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ryan_jefferis_eversource_com/Documents/Projects/_Monthly Reporting/Eversource DPU Arrearage Spreadsheet ES/"/>
    </mc:Choice>
  </mc:AlternateContent>
  <xr:revisionPtr revIDLastSave="0" documentId="8_{9011ECF7-B6B9-46F4-8589-BEF61355F74C}" xr6:coauthVersionLast="47" xr6:coauthVersionMax="47" xr10:uidLastSave="{00000000-0000-0000-0000-000000000000}"/>
  <bookViews>
    <workbookView xWindow="-120" yWindow="-120" windowWidth="29040" windowHeight="15840" tabRatio="497" activeTab="1" xr2:uid="{00000000-000D-0000-FFFF-FFFF00000000}"/>
  </bookViews>
  <sheets>
    <sheet name="Glossary" sheetId="3" r:id="rId1"/>
    <sheet name="October" sheetId="36" r:id="rId2"/>
  </sheets>
  <definedNames>
    <definedName name="_xlnm.Print_Area" localSheetId="0">Glossary!$A$1:$C$38</definedName>
    <definedName name="_xlnm.Print_Area" localSheetId="1">October!$A$1:$BW$142</definedName>
    <definedName name="_xlnm.Print_Titles" localSheetId="1">October!$1:$8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F115" i="36" l="1"/>
  <c r="BF116" i="36"/>
  <c r="BF117" i="36"/>
  <c r="BF118" i="36"/>
  <c r="BF120" i="36" s="1"/>
  <c r="BF119" i="36"/>
  <c r="BF71" i="36" l="1"/>
  <c r="BF70" i="36"/>
  <c r="BF69" i="36"/>
  <c r="BF68" i="36"/>
  <c r="BF67" i="36"/>
  <c r="BF66" i="36"/>
  <c r="BE115" i="36" l="1"/>
  <c r="BE116" i="36"/>
  <c r="BE117" i="36"/>
  <c r="BE118" i="36"/>
  <c r="BE119" i="36"/>
  <c r="BE120" i="36" l="1"/>
  <c r="BE66" i="36"/>
  <c r="BE67" i="36"/>
  <c r="BE68" i="36"/>
  <c r="BE69" i="36"/>
  <c r="BE70" i="36"/>
  <c r="BE71" i="36"/>
  <c r="BD119" i="36" l="1"/>
  <c r="BD118" i="36"/>
  <c r="BD117" i="36"/>
  <c r="BD116" i="36"/>
  <c r="BD115" i="36"/>
  <c r="BD120" i="36" s="1"/>
  <c r="BD71" i="36"/>
  <c r="BD70" i="36"/>
  <c r="BD69" i="36"/>
  <c r="BD68" i="36"/>
  <c r="BD67" i="36"/>
  <c r="BD66" i="36"/>
  <c r="BC115" i="36" l="1"/>
  <c r="BC116" i="36"/>
  <c r="BC117" i="36"/>
  <c r="BC118" i="36"/>
  <c r="BC119" i="36"/>
  <c r="BC120" i="36"/>
  <c r="BC66" i="36" l="1"/>
  <c r="BC67" i="36"/>
  <c r="BC68" i="36"/>
  <c r="BC69" i="36"/>
  <c r="BC70" i="36"/>
  <c r="BC71" i="36"/>
  <c r="BB115" i="36" l="1"/>
  <c r="BB116" i="36"/>
  <c r="BB117" i="36"/>
  <c r="BB118" i="36"/>
  <c r="BB119" i="36"/>
  <c r="BB120" i="36" l="1"/>
  <c r="BB71" i="36"/>
  <c r="BB70" i="36"/>
  <c r="BB69" i="36"/>
  <c r="BB68" i="36"/>
  <c r="BB67" i="36"/>
  <c r="BB66" i="36"/>
  <c r="BA119" i="36" l="1"/>
  <c r="BA118" i="36"/>
  <c r="BA117" i="36"/>
  <c r="BA116" i="36"/>
  <c r="BA115" i="36"/>
  <c r="BA120" i="36" s="1"/>
  <c r="BA71" i="36" l="1"/>
  <c r="BA70" i="36"/>
  <c r="BA69" i="36"/>
  <c r="BA68" i="36"/>
  <c r="BA67" i="36"/>
  <c r="BA66" i="36"/>
  <c r="AZ119" i="36" l="1"/>
  <c r="AZ118" i="36"/>
  <c r="AZ117" i="36"/>
  <c r="AZ116" i="36"/>
  <c r="AZ115" i="36"/>
  <c r="AZ120" i="36" s="1"/>
  <c r="AZ67" i="36" l="1"/>
  <c r="AZ68" i="36"/>
  <c r="AZ69" i="36"/>
  <c r="AZ70" i="36"/>
  <c r="AZ71" i="36"/>
  <c r="AZ66" i="36"/>
  <c r="AY119" i="36" l="1"/>
  <c r="AY118" i="36"/>
  <c r="AY117" i="36"/>
  <c r="AY116" i="36"/>
  <c r="AY115" i="36"/>
  <c r="AY120" i="36" s="1"/>
  <c r="AY71" i="36" l="1"/>
  <c r="AY70" i="36"/>
  <c r="AY69" i="36"/>
  <c r="AY68" i="36"/>
  <c r="AY67" i="36"/>
  <c r="AY66" i="36"/>
  <c r="AX119" i="36" l="1"/>
  <c r="AX118" i="36"/>
  <c r="AX117" i="36"/>
  <c r="AX116" i="36"/>
  <c r="AX115" i="36"/>
  <c r="AX120" i="36" s="1"/>
  <c r="AX71" i="36" l="1"/>
  <c r="AX70" i="36"/>
  <c r="AX69" i="36"/>
  <c r="AX68" i="36"/>
  <c r="AX67" i="36"/>
  <c r="AX66" i="36"/>
  <c r="AW123" i="36" l="1"/>
  <c r="AW119" i="36"/>
  <c r="AW118" i="36"/>
  <c r="AW117" i="36"/>
  <c r="AW116" i="36"/>
  <c r="AW115" i="36"/>
  <c r="AW71" i="36"/>
  <c r="AW70" i="36"/>
  <c r="AW69" i="36"/>
  <c r="AW68" i="36"/>
  <c r="AW67" i="36"/>
  <c r="AW66" i="36"/>
  <c r="AW120" i="36" l="1"/>
  <c r="CP17" i="36"/>
  <c r="CP10" i="36"/>
  <c r="CP11" i="36"/>
  <c r="CP12" i="36"/>
  <c r="CP13" i="36"/>
  <c r="CP14" i="36"/>
  <c r="CP18" i="36"/>
  <c r="CP19" i="36"/>
  <c r="CP20" i="36"/>
  <c r="CP21" i="36"/>
  <c r="CP24" i="36"/>
  <c r="CP25" i="36"/>
  <c r="CP26" i="36"/>
  <c r="CP27" i="36"/>
  <c r="CP28" i="36"/>
  <c r="CP31" i="36"/>
  <c r="CP32" i="36"/>
  <c r="CP33" i="36"/>
  <c r="CP34" i="36"/>
  <c r="CP35" i="36"/>
  <c r="CP38" i="36"/>
  <c r="CP39" i="36"/>
  <c r="CP40" i="36"/>
  <c r="CP41" i="36"/>
  <c r="CP42" i="36"/>
  <c r="CP45" i="36"/>
  <c r="CP46" i="36"/>
  <c r="CP47" i="36"/>
  <c r="CP48" i="36"/>
  <c r="CP49" i="36"/>
  <c r="CP52" i="36"/>
  <c r="CP53" i="36"/>
  <c r="CP54" i="36"/>
  <c r="CP55" i="36"/>
  <c r="CP56" i="36"/>
  <c r="CP59" i="36"/>
  <c r="CP60" i="36"/>
  <c r="CP61" i="36"/>
  <c r="CP62" i="36"/>
  <c r="CP63" i="36"/>
  <c r="CP73" i="36"/>
  <c r="CP74" i="36"/>
  <c r="CP75" i="36"/>
  <c r="CP76" i="36"/>
  <c r="CP77" i="36"/>
  <c r="CP80" i="36"/>
  <c r="CP81" i="36"/>
  <c r="CP82" i="36"/>
  <c r="CP83" i="36"/>
  <c r="CP84" i="36"/>
  <c r="CP94" i="36"/>
  <c r="CP95" i="36"/>
  <c r="CP96" i="36"/>
  <c r="CP97" i="36"/>
  <c r="CP98" i="36"/>
  <c r="CP101" i="36"/>
  <c r="CP102" i="36"/>
  <c r="CP103" i="36"/>
  <c r="CP104" i="36"/>
  <c r="CP105" i="36"/>
  <c r="CP108" i="36"/>
  <c r="CP109" i="36"/>
  <c r="CP110" i="36"/>
  <c r="CP111" i="36"/>
  <c r="CP112" i="36"/>
  <c r="CP122" i="36"/>
  <c r="CP123" i="36"/>
  <c r="CP124" i="36"/>
  <c r="CP125" i="36"/>
  <c r="CP126" i="36"/>
  <c r="CP127" i="36"/>
  <c r="CP130" i="36"/>
  <c r="CP134" i="36" s="1"/>
  <c r="CP131" i="36"/>
  <c r="CP132" i="36"/>
  <c r="CP133" i="36"/>
  <c r="CP136" i="36"/>
  <c r="CP137" i="36"/>
  <c r="CP138" i="36"/>
  <c r="CP139" i="36"/>
  <c r="CP140" i="36"/>
  <c r="CP143" i="36"/>
  <c r="CP144" i="36"/>
  <c r="CP145" i="36"/>
  <c r="CP146" i="36"/>
  <c r="CP147" i="36"/>
  <c r="CP36" i="36" l="1"/>
  <c r="CP15" i="36"/>
  <c r="CP113" i="36"/>
  <c r="CP64" i="36"/>
  <c r="CP106" i="36"/>
  <c r="CP99" i="36"/>
  <c r="CP85" i="36"/>
  <c r="CP78" i="36"/>
  <c r="CP57" i="36"/>
  <c r="CP141" i="36"/>
  <c r="CP50" i="36"/>
  <c r="CP43" i="36"/>
  <c r="CP22" i="36"/>
  <c r="CP29" i="36"/>
  <c r="AV119" i="36"/>
  <c r="CP119" i="36" s="1"/>
  <c r="AV118" i="36"/>
  <c r="CP118" i="36" s="1"/>
  <c r="AV117" i="36"/>
  <c r="CP117" i="36" s="1"/>
  <c r="AV116" i="36"/>
  <c r="CP116" i="36" s="1"/>
  <c r="AV115" i="36"/>
  <c r="AV120" i="36" l="1"/>
  <c r="CP115" i="36"/>
  <c r="CP120" i="36" s="1"/>
  <c r="AV71" i="36"/>
  <c r="AV70" i="36"/>
  <c r="CP70" i="36" s="1"/>
  <c r="AV69" i="36"/>
  <c r="CP69" i="36" s="1"/>
  <c r="AV68" i="36"/>
  <c r="CP68" i="36" s="1"/>
  <c r="AV67" i="36"/>
  <c r="CP67" i="36" s="1"/>
  <c r="AV66" i="36"/>
  <c r="CP66" i="36" s="1"/>
  <c r="CP71" i="36" l="1"/>
  <c r="AU115" i="36"/>
  <c r="AU116" i="36"/>
  <c r="AU117" i="36"/>
  <c r="AU118" i="36"/>
  <c r="AU119" i="36"/>
  <c r="AU120" i="36" l="1"/>
  <c r="AU71" i="36"/>
  <c r="AU70" i="36"/>
  <c r="AU69" i="36"/>
  <c r="AU68" i="36"/>
  <c r="AU67" i="36"/>
  <c r="AU66" i="36"/>
  <c r="CO10" i="36" l="1"/>
  <c r="CO11" i="36"/>
  <c r="CO12" i="36"/>
  <c r="CO13" i="36"/>
  <c r="CO14" i="36"/>
  <c r="CO17" i="36"/>
  <c r="CO18" i="36"/>
  <c r="CO19" i="36"/>
  <c r="CO20" i="36"/>
  <c r="CO21" i="36"/>
  <c r="CO24" i="36"/>
  <c r="CO25" i="36"/>
  <c r="CO26" i="36"/>
  <c r="CO27" i="36"/>
  <c r="CO28" i="36"/>
  <c r="CO31" i="36"/>
  <c r="CO32" i="36"/>
  <c r="CO33" i="36"/>
  <c r="CO34" i="36"/>
  <c r="CO35" i="36"/>
  <c r="CO38" i="36"/>
  <c r="CO39" i="36"/>
  <c r="CO40" i="36"/>
  <c r="CO41" i="36"/>
  <c r="CO42" i="36"/>
  <c r="CO45" i="36"/>
  <c r="CO46" i="36"/>
  <c r="CO47" i="36"/>
  <c r="CO48" i="36"/>
  <c r="CO49" i="36"/>
  <c r="CO52" i="36"/>
  <c r="CO53" i="36"/>
  <c r="CO57" i="36" s="1"/>
  <c r="CO54" i="36"/>
  <c r="CO55" i="36"/>
  <c r="CO56" i="36"/>
  <c r="CO59" i="36"/>
  <c r="CO60" i="36"/>
  <c r="CO61" i="36"/>
  <c r="CO62" i="36"/>
  <c r="CO63" i="36"/>
  <c r="CO66" i="36"/>
  <c r="CO67" i="36"/>
  <c r="CO68" i="36"/>
  <c r="CO69" i="36"/>
  <c r="CO70" i="36"/>
  <c r="CO73" i="36"/>
  <c r="CO74" i="36"/>
  <c r="CO75" i="36"/>
  <c r="CO76" i="36"/>
  <c r="CO77" i="36"/>
  <c r="CO80" i="36"/>
  <c r="CO81" i="36"/>
  <c r="CO82" i="36"/>
  <c r="CO83" i="36"/>
  <c r="CO84" i="36"/>
  <c r="CO94" i="36"/>
  <c r="CO95" i="36"/>
  <c r="CO96" i="36"/>
  <c r="CO97" i="36"/>
  <c r="CO98" i="36"/>
  <c r="CO101" i="36"/>
  <c r="CO102" i="36"/>
  <c r="CO103" i="36"/>
  <c r="CO104" i="36"/>
  <c r="CO105" i="36"/>
  <c r="CO108" i="36"/>
  <c r="CO109" i="36"/>
  <c r="CO110" i="36"/>
  <c r="CO111" i="36"/>
  <c r="CO112" i="36"/>
  <c r="CO122" i="36"/>
  <c r="CO123" i="36"/>
  <c r="CO124" i="36"/>
  <c r="CO125" i="36"/>
  <c r="CO126" i="36"/>
  <c r="CO130" i="36"/>
  <c r="CO131" i="36"/>
  <c r="CO132" i="36"/>
  <c r="CO133" i="36"/>
  <c r="CO136" i="36"/>
  <c r="CO137" i="36"/>
  <c r="CO138" i="36"/>
  <c r="CO139" i="36"/>
  <c r="CO140" i="36"/>
  <c r="CO143" i="36"/>
  <c r="CO144" i="36"/>
  <c r="CO145" i="36"/>
  <c r="CO146" i="36"/>
  <c r="AT119" i="36"/>
  <c r="AT118" i="36"/>
  <c r="AT117" i="36"/>
  <c r="AT116" i="36"/>
  <c r="AT115" i="36"/>
  <c r="CO141" i="36" l="1"/>
  <c r="CO15" i="36"/>
  <c r="CO64" i="36"/>
  <c r="CO50" i="36"/>
  <c r="CO78" i="36"/>
  <c r="CO29" i="36"/>
  <c r="AT120" i="36"/>
  <c r="CO113" i="36"/>
  <c r="CO134" i="36"/>
  <c r="CO147" i="36"/>
  <c r="CO127" i="36"/>
  <c r="CO106" i="36"/>
  <c r="CO85" i="36"/>
  <c r="CO99" i="36"/>
  <c r="CO22" i="36"/>
  <c r="CO43" i="36"/>
  <c r="CO36" i="36"/>
  <c r="CO71" i="36"/>
  <c r="AT71" i="36"/>
  <c r="AT70" i="36"/>
  <c r="AT69" i="36"/>
  <c r="AT68" i="36"/>
  <c r="AT67" i="36"/>
  <c r="AT66" i="36"/>
  <c r="CN10" i="36" l="1"/>
  <c r="CN11" i="36"/>
  <c r="CN12" i="36"/>
  <c r="CN13" i="36"/>
  <c r="CN14" i="36"/>
  <c r="CN17" i="36"/>
  <c r="CN18" i="36"/>
  <c r="CN19" i="36"/>
  <c r="CN20" i="36"/>
  <c r="CN21" i="36"/>
  <c r="CN24" i="36"/>
  <c r="CN25" i="36"/>
  <c r="CN26" i="36"/>
  <c r="CN27" i="36"/>
  <c r="CN28" i="36"/>
  <c r="CN31" i="36"/>
  <c r="CN32" i="36"/>
  <c r="CN33" i="36"/>
  <c r="CN34" i="36"/>
  <c r="CN35" i="36"/>
  <c r="CN38" i="36"/>
  <c r="CN39" i="36"/>
  <c r="CN40" i="36"/>
  <c r="CN41" i="36"/>
  <c r="CN42" i="36"/>
  <c r="CN45" i="36"/>
  <c r="CN46" i="36"/>
  <c r="CN47" i="36"/>
  <c r="CN48" i="36"/>
  <c r="CN49" i="36"/>
  <c r="CN52" i="36"/>
  <c r="CN53" i="36"/>
  <c r="CN54" i="36"/>
  <c r="CN55" i="36"/>
  <c r="CN56" i="36"/>
  <c r="CN59" i="36"/>
  <c r="CN60" i="36"/>
  <c r="CN61" i="36"/>
  <c r="CN62" i="36"/>
  <c r="CN63" i="36"/>
  <c r="CN66" i="36"/>
  <c r="CN67" i="36"/>
  <c r="CN68" i="36"/>
  <c r="CN69" i="36"/>
  <c r="CN70" i="36"/>
  <c r="CN73" i="36"/>
  <c r="CN74" i="36"/>
  <c r="CN75" i="36"/>
  <c r="CN76" i="36"/>
  <c r="CN77" i="36"/>
  <c r="CN80" i="36"/>
  <c r="CN81" i="36"/>
  <c r="CN82" i="36"/>
  <c r="CN83" i="36"/>
  <c r="CN84" i="36"/>
  <c r="CN94" i="36"/>
  <c r="CN95" i="36"/>
  <c r="CN96" i="36"/>
  <c r="CN97" i="36"/>
  <c r="CN98" i="36"/>
  <c r="CN101" i="36"/>
  <c r="CN102" i="36"/>
  <c r="CN103" i="36"/>
  <c r="CN104" i="36"/>
  <c r="CN105" i="36"/>
  <c r="CN108" i="36"/>
  <c r="CN109" i="36"/>
  <c r="CN110" i="36"/>
  <c r="CN111" i="36"/>
  <c r="CN112" i="36"/>
  <c r="CN122" i="36"/>
  <c r="CN123" i="36"/>
  <c r="CN124" i="36"/>
  <c r="CN125" i="36"/>
  <c r="CN126" i="36"/>
  <c r="CN130" i="36"/>
  <c r="CN131" i="36"/>
  <c r="CN132" i="36"/>
  <c r="CN133" i="36"/>
  <c r="CN136" i="36"/>
  <c r="CN137" i="36"/>
  <c r="CN138" i="36"/>
  <c r="CN139" i="36"/>
  <c r="CN140" i="36"/>
  <c r="CN143" i="36"/>
  <c r="CN144" i="36"/>
  <c r="CN145" i="36"/>
  <c r="CN146" i="36"/>
  <c r="CM10" i="36"/>
  <c r="CM11" i="36"/>
  <c r="CM12" i="36"/>
  <c r="CM13" i="36"/>
  <c r="CM14" i="36"/>
  <c r="CM17" i="36"/>
  <c r="CM18" i="36"/>
  <c r="CM19" i="36"/>
  <c r="CM20" i="36"/>
  <c r="CM21" i="36"/>
  <c r="CM24" i="36"/>
  <c r="CM25" i="36"/>
  <c r="CM26" i="36"/>
  <c r="CM27" i="36"/>
  <c r="CM28" i="36"/>
  <c r="CM31" i="36"/>
  <c r="CM32" i="36"/>
  <c r="CM33" i="36"/>
  <c r="CM34" i="36"/>
  <c r="CM35" i="36"/>
  <c r="CM38" i="36"/>
  <c r="CM39" i="36"/>
  <c r="CM40" i="36"/>
  <c r="CM41" i="36"/>
  <c r="CM42" i="36"/>
  <c r="CM45" i="36"/>
  <c r="CM46" i="36"/>
  <c r="CM47" i="36"/>
  <c r="CM48" i="36"/>
  <c r="CM49" i="36"/>
  <c r="CM52" i="36"/>
  <c r="CM53" i="36"/>
  <c r="CM54" i="36"/>
  <c r="CM55" i="36"/>
  <c r="CM56" i="36"/>
  <c r="CM59" i="36"/>
  <c r="CM60" i="36"/>
  <c r="CM61" i="36"/>
  <c r="CM62" i="36"/>
  <c r="CM63" i="36"/>
  <c r="CM73" i="36"/>
  <c r="CM74" i="36"/>
  <c r="CM75" i="36"/>
  <c r="CM76" i="36"/>
  <c r="CM77" i="36"/>
  <c r="CM80" i="36"/>
  <c r="CM81" i="36"/>
  <c r="CM82" i="36"/>
  <c r="CM83" i="36"/>
  <c r="CM84" i="36"/>
  <c r="CM94" i="36"/>
  <c r="CM95" i="36"/>
  <c r="CM96" i="36"/>
  <c r="CM97" i="36"/>
  <c r="CM98" i="36"/>
  <c r="CM101" i="36"/>
  <c r="CM102" i="36"/>
  <c r="CM103" i="36"/>
  <c r="CM104" i="36"/>
  <c r="CM105" i="36"/>
  <c r="CM108" i="36"/>
  <c r="CM109" i="36"/>
  <c r="CM110" i="36"/>
  <c r="CM111" i="36"/>
  <c r="CM112" i="36"/>
  <c r="CM122" i="36"/>
  <c r="CM123" i="36"/>
  <c r="CM124" i="36"/>
  <c r="CM125" i="36"/>
  <c r="CM126" i="36"/>
  <c r="CM130" i="36"/>
  <c r="CM131" i="36"/>
  <c r="CM132" i="36"/>
  <c r="CM133" i="36"/>
  <c r="CM136" i="36"/>
  <c r="CM137" i="36"/>
  <c r="CM138" i="36"/>
  <c r="CM139" i="36"/>
  <c r="CM140" i="36"/>
  <c r="CM143" i="36"/>
  <c r="CM144" i="36"/>
  <c r="CM145" i="36"/>
  <c r="CM146" i="36"/>
  <c r="CM141" i="36" l="1"/>
  <c r="CM50" i="36"/>
  <c r="CN57" i="36"/>
  <c r="CN106" i="36"/>
  <c r="CN43" i="36"/>
  <c r="CM113" i="36"/>
  <c r="CM106" i="36"/>
  <c r="CM85" i="36"/>
  <c r="CM64" i="36"/>
  <c r="CN29" i="36"/>
  <c r="CM78" i="36"/>
  <c r="CN141" i="36"/>
  <c r="CM134" i="36"/>
  <c r="CM43" i="36"/>
  <c r="CN85" i="36"/>
  <c r="CN99" i="36"/>
  <c r="CN36" i="36"/>
  <c r="CN147" i="36"/>
  <c r="CN134" i="36"/>
  <c r="CN127" i="36"/>
  <c r="CN113" i="36"/>
  <c r="CN78" i="36"/>
  <c r="CN22" i="36"/>
  <c r="CN71" i="36"/>
  <c r="CN64" i="36"/>
  <c r="CN50" i="36"/>
  <c r="CN15" i="36"/>
  <c r="CM22" i="36"/>
  <c r="CM99" i="36"/>
  <c r="CM15" i="36"/>
  <c r="CM29" i="36"/>
  <c r="CM127" i="36"/>
  <c r="CM147" i="36"/>
  <c r="CM57" i="36"/>
  <c r="CM36" i="36"/>
  <c r="AS119" i="36"/>
  <c r="CM119" i="36" s="1"/>
  <c r="AS118" i="36"/>
  <c r="CM118" i="36" s="1"/>
  <c r="AS117" i="36"/>
  <c r="CM117" i="36" s="1"/>
  <c r="AS116" i="36"/>
  <c r="CM116" i="36" s="1"/>
  <c r="AS115" i="36"/>
  <c r="AS120" i="36" l="1"/>
  <c r="CM115" i="36"/>
  <c r="CM120" i="36" s="1"/>
  <c r="AS71" i="36"/>
  <c r="AS70" i="36"/>
  <c r="CM70" i="36" s="1"/>
  <c r="AS69" i="36"/>
  <c r="CM69" i="36" s="1"/>
  <c r="AS68" i="36"/>
  <c r="CM68" i="36" s="1"/>
  <c r="AS67" i="36"/>
  <c r="CM67" i="36" s="1"/>
  <c r="AS66" i="36"/>
  <c r="CM66" i="36" s="1"/>
  <c r="CM71" i="36" s="1"/>
  <c r="AR141" i="36" l="1"/>
  <c r="AR147" i="36"/>
  <c r="CL123" i="36"/>
  <c r="AR119" i="36"/>
  <c r="AR118" i="36"/>
  <c r="AR117" i="36"/>
  <c r="AR116" i="36"/>
  <c r="AR115" i="36"/>
  <c r="CL146" i="36"/>
  <c r="CL145" i="36"/>
  <c r="CL144" i="36"/>
  <c r="CL143" i="36"/>
  <c r="CL140" i="36"/>
  <c r="CL139" i="36"/>
  <c r="CL138" i="36"/>
  <c r="CL137" i="36"/>
  <c r="CL136" i="36"/>
  <c r="CL133" i="36"/>
  <c r="CL132" i="36"/>
  <c r="CL131" i="36"/>
  <c r="CL130" i="36"/>
  <c r="CL126" i="36"/>
  <c r="CL125" i="36"/>
  <c r="CL124" i="36"/>
  <c r="CL122" i="36"/>
  <c r="CL112" i="36"/>
  <c r="CL111" i="36"/>
  <c r="CL110" i="36"/>
  <c r="CL109" i="36"/>
  <c r="CL108" i="36"/>
  <c r="CL105" i="36"/>
  <c r="CL104" i="36"/>
  <c r="CL103" i="36"/>
  <c r="CL102" i="36"/>
  <c r="CL101" i="36"/>
  <c r="CL84" i="36"/>
  <c r="CL83" i="36"/>
  <c r="CL82" i="36"/>
  <c r="CL81" i="36"/>
  <c r="CL80" i="36"/>
  <c r="CL77" i="36"/>
  <c r="CL76" i="36"/>
  <c r="CL75" i="36"/>
  <c r="CL74" i="36"/>
  <c r="CL73" i="36"/>
  <c r="CL63" i="36"/>
  <c r="CL62" i="36"/>
  <c r="CL61" i="36"/>
  <c r="CL60" i="36"/>
  <c r="CL59" i="36"/>
  <c r="CL56" i="36"/>
  <c r="CL55" i="36"/>
  <c r="CL54" i="36"/>
  <c r="CL53" i="36"/>
  <c r="CL52" i="36"/>
  <c r="CL49" i="36"/>
  <c r="CL48" i="36"/>
  <c r="CL47" i="36"/>
  <c r="CL46" i="36"/>
  <c r="CL45" i="36"/>
  <c r="CL42" i="36"/>
  <c r="CL41" i="36"/>
  <c r="CL40" i="36"/>
  <c r="CL39" i="36"/>
  <c r="CL38" i="36"/>
  <c r="CL35" i="36"/>
  <c r="CL34" i="36"/>
  <c r="CL33" i="36"/>
  <c r="CL32" i="36"/>
  <c r="CL31" i="36"/>
  <c r="CL28" i="36"/>
  <c r="CL27" i="36"/>
  <c r="CL26" i="36"/>
  <c r="CL25" i="36"/>
  <c r="CL24" i="36"/>
  <c r="CL21" i="36"/>
  <c r="CL20" i="36"/>
  <c r="CL19" i="36"/>
  <c r="CL18" i="36"/>
  <c r="CL17" i="36"/>
  <c r="CL14" i="36"/>
  <c r="CL13" i="36"/>
  <c r="CL12" i="36"/>
  <c r="CL11" i="36"/>
  <c r="CL10" i="36"/>
  <c r="AR43" i="36"/>
  <c r="AR36" i="36"/>
  <c r="AR29" i="36"/>
  <c r="CL36" i="36" l="1"/>
  <c r="CL22" i="36"/>
  <c r="CL15" i="36"/>
  <c r="CL57" i="36"/>
  <c r="CL50" i="36"/>
  <c r="CL64" i="36"/>
  <c r="CL113" i="36"/>
  <c r="CL43" i="36"/>
  <c r="CL106" i="36"/>
  <c r="CL78" i="36"/>
  <c r="CL29" i="36"/>
  <c r="CL85" i="36"/>
  <c r="CL141" i="36"/>
  <c r="CL147" i="36"/>
  <c r="CL134" i="36"/>
  <c r="CL127" i="36"/>
  <c r="AR120" i="36"/>
  <c r="AR64" i="36"/>
  <c r="AR57" i="36"/>
  <c r="AR50" i="36"/>
  <c r="AR70" i="36"/>
  <c r="CL70" i="36" s="1"/>
  <c r="AR69" i="36"/>
  <c r="CL69" i="36" s="1"/>
  <c r="AR68" i="36"/>
  <c r="CL68" i="36" s="1"/>
  <c r="AR67" i="36"/>
  <c r="CL67" i="36" s="1"/>
  <c r="AR66" i="36"/>
  <c r="CL66" i="36" s="1"/>
  <c r="CL71" i="36" l="1"/>
  <c r="AR71" i="36"/>
  <c r="CK10" i="36" l="1"/>
  <c r="CK11" i="36"/>
  <c r="CK12" i="36"/>
  <c r="CK13" i="36"/>
  <c r="CK14" i="36"/>
  <c r="CK17" i="36"/>
  <c r="CK18" i="36"/>
  <c r="CK19" i="36"/>
  <c r="CK20" i="36"/>
  <c r="CK21" i="36"/>
  <c r="CK24" i="36"/>
  <c r="CK25" i="36"/>
  <c r="CK26" i="36"/>
  <c r="CK27" i="36"/>
  <c r="CK28" i="36"/>
  <c r="CK31" i="36"/>
  <c r="CK32" i="36"/>
  <c r="CK33" i="36"/>
  <c r="CK34" i="36"/>
  <c r="CK35" i="36"/>
  <c r="CK38" i="36"/>
  <c r="CK39" i="36"/>
  <c r="CK40" i="36"/>
  <c r="CK41" i="36"/>
  <c r="CK42" i="36"/>
  <c r="CK45" i="36"/>
  <c r="CK46" i="36"/>
  <c r="CK47" i="36"/>
  <c r="CK48" i="36"/>
  <c r="CK49" i="36"/>
  <c r="CK52" i="36"/>
  <c r="CK53" i="36"/>
  <c r="CK54" i="36"/>
  <c r="CK55" i="36"/>
  <c r="CK56" i="36"/>
  <c r="CK59" i="36"/>
  <c r="CK60" i="36"/>
  <c r="CK61" i="36"/>
  <c r="CK62" i="36"/>
  <c r="CK63" i="36"/>
  <c r="CK73" i="36"/>
  <c r="CK74" i="36"/>
  <c r="CK75" i="36"/>
  <c r="CK76" i="36"/>
  <c r="CK77" i="36"/>
  <c r="CK80" i="36"/>
  <c r="CK81" i="36"/>
  <c r="CK82" i="36"/>
  <c r="CK83" i="36"/>
  <c r="CK84" i="36"/>
  <c r="CK101" i="36"/>
  <c r="CK102" i="36"/>
  <c r="CK103" i="36"/>
  <c r="CK104" i="36"/>
  <c r="CK105" i="36"/>
  <c r="CK108" i="36"/>
  <c r="CK109" i="36"/>
  <c r="CK110" i="36"/>
  <c r="CK111" i="36"/>
  <c r="CK112" i="36"/>
  <c r="CK122" i="36"/>
  <c r="CK123" i="36"/>
  <c r="CK124" i="36"/>
  <c r="CK125" i="36"/>
  <c r="CK126" i="36"/>
  <c r="CK130" i="36"/>
  <c r="CK131" i="36"/>
  <c r="CK132" i="36"/>
  <c r="CK133" i="36"/>
  <c r="CK136" i="36"/>
  <c r="CK137" i="36"/>
  <c r="CK138" i="36"/>
  <c r="CK139" i="36"/>
  <c r="CK140" i="36"/>
  <c r="CK143" i="36"/>
  <c r="CK144" i="36"/>
  <c r="CK145" i="36"/>
  <c r="CK146" i="36"/>
  <c r="AQ141" i="36"/>
  <c r="AQ147" i="36"/>
  <c r="AQ134" i="36"/>
  <c r="AQ119" i="36"/>
  <c r="AQ118" i="36"/>
  <c r="AQ117" i="36"/>
  <c r="AQ116" i="36"/>
  <c r="AQ115" i="36"/>
  <c r="CK64" i="36" l="1"/>
  <c r="CK141" i="36"/>
  <c r="CK106" i="36"/>
  <c r="CK15" i="36"/>
  <c r="AQ120" i="36"/>
  <c r="CK22" i="36"/>
  <c r="CK147" i="36"/>
  <c r="CK113" i="36"/>
  <c r="CK85" i="36"/>
  <c r="CK29" i="36"/>
  <c r="CK134" i="36"/>
  <c r="CK50" i="36"/>
  <c r="CK127" i="36"/>
  <c r="CK36" i="36"/>
  <c r="CK78" i="36"/>
  <c r="CK57" i="36"/>
  <c r="CK43" i="36"/>
  <c r="AQ43" i="36"/>
  <c r="AQ36" i="36"/>
  <c r="AQ29" i="36"/>
  <c r="AQ66" i="36" l="1"/>
  <c r="CK66" i="36" s="1"/>
  <c r="AQ67" i="36"/>
  <c r="CK67" i="36" s="1"/>
  <c r="AQ68" i="36"/>
  <c r="CK68" i="36" s="1"/>
  <c r="AQ69" i="36"/>
  <c r="CK69" i="36" s="1"/>
  <c r="AQ70" i="36"/>
  <c r="CK70" i="36" s="1"/>
  <c r="AQ64" i="36"/>
  <c r="AQ57" i="36"/>
  <c r="AQ50" i="36"/>
  <c r="AQ71" i="36" l="1"/>
  <c r="CK71" i="36"/>
  <c r="CJ10" i="36" l="1"/>
  <c r="CJ11" i="36"/>
  <c r="CJ12" i="36"/>
  <c r="CJ13" i="36"/>
  <c r="CJ14" i="36"/>
  <c r="CJ17" i="36"/>
  <c r="CJ18" i="36"/>
  <c r="CJ19" i="36"/>
  <c r="CJ20" i="36"/>
  <c r="CJ21" i="36"/>
  <c r="CJ24" i="36"/>
  <c r="CJ25" i="36"/>
  <c r="CJ26" i="36"/>
  <c r="CJ27" i="36"/>
  <c r="CJ28" i="36"/>
  <c r="CJ31" i="36"/>
  <c r="CJ32" i="36"/>
  <c r="CJ33" i="36"/>
  <c r="CJ34" i="36"/>
  <c r="CJ35" i="36"/>
  <c r="CJ38" i="36"/>
  <c r="CJ39" i="36"/>
  <c r="CJ40" i="36"/>
  <c r="CJ41" i="36"/>
  <c r="CJ42" i="36"/>
  <c r="CJ45" i="36"/>
  <c r="CJ46" i="36"/>
  <c r="CJ47" i="36"/>
  <c r="CJ48" i="36"/>
  <c r="CJ49" i="36"/>
  <c r="CJ52" i="36"/>
  <c r="CJ53" i="36"/>
  <c r="CJ54" i="36"/>
  <c r="CJ55" i="36"/>
  <c r="CJ56" i="36"/>
  <c r="CJ59" i="36"/>
  <c r="CJ60" i="36"/>
  <c r="CJ61" i="36"/>
  <c r="CJ62" i="36"/>
  <c r="CJ63" i="36"/>
  <c r="CJ73" i="36"/>
  <c r="CJ74" i="36"/>
  <c r="CJ75" i="36"/>
  <c r="CJ76" i="36"/>
  <c r="CJ77" i="36"/>
  <c r="CJ80" i="36"/>
  <c r="CJ81" i="36"/>
  <c r="CJ82" i="36"/>
  <c r="CJ83" i="36"/>
  <c r="CJ84" i="36"/>
  <c r="CJ101" i="36"/>
  <c r="CJ102" i="36"/>
  <c r="CJ103" i="36"/>
  <c r="CJ104" i="36"/>
  <c r="CJ105" i="36"/>
  <c r="CJ108" i="36"/>
  <c r="CJ109" i="36"/>
  <c r="CJ110" i="36"/>
  <c r="CJ111" i="36"/>
  <c r="CJ112" i="36"/>
  <c r="CJ122" i="36"/>
  <c r="CJ123" i="36"/>
  <c r="CJ124" i="36"/>
  <c r="CJ125" i="36"/>
  <c r="CJ126" i="36"/>
  <c r="CJ130" i="36"/>
  <c r="CJ131" i="36"/>
  <c r="CJ132" i="36"/>
  <c r="CJ133" i="36"/>
  <c r="CJ136" i="36"/>
  <c r="CJ137" i="36"/>
  <c r="CJ138" i="36"/>
  <c r="CJ139" i="36"/>
  <c r="CJ140" i="36"/>
  <c r="CJ143" i="36"/>
  <c r="CJ144" i="36"/>
  <c r="CJ145" i="36"/>
  <c r="CJ146" i="36"/>
  <c r="AP29" i="36"/>
  <c r="CJ134" i="36" l="1"/>
  <c r="CJ127" i="36"/>
  <c r="CJ15" i="36"/>
  <c r="CJ36" i="36"/>
  <c r="CJ106" i="36"/>
  <c r="CJ147" i="36"/>
  <c r="CJ43" i="36"/>
  <c r="CJ64" i="36"/>
  <c r="CJ85" i="36"/>
  <c r="CJ22" i="36"/>
  <c r="CJ141" i="36"/>
  <c r="CJ50" i="36"/>
  <c r="CJ29" i="36"/>
  <c r="CJ78" i="36"/>
  <c r="CJ57" i="36"/>
  <c r="CJ113" i="36"/>
  <c r="AP141" i="36"/>
  <c r="AP119" i="36"/>
  <c r="AP118" i="36"/>
  <c r="AP117" i="36"/>
  <c r="AP116" i="36"/>
  <c r="AP115" i="36"/>
  <c r="AP120" i="36" l="1"/>
  <c r="AP71" i="36"/>
  <c r="AP70" i="36"/>
  <c r="CJ70" i="36" s="1"/>
  <c r="AP69" i="36"/>
  <c r="CJ69" i="36" s="1"/>
  <c r="AP68" i="36"/>
  <c r="CJ68" i="36" s="1"/>
  <c r="AP67" i="36"/>
  <c r="CJ67" i="36" s="1"/>
  <c r="AP66" i="36"/>
  <c r="CJ66" i="36" s="1"/>
  <c r="CJ71" i="36" l="1"/>
  <c r="CI146" i="36"/>
  <c r="CH146" i="36"/>
  <c r="CG146" i="36"/>
  <c r="CF146" i="36"/>
  <c r="CE146" i="36"/>
  <c r="CI145" i="36"/>
  <c r="CH145" i="36"/>
  <c r="CG145" i="36"/>
  <c r="CF145" i="36"/>
  <c r="CE145" i="36"/>
  <c r="CI144" i="36"/>
  <c r="CH144" i="36"/>
  <c r="CG144" i="36"/>
  <c r="CF144" i="36"/>
  <c r="CE144" i="36"/>
  <c r="CI143" i="36"/>
  <c r="CH143" i="36"/>
  <c r="CG143" i="36"/>
  <c r="CF143" i="36"/>
  <c r="CE143" i="36"/>
  <c r="CI10" i="36"/>
  <c r="CI11" i="36"/>
  <c r="CI12" i="36"/>
  <c r="CI13" i="36"/>
  <c r="CI14" i="36"/>
  <c r="CI17" i="36"/>
  <c r="CI18" i="36"/>
  <c r="CI19" i="36"/>
  <c r="CI20" i="36"/>
  <c r="CI21" i="36"/>
  <c r="CI24" i="36"/>
  <c r="CI25" i="36"/>
  <c r="CI26" i="36"/>
  <c r="CI27" i="36"/>
  <c r="CI28" i="36"/>
  <c r="CI31" i="36"/>
  <c r="CI32" i="36"/>
  <c r="CI33" i="36"/>
  <c r="CI34" i="36"/>
  <c r="CI35" i="36"/>
  <c r="CI38" i="36"/>
  <c r="CI39" i="36"/>
  <c r="CI40" i="36"/>
  <c r="CI41" i="36"/>
  <c r="CI42" i="36"/>
  <c r="CI45" i="36"/>
  <c r="CI46" i="36"/>
  <c r="CI47" i="36"/>
  <c r="CI48" i="36"/>
  <c r="CI49" i="36"/>
  <c r="CI52" i="36"/>
  <c r="CI53" i="36"/>
  <c r="CI54" i="36"/>
  <c r="CI55" i="36"/>
  <c r="CI56" i="36"/>
  <c r="CI59" i="36"/>
  <c r="CI60" i="36"/>
  <c r="CI61" i="36"/>
  <c r="CI62" i="36"/>
  <c r="CI63" i="36"/>
  <c r="CI73" i="36"/>
  <c r="CI74" i="36"/>
  <c r="CI75" i="36"/>
  <c r="CI76" i="36"/>
  <c r="CI77" i="36"/>
  <c r="CI80" i="36"/>
  <c r="CI81" i="36"/>
  <c r="CI82" i="36"/>
  <c r="CI83" i="36"/>
  <c r="CI84" i="36"/>
  <c r="CI101" i="36"/>
  <c r="CI106" i="36" s="1"/>
  <c r="CI102" i="36"/>
  <c r="CI103" i="36"/>
  <c r="CI104" i="36"/>
  <c r="CI105" i="36"/>
  <c r="CI108" i="36"/>
  <c r="CI109" i="36"/>
  <c r="CI110" i="36"/>
  <c r="CI111" i="36"/>
  <c r="CI112" i="36"/>
  <c r="CI122" i="36"/>
  <c r="CI123" i="36"/>
  <c r="CI124" i="36"/>
  <c r="CI125" i="36"/>
  <c r="CI126" i="36"/>
  <c r="CI130" i="36"/>
  <c r="CI131" i="36"/>
  <c r="CI132" i="36"/>
  <c r="CI133" i="36"/>
  <c r="CI136" i="36"/>
  <c r="CI137" i="36"/>
  <c r="CI138" i="36"/>
  <c r="CI139" i="36"/>
  <c r="CI140" i="36"/>
  <c r="AO71" i="36"/>
  <c r="AO70" i="36"/>
  <c r="CI70" i="36" s="1"/>
  <c r="AO69" i="36"/>
  <c r="CI69" i="36" s="1"/>
  <c r="AO68" i="36"/>
  <c r="CI68" i="36" s="1"/>
  <c r="AO67" i="36"/>
  <c r="CI67" i="36" s="1"/>
  <c r="AO66" i="36"/>
  <c r="CI66" i="36" s="1"/>
  <c r="CE147" i="36" l="1"/>
  <c r="CF147" i="36"/>
  <c r="CG147" i="36"/>
  <c r="CH147" i="36"/>
  <c r="CI36" i="36"/>
  <c r="CI147" i="36"/>
  <c r="CI85" i="36"/>
  <c r="CI127" i="36"/>
  <c r="CI64" i="36"/>
  <c r="CI71" i="36"/>
  <c r="CI29" i="36"/>
  <c r="CI50" i="36"/>
  <c r="CI141" i="36"/>
  <c r="CI78" i="36"/>
  <c r="CI57" i="36"/>
  <c r="CI43" i="36"/>
  <c r="CI15" i="36"/>
  <c r="CI134" i="36"/>
  <c r="CI113" i="36"/>
  <c r="CI22" i="36"/>
  <c r="AO141" i="36"/>
  <c r="AO127" i="36" l="1"/>
  <c r="AO119" i="36"/>
  <c r="AO118" i="36"/>
  <c r="AO117" i="36"/>
  <c r="AO116" i="36"/>
  <c r="AO115" i="36"/>
  <c r="AO120" i="36" l="1"/>
  <c r="CH10" i="36" l="1"/>
  <c r="CH11" i="36"/>
  <c r="CH12" i="36"/>
  <c r="CH13" i="36"/>
  <c r="CH14" i="36"/>
  <c r="CH24" i="36"/>
  <c r="CH25" i="36"/>
  <c r="CH26" i="36"/>
  <c r="CH27" i="36"/>
  <c r="CH28" i="36"/>
  <c r="CH31" i="36"/>
  <c r="CH32" i="36"/>
  <c r="CH33" i="36"/>
  <c r="CH34" i="36"/>
  <c r="CH35" i="36"/>
  <c r="CH38" i="36"/>
  <c r="CH39" i="36"/>
  <c r="CH40" i="36"/>
  <c r="CH41" i="36"/>
  <c r="CH42" i="36"/>
  <c r="CH45" i="36"/>
  <c r="CH46" i="36"/>
  <c r="CH47" i="36"/>
  <c r="CH48" i="36"/>
  <c r="CH49" i="36"/>
  <c r="CH52" i="36"/>
  <c r="CH53" i="36"/>
  <c r="CH54" i="36"/>
  <c r="CH55" i="36"/>
  <c r="CH56" i="36"/>
  <c r="CH59" i="36"/>
  <c r="CH60" i="36"/>
  <c r="CH61" i="36"/>
  <c r="CH62" i="36"/>
  <c r="CH63" i="36"/>
  <c r="CH73" i="36"/>
  <c r="CH74" i="36"/>
  <c r="CH75" i="36"/>
  <c r="CH76" i="36"/>
  <c r="CH77" i="36"/>
  <c r="CH80" i="36"/>
  <c r="CH81" i="36"/>
  <c r="CH82" i="36"/>
  <c r="CH83" i="36"/>
  <c r="CH84" i="36"/>
  <c r="CH101" i="36"/>
  <c r="CH102" i="36"/>
  <c r="CH103" i="36"/>
  <c r="CH104" i="36"/>
  <c r="CH105" i="36"/>
  <c r="CH108" i="36"/>
  <c r="CH109" i="36"/>
  <c r="CH110" i="36"/>
  <c r="CH111" i="36"/>
  <c r="CH112" i="36"/>
  <c r="CH122" i="36"/>
  <c r="CH123" i="36"/>
  <c r="CH124" i="36"/>
  <c r="CH125" i="36"/>
  <c r="CH126" i="36"/>
  <c r="CH130" i="36"/>
  <c r="CH131" i="36"/>
  <c r="CH132" i="36"/>
  <c r="CH133" i="36"/>
  <c r="CH136" i="36"/>
  <c r="CH137" i="36"/>
  <c r="CH138" i="36"/>
  <c r="CH139" i="36"/>
  <c r="CH140" i="36"/>
  <c r="CH57" i="36" l="1"/>
  <c r="CH134" i="36"/>
  <c r="CH50" i="36"/>
  <c r="CH29" i="36"/>
  <c r="CH141" i="36"/>
  <c r="CH85" i="36"/>
  <c r="CH127" i="36"/>
  <c r="CH78" i="36"/>
  <c r="CH106" i="36"/>
  <c r="CH64" i="36"/>
  <c r="CH15" i="36"/>
  <c r="CH43" i="36"/>
  <c r="CH36" i="36"/>
  <c r="CH113" i="36"/>
  <c r="AN141" i="36"/>
  <c r="AN64" i="36" l="1"/>
  <c r="AN127" i="36"/>
  <c r="AN113" i="36"/>
  <c r="AN106" i="36"/>
  <c r="AN119" i="36" l="1"/>
  <c r="AN118" i="36"/>
  <c r="AN117" i="36"/>
  <c r="AN116" i="36"/>
  <c r="AN115" i="36"/>
  <c r="AN85" i="36"/>
  <c r="AN78" i="36"/>
  <c r="AN67" i="36"/>
  <c r="CH67" i="36" s="1"/>
  <c r="AN68" i="36"/>
  <c r="CH68" i="36" s="1"/>
  <c r="AN69" i="36"/>
  <c r="CH69" i="36" s="1"/>
  <c r="AN70" i="36"/>
  <c r="CH70" i="36" s="1"/>
  <c r="AN66" i="36"/>
  <c r="CH66" i="36" s="1"/>
  <c r="CH18" i="36"/>
  <c r="CH19" i="36"/>
  <c r="CH20" i="36"/>
  <c r="CH21" i="36"/>
  <c r="CH17" i="36"/>
  <c r="AN43" i="36"/>
  <c r="AN36" i="36"/>
  <c r="AN50" i="36"/>
  <c r="AN57" i="36"/>
  <c r="AN71" i="36" s="1"/>
  <c r="AN29" i="36"/>
  <c r="CH71" i="36" l="1"/>
  <c r="CH22" i="36"/>
  <c r="AN120" i="36"/>
  <c r="CG140" i="36" l="1"/>
  <c r="CG139" i="36"/>
  <c r="CG138" i="36"/>
  <c r="CG137" i="36"/>
  <c r="CG136" i="36"/>
  <c r="CG133" i="36"/>
  <c r="CG132" i="36"/>
  <c r="CG131" i="36"/>
  <c r="CG130" i="36"/>
  <c r="CG126" i="36"/>
  <c r="CG125" i="36"/>
  <c r="CG124" i="36"/>
  <c r="CG123" i="36"/>
  <c r="CG122" i="36"/>
  <c r="CG112" i="36"/>
  <c r="CG111" i="36"/>
  <c r="CG110" i="36"/>
  <c r="CG109" i="36"/>
  <c r="CG108" i="36"/>
  <c r="CG105" i="36"/>
  <c r="CG104" i="36"/>
  <c r="CG103" i="36"/>
  <c r="CG102" i="36"/>
  <c r="CG101" i="36"/>
  <c r="CG84" i="36"/>
  <c r="CG83" i="36"/>
  <c r="CG82" i="36"/>
  <c r="CG81" i="36"/>
  <c r="CG80" i="36"/>
  <c r="CG77" i="36"/>
  <c r="CG76" i="36"/>
  <c r="CG75" i="36"/>
  <c r="CG74" i="36"/>
  <c r="CG73" i="36"/>
  <c r="CG70" i="36"/>
  <c r="CG69" i="36"/>
  <c r="CG68" i="36"/>
  <c r="CG67" i="36"/>
  <c r="CG66" i="36"/>
  <c r="CG63" i="36"/>
  <c r="CG62" i="36"/>
  <c r="CG61" i="36"/>
  <c r="CG60" i="36"/>
  <c r="CG59" i="36"/>
  <c r="CG56" i="36"/>
  <c r="CG55" i="36"/>
  <c r="CG54" i="36"/>
  <c r="CG53" i="36"/>
  <c r="CG52" i="36"/>
  <c r="CG49" i="36"/>
  <c r="CG48" i="36"/>
  <c r="CG47" i="36"/>
  <c r="CG46" i="36"/>
  <c r="CG45" i="36"/>
  <c r="CG42" i="36"/>
  <c r="CG41" i="36"/>
  <c r="CG40" i="36"/>
  <c r="CG39" i="36"/>
  <c r="CG38" i="36"/>
  <c r="CG35" i="36"/>
  <c r="CG34" i="36"/>
  <c r="CG33" i="36"/>
  <c r="CG32" i="36"/>
  <c r="CG31" i="36"/>
  <c r="CG28" i="36"/>
  <c r="CG27" i="36"/>
  <c r="CG26" i="36"/>
  <c r="CG25" i="36"/>
  <c r="CG24" i="36"/>
  <c r="CG21" i="36"/>
  <c r="CG20" i="36"/>
  <c r="CG19" i="36"/>
  <c r="CG18" i="36"/>
  <c r="CG17" i="36"/>
  <c r="CG14" i="36"/>
  <c r="CG13" i="36"/>
  <c r="CG12" i="36"/>
  <c r="CG11" i="36"/>
  <c r="CG10" i="36"/>
  <c r="AM141" i="36"/>
  <c r="AM127" i="36"/>
  <c r="AM119" i="36"/>
  <c r="AM118" i="36"/>
  <c r="AM117" i="36"/>
  <c r="AM116" i="36"/>
  <c r="AM115" i="36"/>
  <c r="AM113" i="36"/>
  <c r="AM106" i="36"/>
  <c r="AM78" i="36"/>
  <c r="AM71" i="36"/>
  <c r="AM64" i="36"/>
  <c r="AM57" i="36"/>
  <c r="AM50" i="36"/>
  <c r="AM43" i="36"/>
  <c r="AM36" i="36"/>
  <c r="AM29" i="36"/>
  <c r="AM22" i="36"/>
  <c r="AM15" i="36"/>
  <c r="CF140" i="36"/>
  <c r="CF139" i="36"/>
  <c r="CF138" i="36"/>
  <c r="CF137" i="36"/>
  <c r="CF136" i="36"/>
  <c r="CF133" i="36"/>
  <c r="CF132" i="36"/>
  <c r="CF131" i="36"/>
  <c r="CF130" i="36"/>
  <c r="CF126" i="36"/>
  <c r="CF125" i="36"/>
  <c r="CF124" i="36"/>
  <c r="CF123" i="36"/>
  <c r="CF122" i="36"/>
  <c r="CF112" i="36"/>
  <c r="CF111" i="36"/>
  <c r="CF110" i="36"/>
  <c r="CF109" i="36"/>
  <c r="CF108" i="36"/>
  <c r="CF105" i="36"/>
  <c r="CF104" i="36"/>
  <c r="CF103" i="36"/>
  <c r="CF102" i="36"/>
  <c r="CF101" i="36"/>
  <c r="CF84" i="36"/>
  <c r="CF83" i="36"/>
  <c r="CF82" i="36"/>
  <c r="CF81" i="36"/>
  <c r="CF80" i="36"/>
  <c r="CF77" i="36"/>
  <c r="CF76" i="36"/>
  <c r="CF75" i="36"/>
  <c r="CF74" i="36"/>
  <c r="CF73" i="36"/>
  <c r="CF70" i="36"/>
  <c r="CF69" i="36"/>
  <c r="CF68" i="36"/>
  <c r="CF67" i="36"/>
  <c r="CF66" i="36"/>
  <c r="CF63" i="36"/>
  <c r="CF62" i="36"/>
  <c r="CF61" i="36"/>
  <c r="CF60" i="36"/>
  <c r="CF59" i="36"/>
  <c r="CF56" i="36"/>
  <c r="CF55" i="36"/>
  <c r="CF54" i="36"/>
  <c r="CF53" i="36"/>
  <c r="CF52" i="36"/>
  <c r="CF49" i="36"/>
  <c r="CF48" i="36"/>
  <c r="CF47" i="36"/>
  <c r="CF46" i="36"/>
  <c r="CF45" i="36"/>
  <c r="CF42" i="36"/>
  <c r="CF41" i="36"/>
  <c r="CF40" i="36"/>
  <c r="CF39" i="36"/>
  <c r="CF38" i="36"/>
  <c r="CF35" i="36"/>
  <c r="CF34" i="36"/>
  <c r="CF33" i="36"/>
  <c r="CF32" i="36"/>
  <c r="CF31" i="36"/>
  <c r="CF28" i="36"/>
  <c r="CF27" i="36"/>
  <c r="CF26" i="36"/>
  <c r="CF25" i="36"/>
  <c r="CF24" i="36"/>
  <c r="CF21" i="36"/>
  <c r="CF20" i="36"/>
  <c r="CF19" i="36"/>
  <c r="CF18" i="36"/>
  <c r="CF17" i="36"/>
  <c r="CF14" i="36"/>
  <c r="CF13" i="36"/>
  <c r="CF12" i="36"/>
  <c r="CF11" i="36"/>
  <c r="CF10" i="36"/>
  <c r="AL141" i="36"/>
  <c r="AL127" i="36"/>
  <c r="AL119" i="36"/>
  <c r="AL118" i="36"/>
  <c r="AL117" i="36"/>
  <c r="AL116" i="36"/>
  <c r="AL115" i="36"/>
  <c r="AL113" i="36"/>
  <c r="AL106" i="36"/>
  <c r="AL78" i="36"/>
  <c r="AL71" i="36"/>
  <c r="AL64" i="36"/>
  <c r="AL57" i="36"/>
  <c r="AL50" i="36"/>
  <c r="AL43" i="36"/>
  <c r="AL36" i="36"/>
  <c r="AL29" i="36"/>
  <c r="AL22" i="36"/>
  <c r="AL15" i="36"/>
  <c r="CG71" i="36" l="1"/>
  <c r="CG15" i="36"/>
  <c r="CG141" i="36"/>
  <c r="CG57" i="36"/>
  <c r="CG106" i="36"/>
  <c r="CG29" i="36"/>
  <c r="CG78" i="36"/>
  <c r="CG64" i="36"/>
  <c r="CG43" i="36"/>
  <c r="CG134" i="36"/>
  <c r="CG22" i="36"/>
  <c r="CF50" i="36"/>
  <c r="CF141" i="36"/>
  <c r="CG127" i="36"/>
  <c r="CG36" i="36"/>
  <c r="AM120" i="36"/>
  <c r="CF106" i="36"/>
  <c r="CG113" i="36"/>
  <c r="CG50" i="36"/>
  <c r="CG85" i="36"/>
  <c r="CF29" i="36"/>
  <c r="CF85" i="36"/>
  <c r="CF64" i="36"/>
  <c r="CF43" i="36"/>
  <c r="CF113" i="36"/>
  <c r="CF127" i="36"/>
  <c r="CF78" i="36"/>
  <c r="CF22" i="36"/>
  <c r="CF57" i="36"/>
  <c r="CF36" i="36"/>
  <c r="CF15" i="36"/>
  <c r="CF71" i="36"/>
  <c r="CF134" i="36"/>
  <c r="AL120" i="36"/>
  <c r="CE133" i="36" l="1"/>
  <c r="CE132" i="36"/>
  <c r="CE131" i="36"/>
  <c r="CE130" i="36"/>
  <c r="AK134" i="36"/>
  <c r="AF147" i="36"/>
  <c r="AJ134" i="36"/>
  <c r="B132" i="36"/>
  <c r="AK147" i="36"/>
  <c r="CE140" i="36" l="1"/>
  <c r="CE139" i="36"/>
  <c r="CE138" i="36"/>
  <c r="CE137" i="36"/>
  <c r="CE136" i="36"/>
  <c r="CE126" i="36"/>
  <c r="CE125" i="36"/>
  <c r="CE124" i="36"/>
  <c r="CE123" i="36"/>
  <c r="CE122" i="36"/>
  <c r="CE112" i="36"/>
  <c r="CE111" i="36"/>
  <c r="CE110" i="36"/>
  <c r="CE109" i="36"/>
  <c r="CE108" i="36"/>
  <c r="CE105" i="36"/>
  <c r="CE104" i="36"/>
  <c r="CE103" i="36"/>
  <c r="CE102" i="36"/>
  <c r="CE101" i="36"/>
  <c r="CE84" i="36"/>
  <c r="CE83" i="36"/>
  <c r="CE82" i="36"/>
  <c r="CE81" i="36"/>
  <c r="CE80" i="36"/>
  <c r="CE77" i="36"/>
  <c r="CE76" i="36"/>
  <c r="CE75" i="36"/>
  <c r="CE74" i="36"/>
  <c r="CE73" i="36"/>
  <c r="CE70" i="36"/>
  <c r="CE69" i="36"/>
  <c r="CE68" i="36"/>
  <c r="CE67" i="36"/>
  <c r="CE66" i="36"/>
  <c r="CE63" i="36"/>
  <c r="CE62" i="36"/>
  <c r="CE61" i="36"/>
  <c r="CE60" i="36"/>
  <c r="CE59" i="36"/>
  <c r="CE56" i="36"/>
  <c r="CE55" i="36"/>
  <c r="CE54" i="36"/>
  <c r="CE53" i="36"/>
  <c r="CE52" i="36"/>
  <c r="CE49" i="36"/>
  <c r="CE48" i="36"/>
  <c r="CE47" i="36"/>
  <c r="CE46" i="36"/>
  <c r="CE45" i="36"/>
  <c r="CE42" i="36"/>
  <c r="CE41" i="36"/>
  <c r="CE40" i="36"/>
  <c r="CE39" i="36"/>
  <c r="CE38" i="36"/>
  <c r="CE35" i="36"/>
  <c r="CE34" i="36"/>
  <c r="CE33" i="36"/>
  <c r="CE32" i="36"/>
  <c r="CE31" i="36"/>
  <c r="CE28" i="36"/>
  <c r="CE27" i="36"/>
  <c r="CE26" i="36"/>
  <c r="CE25" i="36"/>
  <c r="CE24" i="36"/>
  <c r="CE21" i="36"/>
  <c r="CE20" i="36"/>
  <c r="CE19" i="36"/>
  <c r="CE18" i="36"/>
  <c r="CE17" i="36"/>
  <c r="CE14" i="36"/>
  <c r="CE13" i="36"/>
  <c r="CE12" i="36"/>
  <c r="CE11" i="36"/>
  <c r="CE10" i="36"/>
  <c r="AK141" i="36"/>
  <c r="AK127" i="36"/>
  <c r="AK113" i="36"/>
  <c r="AK106" i="36"/>
  <c r="AK119" i="36"/>
  <c r="AK118" i="36"/>
  <c r="AK117" i="36"/>
  <c r="AK116" i="36"/>
  <c r="AK115" i="36"/>
  <c r="AK78" i="36"/>
  <c r="AK71" i="36"/>
  <c r="AK64" i="36"/>
  <c r="AK57" i="36"/>
  <c r="AK50" i="36"/>
  <c r="AK43" i="36"/>
  <c r="AK36" i="36"/>
  <c r="AK29" i="36"/>
  <c r="AK22" i="36"/>
  <c r="AK15" i="36"/>
  <c r="CE29" i="36" l="1"/>
  <c r="CE36" i="36"/>
  <c r="CE57" i="36"/>
  <c r="CE64" i="36"/>
  <c r="CE127" i="36"/>
  <c r="CE15" i="36"/>
  <c r="CE22" i="36"/>
  <c r="CE43" i="36"/>
  <c r="CE50" i="36"/>
  <c r="CE141" i="36"/>
  <c r="CE85" i="36"/>
  <c r="CE71" i="36"/>
  <c r="CE78" i="36"/>
  <c r="CE106" i="36"/>
  <c r="CE113" i="36"/>
  <c r="CE134" i="36"/>
  <c r="AK120" i="36"/>
  <c r="BY146" i="36" l="1"/>
  <c r="BY145" i="36"/>
  <c r="BY144" i="36"/>
  <c r="BY143" i="36"/>
  <c r="CD146" i="36"/>
  <c r="CC146" i="36"/>
  <c r="CB146" i="36"/>
  <c r="CA146" i="36"/>
  <c r="BZ146" i="36"/>
  <c r="CD145" i="36"/>
  <c r="CC145" i="36"/>
  <c r="CB145" i="36"/>
  <c r="CA145" i="36"/>
  <c r="BZ145" i="36"/>
  <c r="CD144" i="36"/>
  <c r="CC144" i="36"/>
  <c r="CB144" i="36"/>
  <c r="CA144" i="36"/>
  <c r="BZ144" i="36"/>
  <c r="CD143" i="36"/>
  <c r="CC143" i="36"/>
  <c r="CB143" i="36"/>
  <c r="CA143" i="36"/>
  <c r="BZ143" i="36"/>
  <c r="CB147" i="36" l="1"/>
  <c r="CA147" i="36"/>
  <c r="CC147" i="36"/>
  <c r="CD147" i="36"/>
  <c r="BY147" i="36"/>
  <c r="BZ147" i="36"/>
  <c r="CD133" i="36"/>
  <c r="CD132" i="36"/>
  <c r="CD131" i="36"/>
  <c r="CD130" i="36"/>
  <c r="CD129" i="36"/>
  <c r="CD140" i="36"/>
  <c r="CD139" i="36"/>
  <c r="CD138" i="36"/>
  <c r="CD137" i="36"/>
  <c r="CD136" i="36"/>
  <c r="CD126" i="36"/>
  <c r="CD125" i="36"/>
  <c r="CD124" i="36"/>
  <c r="CD123" i="36"/>
  <c r="CD122" i="36"/>
  <c r="CD112" i="36"/>
  <c r="CD111" i="36"/>
  <c r="CD110" i="36"/>
  <c r="CD109" i="36"/>
  <c r="CD108" i="36"/>
  <c r="CD105" i="36"/>
  <c r="CD104" i="36"/>
  <c r="CD103" i="36"/>
  <c r="CD102" i="36"/>
  <c r="CD101" i="36"/>
  <c r="CD84" i="36"/>
  <c r="CD83" i="36"/>
  <c r="CD82" i="36"/>
  <c r="CD81" i="36"/>
  <c r="CD80" i="36"/>
  <c r="CD77" i="36"/>
  <c r="CD76" i="36"/>
  <c r="CD75" i="36"/>
  <c r="CD74" i="36"/>
  <c r="CD73" i="36"/>
  <c r="CD70" i="36"/>
  <c r="CD69" i="36"/>
  <c r="CD68" i="36"/>
  <c r="CD67" i="36"/>
  <c r="CD66" i="36"/>
  <c r="CD63" i="36"/>
  <c r="CD62" i="36"/>
  <c r="CD61" i="36"/>
  <c r="CD60" i="36"/>
  <c r="CD59" i="36"/>
  <c r="CD56" i="36"/>
  <c r="CD55" i="36"/>
  <c r="CD54" i="36"/>
  <c r="CD53" i="36"/>
  <c r="CD52" i="36"/>
  <c r="CD49" i="36"/>
  <c r="CD48" i="36"/>
  <c r="CD47" i="36"/>
  <c r="CD46" i="36"/>
  <c r="CD45" i="36"/>
  <c r="CD42" i="36"/>
  <c r="CD41" i="36"/>
  <c r="CD40" i="36"/>
  <c r="CD39" i="36"/>
  <c r="CD38" i="36"/>
  <c r="CD35" i="36"/>
  <c r="CD34" i="36"/>
  <c r="CD33" i="36"/>
  <c r="CD32" i="36"/>
  <c r="CD31" i="36"/>
  <c r="CD28" i="36"/>
  <c r="CD27" i="36"/>
  <c r="CD26" i="36"/>
  <c r="CD25" i="36"/>
  <c r="CD24" i="36"/>
  <c r="CD21" i="36"/>
  <c r="CD20" i="36"/>
  <c r="CD19" i="36"/>
  <c r="CD18" i="36"/>
  <c r="CD17" i="36"/>
  <c r="CD14" i="36"/>
  <c r="CD13" i="36"/>
  <c r="CD12" i="36"/>
  <c r="CD11" i="36"/>
  <c r="CD10" i="36"/>
  <c r="CC129" i="36"/>
  <c r="CC130" i="36"/>
  <c r="CC131" i="36"/>
  <c r="CC132" i="36"/>
  <c r="CC133" i="36"/>
  <c r="CD29" i="36" l="1"/>
  <c r="CD57" i="36"/>
  <c r="CD85" i="36"/>
  <c r="CD113" i="36"/>
  <c r="CD134" i="36"/>
  <c r="CD36" i="36"/>
  <c r="CD64" i="36"/>
  <c r="CD127" i="36"/>
  <c r="CC134" i="36"/>
  <c r="CD15" i="36"/>
  <c r="CD43" i="36"/>
  <c r="CD71" i="36"/>
  <c r="CD106" i="36"/>
  <c r="CD22" i="36"/>
  <c r="CD50" i="36"/>
  <c r="CD78" i="36"/>
  <c r="CD141" i="36"/>
  <c r="AI57" i="36"/>
  <c r="CC140" i="36" l="1"/>
  <c r="CC139" i="36"/>
  <c r="CC138" i="36"/>
  <c r="CC137" i="36"/>
  <c r="CC136" i="36"/>
  <c r="CC126" i="36"/>
  <c r="CC125" i="36"/>
  <c r="CC124" i="36"/>
  <c r="CC123" i="36"/>
  <c r="CC122" i="36"/>
  <c r="CC112" i="36"/>
  <c r="CC111" i="36"/>
  <c r="CC110" i="36"/>
  <c r="CC109" i="36"/>
  <c r="CC108" i="36"/>
  <c r="CC105" i="36"/>
  <c r="CC104" i="36"/>
  <c r="CC103" i="36"/>
  <c r="CC102" i="36"/>
  <c r="CC101" i="36"/>
  <c r="CC84" i="36"/>
  <c r="CC83" i="36"/>
  <c r="CC82" i="36"/>
  <c r="CC81" i="36"/>
  <c r="CC80" i="36"/>
  <c r="CC77" i="36"/>
  <c r="CC76" i="36"/>
  <c r="CC75" i="36"/>
  <c r="CC74" i="36"/>
  <c r="CC73" i="36"/>
  <c r="CC70" i="36"/>
  <c r="CC69" i="36"/>
  <c r="CC68" i="36"/>
  <c r="CC67" i="36"/>
  <c r="CC66" i="36"/>
  <c r="CC63" i="36"/>
  <c r="CC62" i="36"/>
  <c r="CC61" i="36"/>
  <c r="CC60" i="36"/>
  <c r="CC59" i="36"/>
  <c r="CC56" i="36"/>
  <c r="CC55" i="36"/>
  <c r="CC54" i="36"/>
  <c r="CC53" i="36"/>
  <c r="CC52" i="36"/>
  <c r="CC49" i="36"/>
  <c r="CC48" i="36"/>
  <c r="CC47" i="36"/>
  <c r="CC46" i="36"/>
  <c r="CC45" i="36"/>
  <c r="CC42" i="36"/>
  <c r="CC41" i="36"/>
  <c r="CC40" i="36"/>
  <c r="CC39" i="36"/>
  <c r="CC38" i="36"/>
  <c r="CC35" i="36"/>
  <c r="CC34" i="36"/>
  <c r="CC33" i="36"/>
  <c r="CC32" i="36"/>
  <c r="CC31" i="36"/>
  <c r="CC28" i="36"/>
  <c r="CC27" i="36"/>
  <c r="CC26" i="36"/>
  <c r="CC25" i="36"/>
  <c r="CC24" i="36"/>
  <c r="CC21" i="36"/>
  <c r="CC20" i="36"/>
  <c r="CC19" i="36"/>
  <c r="CC18" i="36"/>
  <c r="CC17" i="36"/>
  <c r="CC14" i="36"/>
  <c r="CC13" i="36"/>
  <c r="CC12" i="36"/>
  <c r="CC11" i="36"/>
  <c r="CC10" i="36"/>
  <c r="AI117" i="36"/>
  <c r="CO117" i="36" s="1"/>
  <c r="AI118" i="36"/>
  <c r="CO118" i="36" s="1"/>
  <c r="AI116" i="36"/>
  <c r="CO116" i="36" s="1"/>
  <c r="AI141" i="36"/>
  <c r="AI127" i="36"/>
  <c r="AI113" i="36"/>
  <c r="AI106" i="36"/>
  <c r="AI119" i="36"/>
  <c r="CO119" i="36" s="1"/>
  <c r="AI78" i="36"/>
  <c r="AI71" i="36"/>
  <c r="AI64" i="36"/>
  <c r="AI50" i="36"/>
  <c r="AI43" i="36"/>
  <c r="AI36" i="36"/>
  <c r="AI29" i="36"/>
  <c r="AI22" i="36"/>
  <c r="AI15" i="36"/>
  <c r="CC36" i="36" l="1"/>
  <c r="CC64" i="36"/>
  <c r="CC127" i="36"/>
  <c r="CC22" i="36"/>
  <c r="CC29" i="36"/>
  <c r="CC57" i="36"/>
  <c r="CC85" i="36"/>
  <c r="CC15" i="36"/>
  <c r="CC43" i="36"/>
  <c r="CC71" i="36"/>
  <c r="CC106" i="36"/>
  <c r="CC50" i="36"/>
  <c r="CC78" i="36"/>
  <c r="CC113" i="36"/>
  <c r="CC141" i="36"/>
  <c r="AI115" i="36"/>
  <c r="CO115" i="36" s="1"/>
  <c r="CO120" i="36" s="1"/>
  <c r="CB140" i="36"/>
  <c r="CB139" i="36"/>
  <c r="CB138" i="36"/>
  <c r="CB137" i="36"/>
  <c r="CB136" i="36"/>
  <c r="CB133" i="36"/>
  <c r="CB132" i="36"/>
  <c r="CB131" i="36"/>
  <c r="CB130" i="36"/>
  <c r="CB129" i="36"/>
  <c r="CB126" i="36"/>
  <c r="CB125" i="36"/>
  <c r="CB124" i="36"/>
  <c r="CB123" i="36"/>
  <c r="CB122" i="36"/>
  <c r="CB112" i="36"/>
  <c r="CB111" i="36"/>
  <c r="CB110" i="36"/>
  <c r="CB109" i="36"/>
  <c r="CB108" i="36"/>
  <c r="CB105" i="36"/>
  <c r="CB104" i="36"/>
  <c r="CB103" i="36"/>
  <c r="CB102" i="36"/>
  <c r="CB101" i="36"/>
  <c r="CB84" i="36"/>
  <c r="CB83" i="36"/>
  <c r="CB82" i="36"/>
  <c r="CB81" i="36"/>
  <c r="CB80" i="36"/>
  <c r="CB77" i="36"/>
  <c r="CB76" i="36"/>
  <c r="CB75" i="36"/>
  <c r="CB74" i="36"/>
  <c r="CB73" i="36"/>
  <c r="CB70" i="36"/>
  <c r="CB69" i="36"/>
  <c r="CB68" i="36"/>
  <c r="CB67" i="36"/>
  <c r="CB66" i="36"/>
  <c r="CB63" i="36"/>
  <c r="CB62" i="36"/>
  <c r="CB61" i="36"/>
  <c r="CB60" i="36"/>
  <c r="CB59" i="36"/>
  <c r="CB56" i="36"/>
  <c r="CB55" i="36"/>
  <c r="CB54" i="36"/>
  <c r="CB53" i="36"/>
  <c r="CB52" i="36"/>
  <c r="CB49" i="36"/>
  <c r="CB48" i="36"/>
  <c r="CB47" i="36"/>
  <c r="CB46" i="36"/>
  <c r="CB45" i="36"/>
  <c r="CB42" i="36"/>
  <c r="CB41" i="36"/>
  <c r="CB40" i="36"/>
  <c r="CB39" i="36"/>
  <c r="CB38" i="36"/>
  <c r="CB35" i="36"/>
  <c r="CB34" i="36"/>
  <c r="CB33" i="36"/>
  <c r="CB32" i="36"/>
  <c r="CB31" i="36"/>
  <c r="CB28" i="36"/>
  <c r="CB27" i="36"/>
  <c r="CB26" i="36"/>
  <c r="CB25" i="36"/>
  <c r="CB24" i="36"/>
  <c r="CB21" i="36"/>
  <c r="CB20" i="36"/>
  <c r="CB19" i="36"/>
  <c r="CB18" i="36"/>
  <c r="CB17" i="36"/>
  <c r="CB14" i="36"/>
  <c r="CB13" i="36"/>
  <c r="CB12" i="36"/>
  <c r="CB11" i="36"/>
  <c r="CB10" i="36"/>
  <c r="AH117" i="36"/>
  <c r="CN117" i="36" s="1"/>
  <c r="AH141" i="36"/>
  <c r="AH127" i="36"/>
  <c r="AH113" i="36"/>
  <c r="AH106" i="36"/>
  <c r="AH119" i="36"/>
  <c r="CN119" i="36" s="1"/>
  <c r="AH118" i="36"/>
  <c r="CN118" i="36" s="1"/>
  <c r="AH116" i="36"/>
  <c r="CN116" i="36" s="1"/>
  <c r="AH115" i="36"/>
  <c r="CN115" i="36" s="1"/>
  <c r="AH78" i="36"/>
  <c r="AH71" i="36"/>
  <c r="AH64" i="36"/>
  <c r="AH57" i="36"/>
  <c r="AH50" i="36"/>
  <c r="AH43" i="36"/>
  <c r="AH36" i="36"/>
  <c r="AH29" i="36"/>
  <c r="AH22" i="36"/>
  <c r="AH15" i="36"/>
  <c r="CN120" i="36" l="1"/>
  <c r="CB15" i="36"/>
  <c r="CB36" i="36"/>
  <c r="CB43" i="36"/>
  <c r="AI120" i="36"/>
  <c r="CB127" i="36"/>
  <c r="CB50" i="36"/>
  <c r="CB22" i="36"/>
  <c r="CB57" i="36"/>
  <c r="CB85" i="36"/>
  <c r="CB64" i="36"/>
  <c r="CB71" i="36"/>
  <c r="CB106" i="36"/>
  <c r="CB134" i="36"/>
  <c r="CB29" i="36"/>
  <c r="CB78" i="36"/>
  <c r="CB113" i="36"/>
  <c r="CB141" i="36"/>
  <c r="AH120" i="36"/>
  <c r="CA140" i="36" l="1"/>
  <c r="CA139" i="36"/>
  <c r="CA138" i="36"/>
  <c r="CA137" i="36"/>
  <c r="CA136" i="36"/>
  <c r="CA133" i="36"/>
  <c r="CA132" i="36"/>
  <c r="CA131" i="36"/>
  <c r="CA130" i="36"/>
  <c r="CA129" i="36"/>
  <c r="CA126" i="36"/>
  <c r="CA125" i="36"/>
  <c r="CA124" i="36"/>
  <c r="CA123" i="36"/>
  <c r="CA122" i="36"/>
  <c r="CA112" i="36"/>
  <c r="CA111" i="36"/>
  <c r="CA110" i="36"/>
  <c r="CA109" i="36"/>
  <c r="CA108" i="36"/>
  <c r="CA105" i="36"/>
  <c r="CA104" i="36"/>
  <c r="CA103" i="36"/>
  <c r="CA102" i="36"/>
  <c r="CA101" i="36"/>
  <c r="CA84" i="36"/>
  <c r="CA83" i="36"/>
  <c r="CA82" i="36"/>
  <c r="CA81" i="36"/>
  <c r="CA80" i="36"/>
  <c r="CA77" i="36"/>
  <c r="CA76" i="36"/>
  <c r="CA75" i="36"/>
  <c r="CA74" i="36"/>
  <c r="CA73" i="36"/>
  <c r="CA70" i="36"/>
  <c r="CA69" i="36"/>
  <c r="CA68" i="36"/>
  <c r="CA67" i="36"/>
  <c r="CA66" i="36"/>
  <c r="CA63" i="36"/>
  <c r="CA62" i="36"/>
  <c r="CA61" i="36"/>
  <c r="CA60" i="36"/>
  <c r="CA59" i="36"/>
  <c r="CA56" i="36"/>
  <c r="CA55" i="36"/>
  <c r="CA54" i="36"/>
  <c r="CA53" i="36"/>
  <c r="CA52" i="36"/>
  <c r="CA49" i="36"/>
  <c r="CA48" i="36"/>
  <c r="CA47" i="36"/>
  <c r="CA46" i="36"/>
  <c r="CA45" i="36"/>
  <c r="CA42" i="36"/>
  <c r="CA41" i="36"/>
  <c r="CA40" i="36"/>
  <c r="CA39" i="36"/>
  <c r="CA38" i="36"/>
  <c r="CA35" i="36"/>
  <c r="CA34" i="36"/>
  <c r="CA33" i="36"/>
  <c r="CA32" i="36"/>
  <c r="CA31" i="36"/>
  <c r="CA28" i="36"/>
  <c r="CA27" i="36"/>
  <c r="CA26" i="36"/>
  <c r="CA25" i="36"/>
  <c r="CA24" i="36"/>
  <c r="CA21" i="36"/>
  <c r="CA20" i="36"/>
  <c r="CA19" i="36"/>
  <c r="CA18" i="36"/>
  <c r="CA17" i="36"/>
  <c r="CA14" i="36"/>
  <c r="CA13" i="36"/>
  <c r="CA12" i="36"/>
  <c r="CA11" i="36"/>
  <c r="CA10" i="36"/>
  <c r="CA127" i="36" l="1"/>
  <c r="CA29" i="36"/>
  <c r="CA22" i="36"/>
  <c r="CA50" i="36"/>
  <c r="CA57" i="36"/>
  <c r="CA78" i="36"/>
  <c r="CA36" i="36"/>
  <c r="CA64" i="36"/>
  <c r="CA106" i="36"/>
  <c r="CA134" i="36"/>
  <c r="CA15" i="36"/>
  <c r="CA43" i="36"/>
  <c r="CA71" i="36"/>
  <c r="CA113" i="36"/>
  <c r="CA141" i="36"/>
  <c r="CA85" i="36"/>
  <c r="BZ140" i="36"/>
  <c r="BZ139" i="36"/>
  <c r="BZ138" i="36"/>
  <c r="BZ137" i="36"/>
  <c r="BZ136" i="36"/>
  <c r="BZ133" i="36"/>
  <c r="BZ132" i="36"/>
  <c r="BZ131" i="36"/>
  <c r="BZ130" i="36"/>
  <c r="BZ129" i="36"/>
  <c r="BZ126" i="36"/>
  <c r="BZ125" i="36"/>
  <c r="BZ124" i="36"/>
  <c r="BZ123" i="36"/>
  <c r="BZ122" i="36"/>
  <c r="BZ112" i="36"/>
  <c r="BZ111" i="36"/>
  <c r="BZ110" i="36"/>
  <c r="BZ109" i="36"/>
  <c r="BZ108" i="36"/>
  <c r="BZ105" i="36"/>
  <c r="BZ104" i="36"/>
  <c r="BZ103" i="36"/>
  <c r="BZ102" i="36"/>
  <c r="BZ101" i="36"/>
  <c r="BZ84" i="36"/>
  <c r="BZ83" i="36"/>
  <c r="BZ82" i="36"/>
  <c r="BZ81" i="36"/>
  <c r="BZ80" i="36"/>
  <c r="BZ77" i="36"/>
  <c r="BZ76" i="36"/>
  <c r="BZ75" i="36"/>
  <c r="BZ74" i="36"/>
  <c r="BZ73" i="36"/>
  <c r="BZ70" i="36"/>
  <c r="BZ69" i="36"/>
  <c r="BZ68" i="36"/>
  <c r="BZ67" i="36"/>
  <c r="BZ66" i="36"/>
  <c r="BZ63" i="36"/>
  <c r="BZ62" i="36"/>
  <c r="BZ61" i="36"/>
  <c r="BZ60" i="36"/>
  <c r="BZ59" i="36"/>
  <c r="BZ56" i="36"/>
  <c r="BZ55" i="36"/>
  <c r="BZ54" i="36"/>
  <c r="BZ53" i="36"/>
  <c r="BZ52" i="36"/>
  <c r="BZ49" i="36"/>
  <c r="BZ48" i="36"/>
  <c r="BZ47" i="36"/>
  <c r="BZ46" i="36"/>
  <c r="BZ45" i="36"/>
  <c r="BZ42" i="36"/>
  <c r="BZ41" i="36"/>
  <c r="BZ40" i="36"/>
  <c r="BZ39" i="36"/>
  <c r="BZ38" i="36"/>
  <c r="BZ35" i="36"/>
  <c r="BZ34" i="36"/>
  <c r="BZ33" i="36"/>
  <c r="BZ32" i="36"/>
  <c r="BZ31" i="36"/>
  <c r="BZ28" i="36"/>
  <c r="BZ27" i="36"/>
  <c r="BZ26" i="36"/>
  <c r="BZ25" i="36"/>
  <c r="BZ24" i="36"/>
  <c r="BZ21" i="36"/>
  <c r="BZ20" i="36"/>
  <c r="BZ19" i="36"/>
  <c r="BZ18" i="36"/>
  <c r="BZ17" i="36"/>
  <c r="BZ14" i="36"/>
  <c r="BZ13" i="36"/>
  <c r="BZ12" i="36"/>
  <c r="BZ11" i="36"/>
  <c r="BZ10" i="36"/>
  <c r="AF141" i="36"/>
  <c r="AF127" i="36"/>
  <c r="AF113" i="36"/>
  <c r="AF106" i="36"/>
  <c r="AF98" i="36"/>
  <c r="AF97" i="36"/>
  <c r="AF96" i="36"/>
  <c r="AF95" i="36"/>
  <c r="AF94" i="36"/>
  <c r="AF85" i="36"/>
  <c r="AF99" i="36" s="1"/>
  <c r="AF78" i="36"/>
  <c r="AF71" i="36"/>
  <c r="AF64" i="36"/>
  <c r="AF57" i="36"/>
  <c r="AF50" i="36"/>
  <c r="AF43" i="36"/>
  <c r="AF36" i="36"/>
  <c r="AF29" i="36"/>
  <c r="AF22" i="36"/>
  <c r="AF15" i="36"/>
  <c r="AF117" i="36" l="1"/>
  <c r="CL117" i="36" s="1"/>
  <c r="CL96" i="36"/>
  <c r="AF119" i="36"/>
  <c r="CL119" i="36" s="1"/>
  <c r="CL98" i="36"/>
  <c r="AF116" i="36"/>
  <c r="CL116" i="36" s="1"/>
  <c r="CL95" i="36"/>
  <c r="AF118" i="36"/>
  <c r="CL118" i="36" s="1"/>
  <c r="CL97" i="36"/>
  <c r="AF115" i="36"/>
  <c r="CL115" i="36" s="1"/>
  <c r="CL94" i="36"/>
  <c r="BZ134" i="36"/>
  <c r="BZ106" i="36"/>
  <c r="BZ15" i="36"/>
  <c r="BZ29" i="36"/>
  <c r="BZ43" i="36"/>
  <c r="BZ57" i="36"/>
  <c r="BZ71" i="36"/>
  <c r="BZ85" i="36"/>
  <c r="BZ36" i="36"/>
  <c r="BZ64" i="36"/>
  <c r="BZ127" i="36"/>
  <c r="BZ22" i="36"/>
  <c r="BZ50" i="36"/>
  <c r="BZ78" i="36"/>
  <c r="BZ113" i="36"/>
  <c r="BZ141" i="36"/>
  <c r="BY140" i="36"/>
  <c r="BY139" i="36"/>
  <c r="BY138" i="36"/>
  <c r="BY137" i="36"/>
  <c r="BY136" i="36"/>
  <c r="BY133" i="36"/>
  <c r="BY132" i="36"/>
  <c r="BY131" i="36"/>
  <c r="BY130" i="36"/>
  <c r="BY129" i="36"/>
  <c r="BY126" i="36"/>
  <c r="BY125" i="36"/>
  <c r="BY124" i="36"/>
  <c r="BY123" i="36"/>
  <c r="BY122" i="36"/>
  <c r="BY112" i="36"/>
  <c r="BY111" i="36"/>
  <c r="BY110" i="36"/>
  <c r="BY109" i="36"/>
  <c r="BY108" i="36"/>
  <c r="BY105" i="36"/>
  <c r="BY104" i="36"/>
  <c r="BY103" i="36"/>
  <c r="BY102" i="36"/>
  <c r="BY101" i="36"/>
  <c r="BY84" i="36"/>
  <c r="BY83" i="36"/>
  <c r="BY82" i="36"/>
  <c r="BY81" i="36"/>
  <c r="BY80" i="36"/>
  <c r="BY77" i="36"/>
  <c r="BY76" i="36"/>
  <c r="BY75" i="36"/>
  <c r="BY74" i="36"/>
  <c r="BY73" i="36"/>
  <c r="BY70" i="36"/>
  <c r="BY69" i="36"/>
  <c r="BY68" i="36"/>
  <c r="BY67" i="36"/>
  <c r="BY66" i="36"/>
  <c r="BY63" i="36"/>
  <c r="BY62" i="36"/>
  <c r="BY61" i="36"/>
  <c r="BY60" i="36"/>
  <c r="BY59" i="36"/>
  <c r="BY56" i="36"/>
  <c r="BY55" i="36"/>
  <c r="BY54" i="36"/>
  <c r="BY53" i="36"/>
  <c r="BY52" i="36"/>
  <c r="BY49" i="36"/>
  <c r="BY48" i="36"/>
  <c r="BY47" i="36"/>
  <c r="BY46" i="36"/>
  <c r="BY45" i="36"/>
  <c r="BY42" i="36"/>
  <c r="BY41" i="36"/>
  <c r="BY40" i="36"/>
  <c r="BY39" i="36"/>
  <c r="BY38" i="36"/>
  <c r="BY35" i="36"/>
  <c r="BY34" i="36"/>
  <c r="BY33" i="36"/>
  <c r="BY32" i="36"/>
  <c r="BY31" i="36"/>
  <c r="BY28" i="36"/>
  <c r="BY27" i="36"/>
  <c r="BY26" i="36"/>
  <c r="BY25" i="36"/>
  <c r="BY24" i="36"/>
  <c r="BY21" i="36"/>
  <c r="BY20" i="36"/>
  <c r="BY19" i="36"/>
  <c r="BY18" i="36"/>
  <c r="BY17" i="36"/>
  <c r="BY14" i="36"/>
  <c r="BY13" i="36"/>
  <c r="BY12" i="36"/>
  <c r="BY11" i="36"/>
  <c r="BY10" i="36"/>
  <c r="AE141" i="36"/>
  <c r="AE134" i="36"/>
  <c r="AE127" i="36"/>
  <c r="AE113" i="36"/>
  <c r="AE106" i="36"/>
  <c r="AE98" i="36"/>
  <c r="AE97" i="36"/>
  <c r="AE96" i="36"/>
  <c r="AE95" i="36"/>
  <c r="AE94" i="36"/>
  <c r="AE85" i="36"/>
  <c r="AE99" i="36" s="1"/>
  <c r="AE78" i="36"/>
  <c r="AE71" i="36"/>
  <c r="AE64" i="36"/>
  <c r="AE57" i="36"/>
  <c r="AE50" i="36"/>
  <c r="AE43" i="36"/>
  <c r="AE36" i="36"/>
  <c r="AE29" i="36"/>
  <c r="AE22" i="36"/>
  <c r="AE15" i="36"/>
  <c r="AF120" i="36" l="1"/>
  <c r="CL99" i="36"/>
  <c r="CL120" i="36"/>
  <c r="AE118" i="36"/>
  <c r="CK118" i="36" s="1"/>
  <c r="CK97" i="36"/>
  <c r="AE119" i="36"/>
  <c r="CK119" i="36" s="1"/>
  <c r="CK98" i="36"/>
  <c r="AE115" i="36"/>
  <c r="CK115" i="36" s="1"/>
  <c r="CK94" i="36"/>
  <c r="AE116" i="36"/>
  <c r="CK116" i="36" s="1"/>
  <c r="CK95" i="36"/>
  <c r="AE117" i="36"/>
  <c r="CK117" i="36" s="1"/>
  <c r="CK96" i="36"/>
  <c r="BY78" i="36"/>
  <c r="BY113" i="36"/>
  <c r="BY50" i="36"/>
  <c r="BY22" i="36"/>
  <c r="BY106" i="36"/>
  <c r="BY134" i="36"/>
  <c r="BY64" i="36"/>
  <c r="BY141" i="36"/>
  <c r="BY57" i="36"/>
  <c r="BY36" i="36"/>
  <c r="BY127" i="36"/>
  <c r="BY43" i="36"/>
  <c r="BY15" i="36"/>
  <c r="BY29" i="36"/>
  <c r="BY71" i="36"/>
  <c r="BY85" i="36"/>
  <c r="BX140" i="36"/>
  <c r="BX139" i="36"/>
  <c r="BX138" i="36"/>
  <c r="BX137" i="36"/>
  <c r="BX136" i="36"/>
  <c r="BX133" i="36"/>
  <c r="BX132" i="36"/>
  <c r="BX131" i="36"/>
  <c r="BX130" i="36"/>
  <c r="BX129" i="36"/>
  <c r="BX126" i="36"/>
  <c r="BX125" i="36"/>
  <c r="BX124" i="36"/>
  <c r="BX123" i="36"/>
  <c r="BX122" i="36"/>
  <c r="BX112" i="36"/>
  <c r="BX111" i="36"/>
  <c r="BX110" i="36"/>
  <c r="BX109" i="36"/>
  <c r="BX108" i="36"/>
  <c r="BX105" i="36"/>
  <c r="BX104" i="36"/>
  <c r="BX103" i="36"/>
  <c r="BX102" i="36"/>
  <c r="BX101" i="36"/>
  <c r="BX84" i="36"/>
  <c r="BX83" i="36"/>
  <c r="BX82" i="36"/>
  <c r="BX81" i="36"/>
  <c r="BX80" i="36"/>
  <c r="BX77" i="36"/>
  <c r="BX76" i="36"/>
  <c r="BX75" i="36"/>
  <c r="BX74" i="36"/>
  <c r="BX73" i="36"/>
  <c r="BX70" i="36"/>
  <c r="BX69" i="36"/>
  <c r="BX68" i="36"/>
  <c r="BX67" i="36"/>
  <c r="BX66" i="36"/>
  <c r="BX63" i="36"/>
  <c r="BX62" i="36"/>
  <c r="BX61" i="36"/>
  <c r="BX60" i="36"/>
  <c r="BX59" i="36"/>
  <c r="BX56" i="36"/>
  <c r="BX55" i="36"/>
  <c r="BX54" i="36"/>
  <c r="BX53" i="36"/>
  <c r="BX52" i="36"/>
  <c r="BX49" i="36"/>
  <c r="BX48" i="36"/>
  <c r="BX47" i="36"/>
  <c r="BX46" i="36"/>
  <c r="BX45" i="36"/>
  <c r="BX42" i="36"/>
  <c r="BX41" i="36"/>
  <c r="BX40" i="36"/>
  <c r="BX39" i="36"/>
  <c r="BX38" i="36"/>
  <c r="BX35" i="36"/>
  <c r="BX34" i="36"/>
  <c r="BX33" i="36"/>
  <c r="BX32" i="36"/>
  <c r="BX31" i="36"/>
  <c r="BX28" i="36"/>
  <c r="BX27" i="36"/>
  <c r="BX26" i="36"/>
  <c r="BX25" i="36"/>
  <c r="BX24" i="36"/>
  <c r="BX21" i="36"/>
  <c r="BX20" i="36"/>
  <c r="BX19" i="36"/>
  <c r="BX18" i="36"/>
  <c r="BX17" i="36"/>
  <c r="BX14" i="36"/>
  <c r="BX13" i="36"/>
  <c r="BX12" i="36"/>
  <c r="BX11" i="36"/>
  <c r="BX10" i="36"/>
  <c r="AD141" i="36"/>
  <c r="AD134" i="36"/>
  <c r="AD127" i="36"/>
  <c r="AD113" i="36"/>
  <c r="AD106" i="36"/>
  <c r="AD98" i="36"/>
  <c r="AD97" i="36"/>
  <c r="AD96" i="36"/>
  <c r="AD95" i="36"/>
  <c r="AD94" i="36"/>
  <c r="AD85" i="36"/>
  <c r="AD99" i="36" s="1"/>
  <c r="AD78" i="36"/>
  <c r="AD71" i="36"/>
  <c r="AD64" i="36"/>
  <c r="AD57" i="36"/>
  <c r="AD50" i="36"/>
  <c r="AD43" i="36"/>
  <c r="AD36" i="36"/>
  <c r="AD29" i="36"/>
  <c r="AD22" i="36"/>
  <c r="AD15" i="36"/>
  <c r="CK120" i="36" l="1"/>
  <c r="AE120" i="36"/>
  <c r="CK99" i="36"/>
  <c r="AD119" i="36"/>
  <c r="CJ119" i="36" s="1"/>
  <c r="CJ98" i="36"/>
  <c r="AD118" i="36"/>
  <c r="CJ118" i="36" s="1"/>
  <c r="CJ97" i="36"/>
  <c r="AD115" i="36"/>
  <c r="CJ115" i="36" s="1"/>
  <c r="CJ94" i="36"/>
  <c r="AD116" i="36"/>
  <c r="CJ116" i="36" s="1"/>
  <c r="CJ95" i="36"/>
  <c r="AD117" i="36"/>
  <c r="CJ117" i="36" s="1"/>
  <c r="CJ96" i="36"/>
  <c r="BX71" i="36"/>
  <c r="BX15" i="36"/>
  <c r="BX50" i="36"/>
  <c r="BX134" i="36"/>
  <c r="BX36" i="36"/>
  <c r="BX113" i="36"/>
  <c r="BX29" i="36"/>
  <c r="BX85" i="36"/>
  <c r="BX64" i="36"/>
  <c r="BX127" i="36"/>
  <c r="BX22" i="36"/>
  <c r="BX78" i="36"/>
  <c r="BX141" i="36"/>
  <c r="BX43" i="36"/>
  <c r="BX106" i="36"/>
  <c r="BX57" i="36"/>
  <c r="BW140" i="36"/>
  <c r="BW139" i="36"/>
  <c r="BW138" i="36"/>
  <c r="BW137" i="36"/>
  <c r="BW136" i="36"/>
  <c r="BW133" i="36"/>
  <c r="BW132" i="36"/>
  <c r="BW131" i="36"/>
  <c r="BW130" i="36"/>
  <c r="BW129" i="36"/>
  <c r="BW126" i="36"/>
  <c r="BW125" i="36"/>
  <c r="BW124" i="36"/>
  <c r="BW123" i="36"/>
  <c r="BW122" i="36"/>
  <c r="BW112" i="36"/>
  <c r="BW111" i="36"/>
  <c r="BW110" i="36"/>
  <c r="BW109" i="36"/>
  <c r="BW108" i="36"/>
  <c r="BW105" i="36"/>
  <c r="BW104" i="36"/>
  <c r="BW103" i="36"/>
  <c r="BW102" i="36"/>
  <c r="BW101" i="36"/>
  <c r="BW84" i="36"/>
  <c r="BW83" i="36"/>
  <c r="BW82" i="36"/>
  <c r="BW81" i="36"/>
  <c r="BW80" i="36"/>
  <c r="BW77" i="36"/>
  <c r="BW76" i="36"/>
  <c r="BW75" i="36"/>
  <c r="BW74" i="36"/>
  <c r="BW73" i="36"/>
  <c r="BW70" i="36"/>
  <c r="BW69" i="36"/>
  <c r="BW68" i="36"/>
  <c r="BW67" i="36"/>
  <c r="BW66" i="36"/>
  <c r="BW63" i="36"/>
  <c r="BW62" i="36"/>
  <c r="BW61" i="36"/>
  <c r="BW60" i="36"/>
  <c r="BW59" i="36"/>
  <c r="BW56" i="36"/>
  <c r="BW55" i="36"/>
  <c r="BW54" i="36"/>
  <c r="BW53" i="36"/>
  <c r="BW52" i="36"/>
  <c r="BW49" i="36"/>
  <c r="BW48" i="36"/>
  <c r="BW47" i="36"/>
  <c r="BW46" i="36"/>
  <c r="BW45" i="36"/>
  <c r="BW42" i="36"/>
  <c r="BW41" i="36"/>
  <c r="BW40" i="36"/>
  <c r="BW39" i="36"/>
  <c r="BW38" i="36"/>
  <c r="BW35" i="36"/>
  <c r="BW34" i="36"/>
  <c r="BW33" i="36"/>
  <c r="BW32" i="36"/>
  <c r="BW31" i="36"/>
  <c r="BW28" i="36"/>
  <c r="BW27" i="36"/>
  <c r="BW26" i="36"/>
  <c r="BW25" i="36"/>
  <c r="BW24" i="36"/>
  <c r="BW21" i="36"/>
  <c r="BW20" i="36"/>
  <c r="BW19" i="36"/>
  <c r="BW18" i="36"/>
  <c r="BW17" i="36"/>
  <c r="BW14" i="36"/>
  <c r="BW13" i="36"/>
  <c r="BW12" i="36"/>
  <c r="BW11" i="36"/>
  <c r="BW10" i="36"/>
  <c r="AC141" i="36"/>
  <c r="AC134" i="36"/>
  <c r="AC127" i="36"/>
  <c r="AC113" i="36"/>
  <c r="AC106" i="36"/>
  <c r="AC98" i="36"/>
  <c r="AC97" i="36"/>
  <c r="AC96" i="36"/>
  <c r="AC95" i="36"/>
  <c r="AC94" i="36"/>
  <c r="AC85" i="36"/>
  <c r="AC99" i="36" s="1"/>
  <c r="AC78" i="36"/>
  <c r="AC71" i="36"/>
  <c r="AC64" i="36"/>
  <c r="AC57" i="36"/>
  <c r="AC50" i="36"/>
  <c r="AC43" i="36"/>
  <c r="AC36" i="36"/>
  <c r="AC29" i="36"/>
  <c r="AC22" i="36"/>
  <c r="AC15" i="36"/>
  <c r="CJ120" i="36" l="1"/>
  <c r="CJ99" i="36"/>
  <c r="AD120" i="36"/>
  <c r="AC118" i="36"/>
  <c r="CI118" i="36" s="1"/>
  <c r="CI97" i="36"/>
  <c r="AC119" i="36"/>
  <c r="CI119" i="36" s="1"/>
  <c r="CI98" i="36"/>
  <c r="AC115" i="36"/>
  <c r="CI115" i="36" s="1"/>
  <c r="CI94" i="36"/>
  <c r="AC116" i="36"/>
  <c r="CI116" i="36" s="1"/>
  <c r="CI95" i="36"/>
  <c r="AC117" i="36"/>
  <c r="CI117" i="36" s="1"/>
  <c r="CI96" i="36"/>
  <c r="BW134" i="36"/>
  <c r="BW36" i="36"/>
  <c r="BW15" i="36"/>
  <c r="BW71" i="36"/>
  <c r="BW29" i="36"/>
  <c r="BW85" i="36"/>
  <c r="BW127" i="36"/>
  <c r="BW50" i="36"/>
  <c r="BW64" i="36"/>
  <c r="BW113" i="36"/>
  <c r="BW43" i="36"/>
  <c r="BW106" i="36"/>
  <c r="BW78" i="36"/>
  <c r="BW22" i="36"/>
  <c r="BW57" i="36"/>
  <c r="BW141" i="36"/>
  <c r="BV140" i="36"/>
  <c r="BV139" i="36"/>
  <c r="BV138" i="36"/>
  <c r="BV137" i="36"/>
  <c r="BV136" i="36"/>
  <c r="BV133" i="36"/>
  <c r="BV132" i="36"/>
  <c r="BV131" i="36"/>
  <c r="BV130" i="36"/>
  <c r="BV129" i="36"/>
  <c r="BV126" i="36"/>
  <c r="BV125" i="36"/>
  <c r="BV124" i="36"/>
  <c r="BV123" i="36"/>
  <c r="BV122" i="36"/>
  <c r="BV112" i="36"/>
  <c r="BV111" i="36"/>
  <c r="BV110" i="36"/>
  <c r="BV109" i="36"/>
  <c r="BV108" i="36"/>
  <c r="BV105" i="36"/>
  <c r="BV104" i="36"/>
  <c r="BV103" i="36"/>
  <c r="BV102" i="36"/>
  <c r="BV101" i="36"/>
  <c r="BV84" i="36"/>
  <c r="BV83" i="36"/>
  <c r="BV82" i="36"/>
  <c r="BV81" i="36"/>
  <c r="BV80" i="36"/>
  <c r="BV77" i="36"/>
  <c r="BV76" i="36"/>
  <c r="BV75" i="36"/>
  <c r="BV74" i="36"/>
  <c r="BV73" i="36"/>
  <c r="BV63" i="36"/>
  <c r="BV62" i="36"/>
  <c r="BV61" i="36"/>
  <c r="BV60" i="36"/>
  <c r="BV59" i="36"/>
  <c r="BV56" i="36"/>
  <c r="BV55" i="36"/>
  <c r="BV54" i="36"/>
  <c r="BV53" i="36"/>
  <c r="BV52" i="36"/>
  <c r="BV49" i="36"/>
  <c r="BV48" i="36"/>
  <c r="BV47" i="36"/>
  <c r="BV46" i="36"/>
  <c r="BV45" i="36"/>
  <c r="BV42" i="36"/>
  <c r="BV41" i="36"/>
  <c r="BV40" i="36"/>
  <c r="BV39" i="36"/>
  <c r="BV38" i="36"/>
  <c r="BV35" i="36"/>
  <c r="BV34" i="36"/>
  <c r="BV33" i="36"/>
  <c r="BV32" i="36"/>
  <c r="BV31" i="36"/>
  <c r="BV28" i="36"/>
  <c r="BV27" i="36"/>
  <c r="BV26" i="36"/>
  <c r="BV25" i="36"/>
  <c r="BV24" i="36"/>
  <c r="BV21" i="36"/>
  <c r="BV20" i="36"/>
  <c r="BV19" i="36"/>
  <c r="BV18" i="36"/>
  <c r="BV17" i="36"/>
  <c r="BV14" i="36"/>
  <c r="BV13" i="36"/>
  <c r="BV12" i="36"/>
  <c r="BV11" i="36"/>
  <c r="BV10" i="36"/>
  <c r="CI120" i="36" l="1"/>
  <c r="CI99" i="36"/>
  <c r="AC120" i="36"/>
  <c r="BV50" i="36"/>
  <c r="BV127" i="36"/>
  <c r="BV15" i="36"/>
  <c r="BV134" i="36"/>
  <c r="BV22" i="36"/>
  <c r="BV78" i="36"/>
  <c r="BV64" i="36"/>
  <c r="BV106" i="36"/>
  <c r="BV57" i="36"/>
  <c r="BV36" i="36"/>
  <c r="BV141" i="36"/>
  <c r="BV29" i="36"/>
  <c r="BV43" i="36"/>
  <c r="BV85" i="36"/>
  <c r="BV113" i="36"/>
  <c r="AB141" i="36"/>
  <c r="AB134" i="36"/>
  <c r="AB127" i="36"/>
  <c r="AB113" i="36"/>
  <c r="AB106" i="36"/>
  <c r="AB98" i="36"/>
  <c r="AB97" i="36"/>
  <c r="AB96" i="36"/>
  <c r="AB95" i="36"/>
  <c r="AB94" i="36"/>
  <c r="AB85" i="36"/>
  <c r="AB99" i="36" s="1"/>
  <c r="AB78" i="36"/>
  <c r="AB71" i="36"/>
  <c r="AB64" i="36"/>
  <c r="AB57" i="36"/>
  <c r="AB50" i="36"/>
  <c r="AB43" i="36"/>
  <c r="AB36" i="36"/>
  <c r="AB29" i="36"/>
  <c r="AB22" i="36"/>
  <c r="AB15" i="36"/>
  <c r="AB118" i="36" l="1"/>
  <c r="CH118" i="36" s="1"/>
  <c r="CH97" i="36"/>
  <c r="AB115" i="36"/>
  <c r="CH115" i="36" s="1"/>
  <c r="CH94" i="36"/>
  <c r="AB116" i="36"/>
  <c r="CH116" i="36" s="1"/>
  <c r="CH95" i="36"/>
  <c r="AB119" i="36"/>
  <c r="CH119" i="36" s="1"/>
  <c r="CH98" i="36"/>
  <c r="AB117" i="36"/>
  <c r="CH117" i="36" s="1"/>
  <c r="CH96" i="36"/>
  <c r="AA141" i="36"/>
  <c r="Z141" i="36"/>
  <c r="Y141" i="36"/>
  <c r="AA134" i="36"/>
  <c r="Z134" i="36"/>
  <c r="Y134" i="36"/>
  <c r="AA127" i="36"/>
  <c r="Z127" i="36"/>
  <c r="Y127" i="36"/>
  <c r="AA113" i="36"/>
  <c r="Z113" i="36"/>
  <c r="Y113" i="36"/>
  <c r="AA106" i="36"/>
  <c r="Z106" i="36"/>
  <c r="Y106" i="36"/>
  <c r="AA98" i="36"/>
  <c r="Z98" i="36"/>
  <c r="Y98" i="36"/>
  <c r="AA97" i="36"/>
  <c r="Z97" i="36"/>
  <c r="Y97" i="36"/>
  <c r="AA96" i="36"/>
  <c r="Z96" i="36"/>
  <c r="Y96" i="36"/>
  <c r="AA95" i="36"/>
  <c r="Z95" i="36"/>
  <c r="Y95" i="36"/>
  <c r="AA94" i="36"/>
  <c r="Z94" i="36"/>
  <c r="Y94" i="36"/>
  <c r="AA85" i="36"/>
  <c r="AA99" i="36" s="1"/>
  <c r="Z85" i="36"/>
  <c r="Z99" i="36" s="1"/>
  <c r="Y85" i="36"/>
  <c r="AA78" i="36"/>
  <c r="Z78" i="36"/>
  <c r="Y78" i="36"/>
  <c r="AA71" i="36"/>
  <c r="Z71" i="36"/>
  <c r="Y71" i="36"/>
  <c r="AA64" i="36"/>
  <c r="Z64" i="36"/>
  <c r="Y64" i="36"/>
  <c r="AA57" i="36"/>
  <c r="Z57" i="36"/>
  <c r="Y57" i="36"/>
  <c r="AA50" i="36"/>
  <c r="Z50" i="36"/>
  <c r="Y50" i="36"/>
  <c r="AA43" i="36"/>
  <c r="Z43" i="36"/>
  <c r="Y43" i="36"/>
  <c r="AA36" i="36"/>
  <c r="Z36" i="36"/>
  <c r="Y36" i="36"/>
  <c r="AA29" i="36"/>
  <c r="Z29" i="36"/>
  <c r="Y29" i="36"/>
  <c r="AA22" i="36"/>
  <c r="Z22" i="36"/>
  <c r="Y22" i="36"/>
  <c r="AA15" i="36"/>
  <c r="Z15" i="36"/>
  <c r="Y15" i="36"/>
  <c r="CH99" i="36" l="1"/>
  <c r="AB120" i="36"/>
  <c r="CH120" i="36"/>
  <c r="AA115" i="36"/>
  <c r="CG115" i="36" s="1"/>
  <c r="CG94" i="36"/>
  <c r="AA118" i="36"/>
  <c r="CG118" i="36" s="1"/>
  <c r="CG97" i="36"/>
  <c r="AA117" i="36"/>
  <c r="CG117" i="36" s="1"/>
  <c r="CG96" i="36"/>
  <c r="AA116" i="36"/>
  <c r="CG116" i="36" s="1"/>
  <c r="CG95" i="36"/>
  <c r="AA119" i="36"/>
  <c r="CG119" i="36" s="1"/>
  <c r="CG98" i="36"/>
  <c r="Z117" i="36"/>
  <c r="CF117" i="36" s="1"/>
  <c r="CF96" i="36"/>
  <c r="Z115" i="36"/>
  <c r="CF115" i="36" s="1"/>
  <c r="CF94" i="36"/>
  <c r="Z118" i="36"/>
  <c r="CF118" i="36" s="1"/>
  <c r="CF97" i="36"/>
  <c r="Z116" i="36"/>
  <c r="CF116" i="36" s="1"/>
  <c r="CF95" i="36"/>
  <c r="Z119" i="36"/>
  <c r="CF119" i="36" s="1"/>
  <c r="CF98" i="36"/>
  <c r="Y116" i="36"/>
  <c r="CE116" i="36" s="1"/>
  <c r="CE95" i="36"/>
  <c r="Y115" i="36"/>
  <c r="CE115" i="36" s="1"/>
  <c r="CE94" i="36"/>
  <c r="Y119" i="36"/>
  <c r="CE119" i="36" s="1"/>
  <c r="CE98" i="36"/>
  <c r="Y118" i="36"/>
  <c r="CE118" i="36" s="1"/>
  <c r="CE97" i="36"/>
  <c r="Y117" i="36"/>
  <c r="CE117" i="36" s="1"/>
  <c r="CE96" i="36"/>
  <c r="Y99" i="36"/>
  <c r="BU10" i="36"/>
  <c r="BU140" i="36"/>
  <c r="BU139" i="36"/>
  <c r="BU138" i="36"/>
  <c r="BU137" i="36"/>
  <c r="BU136" i="36"/>
  <c r="BU133" i="36"/>
  <c r="BU132" i="36"/>
  <c r="BU131" i="36"/>
  <c r="BU130" i="36"/>
  <c r="BU129" i="36"/>
  <c r="BU126" i="36"/>
  <c r="BU125" i="36"/>
  <c r="BU124" i="36"/>
  <c r="BU123" i="36"/>
  <c r="BU122" i="36"/>
  <c r="BU112" i="36"/>
  <c r="BU111" i="36"/>
  <c r="BU110" i="36"/>
  <c r="BU109" i="36"/>
  <c r="BU108" i="36"/>
  <c r="BU105" i="36"/>
  <c r="BU104" i="36"/>
  <c r="BU103" i="36"/>
  <c r="BU102" i="36"/>
  <c r="BU101" i="36"/>
  <c r="BU84" i="36"/>
  <c r="BU83" i="36"/>
  <c r="BU82" i="36"/>
  <c r="BU81" i="36"/>
  <c r="BU80" i="36"/>
  <c r="BU77" i="36"/>
  <c r="BU76" i="36"/>
  <c r="BU75" i="36"/>
  <c r="BU74" i="36"/>
  <c r="BU73" i="36"/>
  <c r="BU63" i="36"/>
  <c r="BU62" i="36"/>
  <c r="BU61" i="36"/>
  <c r="BU60" i="36"/>
  <c r="BU59" i="36"/>
  <c r="BU56" i="36"/>
  <c r="BU55" i="36"/>
  <c r="BU54" i="36"/>
  <c r="BU53" i="36"/>
  <c r="BU52" i="36"/>
  <c r="BU49" i="36"/>
  <c r="BU48" i="36"/>
  <c r="BU47" i="36"/>
  <c r="BU46" i="36"/>
  <c r="BU45" i="36"/>
  <c r="BU42" i="36"/>
  <c r="BU41" i="36"/>
  <c r="BU40" i="36"/>
  <c r="BU39" i="36"/>
  <c r="BU38" i="36"/>
  <c r="BU35" i="36"/>
  <c r="BU34" i="36"/>
  <c r="BU33" i="36"/>
  <c r="BU32" i="36"/>
  <c r="BU31" i="36"/>
  <c r="BU28" i="36"/>
  <c r="BU27" i="36"/>
  <c r="BU26" i="36"/>
  <c r="BU25" i="36"/>
  <c r="BU24" i="36"/>
  <c r="BU21" i="36"/>
  <c r="BU20" i="36"/>
  <c r="BU19" i="36"/>
  <c r="BU18" i="36"/>
  <c r="BU17" i="36"/>
  <c r="BU14" i="36"/>
  <c r="BU13" i="36"/>
  <c r="BU12" i="36"/>
  <c r="BU11" i="36"/>
  <c r="BT140" i="36"/>
  <c r="BT139" i="36"/>
  <c r="BT138" i="36"/>
  <c r="BT137" i="36"/>
  <c r="BT136" i="36"/>
  <c r="BT133" i="36"/>
  <c r="BT132" i="36"/>
  <c r="BT131" i="36"/>
  <c r="BT130" i="36"/>
  <c r="BT129" i="36"/>
  <c r="BT126" i="36"/>
  <c r="BT125" i="36"/>
  <c r="BT124" i="36"/>
  <c r="BT123" i="36"/>
  <c r="BT122" i="36"/>
  <c r="BT112" i="36"/>
  <c r="BT111" i="36"/>
  <c r="BT110" i="36"/>
  <c r="BT109" i="36"/>
  <c r="BT108" i="36"/>
  <c r="BT105" i="36"/>
  <c r="BT104" i="36"/>
  <c r="BT103" i="36"/>
  <c r="BT102" i="36"/>
  <c r="BT101" i="36"/>
  <c r="BT84" i="36"/>
  <c r="BT83" i="36"/>
  <c r="BT82" i="36"/>
  <c r="BT81" i="36"/>
  <c r="BT80" i="36"/>
  <c r="BT77" i="36"/>
  <c r="BT76" i="36"/>
  <c r="BT75" i="36"/>
  <c r="BT74" i="36"/>
  <c r="BT73" i="36"/>
  <c r="BT63" i="36"/>
  <c r="BT62" i="36"/>
  <c r="BT61" i="36"/>
  <c r="BT60" i="36"/>
  <c r="BT59" i="36"/>
  <c r="BT56" i="36"/>
  <c r="BT55" i="36"/>
  <c r="BT54" i="36"/>
  <c r="BT53" i="36"/>
  <c r="BT52" i="36"/>
  <c r="BT49" i="36"/>
  <c r="BT48" i="36"/>
  <c r="BT47" i="36"/>
  <c r="BT46" i="36"/>
  <c r="BT45" i="36"/>
  <c r="BT42" i="36"/>
  <c r="BT41" i="36"/>
  <c r="BT40" i="36"/>
  <c r="BT39" i="36"/>
  <c r="BT38" i="36"/>
  <c r="BT35" i="36"/>
  <c r="BT34" i="36"/>
  <c r="BT33" i="36"/>
  <c r="BT32" i="36"/>
  <c r="BT31" i="36"/>
  <c r="BT28" i="36"/>
  <c r="BT27" i="36"/>
  <c r="BT26" i="36"/>
  <c r="BT25" i="36"/>
  <c r="BT24" i="36"/>
  <c r="BT21" i="36"/>
  <c r="BT20" i="36"/>
  <c r="BT19" i="36"/>
  <c r="BT18" i="36"/>
  <c r="BT17" i="36"/>
  <c r="BT14" i="36"/>
  <c r="BT13" i="36"/>
  <c r="BT12" i="36"/>
  <c r="BT11" i="36"/>
  <c r="BT10" i="36"/>
  <c r="BS140" i="36"/>
  <c r="BS139" i="36"/>
  <c r="BS138" i="36"/>
  <c r="BS137" i="36"/>
  <c r="BS136" i="36"/>
  <c r="BS133" i="36"/>
  <c r="BS132" i="36"/>
  <c r="BS131" i="36"/>
  <c r="BS130" i="36"/>
  <c r="BS129" i="36"/>
  <c r="BS126" i="36"/>
  <c r="BS125" i="36"/>
  <c r="BS124" i="36"/>
  <c r="BS123" i="36"/>
  <c r="BS122" i="36"/>
  <c r="BS112" i="36"/>
  <c r="BS111" i="36"/>
  <c r="BS110" i="36"/>
  <c r="BS109" i="36"/>
  <c r="BS108" i="36"/>
  <c r="BS105" i="36"/>
  <c r="BS104" i="36"/>
  <c r="BS103" i="36"/>
  <c r="BS102" i="36"/>
  <c r="BS101" i="36"/>
  <c r="BS84" i="36"/>
  <c r="BS83" i="36"/>
  <c r="BS82" i="36"/>
  <c r="BS81" i="36"/>
  <c r="BS80" i="36"/>
  <c r="BS77" i="36"/>
  <c r="BS76" i="36"/>
  <c r="BS75" i="36"/>
  <c r="BS74" i="36"/>
  <c r="BS73" i="36"/>
  <c r="BS63" i="36"/>
  <c r="BS62" i="36"/>
  <c r="BS61" i="36"/>
  <c r="BS60" i="36"/>
  <c r="BS59" i="36"/>
  <c r="BS56" i="36"/>
  <c r="BS55" i="36"/>
  <c r="BS54" i="36"/>
  <c r="BS53" i="36"/>
  <c r="BS52" i="36"/>
  <c r="BS49" i="36"/>
  <c r="BS48" i="36"/>
  <c r="BS47" i="36"/>
  <c r="BS46" i="36"/>
  <c r="BS45" i="36"/>
  <c r="BS42" i="36"/>
  <c r="BS41" i="36"/>
  <c r="BS40" i="36"/>
  <c r="BS39" i="36"/>
  <c r="BS38" i="36"/>
  <c r="BS35" i="36"/>
  <c r="BS34" i="36"/>
  <c r="BS33" i="36"/>
  <c r="BS32" i="36"/>
  <c r="BS31" i="36"/>
  <c r="BS28" i="36"/>
  <c r="BS27" i="36"/>
  <c r="BS26" i="36"/>
  <c r="BS25" i="36"/>
  <c r="BS24" i="36"/>
  <c r="BS21" i="36"/>
  <c r="BS20" i="36"/>
  <c r="BS19" i="36"/>
  <c r="BS18" i="36"/>
  <c r="BS17" i="36"/>
  <c r="BS14" i="36"/>
  <c r="BS13" i="36"/>
  <c r="BS12" i="36"/>
  <c r="BS11" i="36"/>
  <c r="BS10" i="36"/>
  <c r="AA120" i="36" l="1"/>
  <c r="CG99" i="36"/>
  <c r="CG120" i="36"/>
  <c r="Z120" i="36"/>
  <c r="CF99" i="36"/>
  <c r="Y120" i="36"/>
  <c r="CF120" i="36"/>
  <c r="CE99" i="36"/>
  <c r="CE120" i="36"/>
  <c r="BU78" i="36"/>
  <c r="BU36" i="36"/>
  <c r="BU127" i="36"/>
  <c r="BU141" i="36"/>
  <c r="BT57" i="36"/>
  <c r="BS50" i="36"/>
  <c r="BT36" i="36"/>
  <c r="BT15" i="36"/>
  <c r="BU22" i="36"/>
  <c r="BU64" i="36"/>
  <c r="BU57" i="36"/>
  <c r="BT134" i="36"/>
  <c r="BU134" i="36"/>
  <c r="BT50" i="36"/>
  <c r="BT113" i="36"/>
  <c r="BU43" i="36"/>
  <c r="BU106" i="36"/>
  <c r="BT29" i="36"/>
  <c r="BT85" i="36"/>
  <c r="BU50" i="36"/>
  <c r="BU113" i="36"/>
  <c r="BT64" i="36"/>
  <c r="BU29" i="36"/>
  <c r="BU85" i="36"/>
  <c r="BT43" i="36"/>
  <c r="BT106" i="36"/>
  <c r="BT22" i="36"/>
  <c r="BT78" i="36"/>
  <c r="BT127" i="36"/>
  <c r="BT141" i="36"/>
  <c r="BU15" i="36"/>
  <c r="BS85" i="36"/>
  <c r="BS36" i="36"/>
  <c r="BS15" i="36"/>
  <c r="BS22" i="36"/>
  <c r="BS64" i="36"/>
  <c r="BS57" i="36"/>
  <c r="BS29" i="36"/>
  <c r="BS134" i="36"/>
  <c r="BS141" i="36"/>
  <c r="BS127" i="36"/>
  <c r="BS113" i="36"/>
  <c r="BS106" i="36"/>
  <c r="BS78" i="36"/>
  <c r="BS43" i="36"/>
  <c r="X15" i="36"/>
  <c r="X141" i="36" l="1"/>
  <c r="X134" i="36"/>
  <c r="X127" i="36"/>
  <c r="X113" i="36"/>
  <c r="X106" i="36"/>
  <c r="X98" i="36"/>
  <c r="CD98" i="36" s="1"/>
  <c r="X97" i="36"/>
  <c r="X96" i="36"/>
  <c r="X95" i="36"/>
  <c r="CD95" i="36" s="1"/>
  <c r="X94" i="36"/>
  <c r="X85" i="36"/>
  <c r="X99" i="36" s="1"/>
  <c r="X78" i="36"/>
  <c r="X71" i="36"/>
  <c r="X64" i="36"/>
  <c r="X57" i="36"/>
  <c r="X50" i="36"/>
  <c r="X43" i="36"/>
  <c r="X36" i="36"/>
  <c r="X29" i="36"/>
  <c r="X22" i="36"/>
  <c r="BR140" i="36"/>
  <c r="BR139" i="36"/>
  <c r="BR138" i="36"/>
  <c r="BR137" i="36"/>
  <c r="BR136" i="36"/>
  <c r="BR133" i="36"/>
  <c r="BR132" i="36"/>
  <c r="BR131" i="36"/>
  <c r="BR130" i="36"/>
  <c r="BR129" i="36"/>
  <c r="BR126" i="36"/>
  <c r="BR125" i="36"/>
  <c r="BR124" i="36"/>
  <c r="BR123" i="36"/>
  <c r="BR122" i="36"/>
  <c r="BR112" i="36"/>
  <c r="BR111" i="36"/>
  <c r="BR110" i="36"/>
  <c r="BR109" i="36"/>
  <c r="BR108" i="36"/>
  <c r="BR105" i="36"/>
  <c r="BR104" i="36"/>
  <c r="BR103" i="36"/>
  <c r="BR102" i="36"/>
  <c r="BR101" i="36"/>
  <c r="BR84" i="36"/>
  <c r="BR83" i="36"/>
  <c r="BR82" i="36"/>
  <c r="BR81" i="36"/>
  <c r="BR80" i="36"/>
  <c r="BR77" i="36"/>
  <c r="BR76" i="36"/>
  <c r="BR75" i="36"/>
  <c r="BR74" i="36"/>
  <c r="BR73" i="36"/>
  <c r="BR63" i="36"/>
  <c r="BR62" i="36"/>
  <c r="BR61" i="36"/>
  <c r="BR60" i="36"/>
  <c r="BR59" i="36"/>
  <c r="BR56" i="36"/>
  <c r="BR55" i="36"/>
  <c r="BR54" i="36"/>
  <c r="BR53" i="36"/>
  <c r="BR52" i="36"/>
  <c r="BR49" i="36"/>
  <c r="BR48" i="36"/>
  <c r="BR47" i="36"/>
  <c r="BR46" i="36"/>
  <c r="BR45" i="36"/>
  <c r="BR42" i="36"/>
  <c r="BR41" i="36"/>
  <c r="BR40" i="36"/>
  <c r="BR39" i="36"/>
  <c r="BR38" i="36"/>
  <c r="BR35" i="36"/>
  <c r="BR34" i="36"/>
  <c r="BR33" i="36"/>
  <c r="BR32" i="36"/>
  <c r="BR31" i="36"/>
  <c r="BR28" i="36"/>
  <c r="BR27" i="36"/>
  <c r="BR26" i="36"/>
  <c r="BR25" i="36"/>
  <c r="BR24" i="36"/>
  <c r="BR21" i="36"/>
  <c r="BR20" i="36"/>
  <c r="BR19" i="36"/>
  <c r="BR18" i="36"/>
  <c r="BR17" i="36"/>
  <c r="BR14" i="36"/>
  <c r="BR13" i="36"/>
  <c r="BR12" i="36"/>
  <c r="BR11" i="36"/>
  <c r="BR10" i="36"/>
  <c r="W141" i="36"/>
  <c r="V141" i="36"/>
  <c r="U141" i="36"/>
  <c r="T141" i="36"/>
  <c r="S141" i="36"/>
  <c r="R141" i="36"/>
  <c r="Q141" i="36"/>
  <c r="P141" i="36"/>
  <c r="O141" i="36"/>
  <c r="N141" i="36"/>
  <c r="M141" i="36"/>
  <c r="L141" i="36"/>
  <c r="K141" i="36"/>
  <c r="J141" i="36"/>
  <c r="I141" i="36"/>
  <c r="H141" i="36"/>
  <c r="G141" i="36"/>
  <c r="F141" i="36"/>
  <c r="E141" i="36"/>
  <c r="D141" i="36"/>
  <c r="C141" i="36"/>
  <c r="B141" i="36"/>
  <c r="BQ140" i="36"/>
  <c r="BP140" i="36"/>
  <c r="BO140" i="36"/>
  <c r="BN140" i="36"/>
  <c r="BM140" i="36"/>
  <c r="BL140" i="36"/>
  <c r="BK140" i="36"/>
  <c r="BJ140" i="36"/>
  <c r="BI140" i="36"/>
  <c r="B140" i="36"/>
  <c r="BQ139" i="36"/>
  <c r="BP139" i="36"/>
  <c r="BO139" i="36"/>
  <c r="BN139" i="36"/>
  <c r="BM139" i="36"/>
  <c r="BL139" i="36"/>
  <c r="BK139" i="36"/>
  <c r="BJ139" i="36"/>
  <c r="BI139" i="36"/>
  <c r="B139" i="36"/>
  <c r="BQ138" i="36"/>
  <c r="BP138" i="36"/>
  <c r="BO138" i="36"/>
  <c r="BN138" i="36"/>
  <c r="BM138" i="36"/>
  <c r="BL138" i="36"/>
  <c r="BK138" i="36"/>
  <c r="BJ138" i="36"/>
  <c r="BI138" i="36"/>
  <c r="B138" i="36"/>
  <c r="BQ137" i="36"/>
  <c r="BP137" i="36"/>
  <c r="BO137" i="36"/>
  <c r="BN137" i="36"/>
  <c r="BM137" i="36"/>
  <c r="BL137" i="36"/>
  <c r="BK137" i="36"/>
  <c r="BJ137" i="36"/>
  <c r="BI137" i="36"/>
  <c r="B137" i="36"/>
  <c r="BQ136" i="36"/>
  <c r="BP136" i="36"/>
  <c r="BO136" i="36"/>
  <c r="BN136" i="36"/>
  <c r="BM136" i="36"/>
  <c r="BL136" i="36"/>
  <c r="BK136" i="36"/>
  <c r="BJ136" i="36"/>
  <c r="BI136" i="36"/>
  <c r="B136" i="36"/>
  <c r="W134" i="36"/>
  <c r="V134" i="36"/>
  <c r="U134" i="36"/>
  <c r="T134" i="36"/>
  <c r="S134" i="36"/>
  <c r="R134" i="36"/>
  <c r="Q134" i="36"/>
  <c r="P134" i="36"/>
  <c r="O134" i="36"/>
  <c r="N134" i="36"/>
  <c r="M134" i="36"/>
  <c r="L134" i="36"/>
  <c r="K134" i="36"/>
  <c r="J134" i="36"/>
  <c r="I134" i="36"/>
  <c r="H134" i="36"/>
  <c r="G134" i="36"/>
  <c r="F134" i="36"/>
  <c r="E134" i="36"/>
  <c r="D134" i="36"/>
  <c r="C134" i="36"/>
  <c r="B134" i="36"/>
  <c r="BQ133" i="36"/>
  <c r="BP133" i="36"/>
  <c r="BO133" i="36"/>
  <c r="BN133" i="36"/>
  <c r="BM133" i="36"/>
  <c r="BL133" i="36"/>
  <c r="BK133" i="36"/>
  <c r="BJ133" i="36"/>
  <c r="BI133" i="36"/>
  <c r="B133" i="36"/>
  <c r="BQ132" i="36"/>
  <c r="BP132" i="36"/>
  <c r="BO132" i="36"/>
  <c r="BN132" i="36"/>
  <c r="BM132" i="36"/>
  <c r="BL132" i="36"/>
  <c r="BK132" i="36"/>
  <c r="BJ132" i="36"/>
  <c r="BI132" i="36"/>
  <c r="BQ131" i="36"/>
  <c r="BP131" i="36"/>
  <c r="BO131" i="36"/>
  <c r="BN131" i="36"/>
  <c r="BM131" i="36"/>
  <c r="BL131" i="36"/>
  <c r="BK131" i="36"/>
  <c r="BJ131" i="36"/>
  <c r="BI131" i="36"/>
  <c r="B131" i="36"/>
  <c r="BQ130" i="36"/>
  <c r="BP130" i="36"/>
  <c r="BO130" i="36"/>
  <c r="BN130" i="36"/>
  <c r="BM130" i="36"/>
  <c r="BL130" i="36"/>
  <c r="BK130" i="36"/>
  <c r="BJ130" i="36"/>
  <c r="BI130" i="36"/>
  <c r="B130" i="36"/>
  <c r="BQ129" i="36"/>
  <c r="BP129" i="36"/>
  <c r="BO129" i="36"/>
  <c r="BN129" i="36"/>
  <c r="BM129" i="36"/>
  <c r="BL129" i="36"/>
  <c r="BK129" i="36"/>
  <c r="BJ129" i="36"/>
  <c r="BI129" i="36"/>
  <c r="B129" i="36"/>
  <c r="W127" i="36"/>
  <c r="V127" i="36"/>
  <c r="U127" i="36"/>
  <c r="T127" i="36"/>
  <c r="S127" i="36"/>
  <c r="R127" i="36"/>
  <c r="Q127" i="36"/>
  <c r="P127" i="36"/>
  <c r="O127" i="36"/>
  <c r="N127" i="36"/>
  <c r="M127" i="36"/>
  <c r="L127" i="36"/>
  <c r="K127" i="36"/>
  <c r="J127" i="36"/>
  <c r="I127" i="36"/>
  <c r="H127" i="36"/>
  <c r="G127" i="36"/>
  <c r="F127" i="36"/>
  <c r="E127" i="36"/>
  <c r="D127" i="36"/>
  <c r="C127" i="36"/>
  <c r="B127" i="36"/>
  <c r="BQ126" i="36"/>
  <c r="BP126" i="36"/>
  <c r="BO126" i="36"/>
  <c r="BN126" i="36"/>
  <c r="BM126" i="36"/>
  <c r="BL126" i="36"/>
  <c r="BK126" i="36"/>
  <c r="BJ126" i="36"/>
  <c r="BI126" i="36"/>
  <c r="B126" i="36"/>
  <c r="BQ125" i="36"/>
  <c r="BP125" i="36"/>
  <c r="BO125" i="36"/>
  <c r="BN125" i="36"/>
  <c r="BM125" i="36"/>
  <c r="BL125" i="36"/>
  <c r="BK125" i="36"/>
  <c r="BJ125" i="36"/>
  <c r="BI125" i="36"/>
  <c r="B125" i="36"/>
  <c r="BQ124" i="36"/>
  <c r="BP124" i="36"/>
  <c r="BO124" i="36"/>
  <c r="BN124" i="36"/>
  <c r="BM124" i="36"/>
  <c r="BL124" i="36"/>
  <c r="BK124" i="36"/>
  <c r="BJ124" i="36"/>
  <c r="BI124" i="36"/>
  <c r="B124" i="36"/>
  <c r="BQ123" i="36"/>
  <c r="BP123" i="36"/>
  <c r="BO123" i="36"/>
  <c r="BN123" i="36"/>
  <c r="BM123" i="36"/>
  <c r="BL123" i="36"/>
  <c r="BK123" i="36"/>
  <c r="BJ123" i="36"/>
  <c r="BI123" i="36"/>
  <c r="B123" i="36"/>
  <c r="BQ122" i="36"/>
  <c r="BP122" i="36"/>
  <c r="BO122" i="36"/>
  <c r="BN122" i="36"/>
  <c r="BM122" i="36"/>
  <c r="BL122" i="36"/>
  <c r="BK122" i="36"/>
  <c r="BJ122" i="36"/>
  <c r="BI122" i="36"/>
  <c r="B122" i="36"/>
  <c r="B120" i="36"/>
  <c r="B119" i="36"/>
  <c r="B118" i="36"/>
  <c r="B117" i="36"/>
  <c r="B116" i="36"/>
  <c r="B115" i="36"/>
  <c r="W113" i="36"/>
  <c r="V113" i="36"/>
  <c r="U113" i="36"/>
  <c r="T113" i="36"/>
  <c r="S113" i="36"/>
  <c r="R113" i="36"/>
  <c r="Q113" i="36"/>
  <c r="P113" i="36"/>
  <c r="O113" i="36"/>
  <c r="N113" i="36"/>
  <c r="M113" i="36"/>
  <c r="L113" i="36"/>
  <c r="K113" i="36"/>
  <c r="J113" i="36"/>
  <c r="I113" i="36"/>
  <c r="H113" i="36"/>
  <c r="G113" i="36"/>
  <c r="F113" i="36"/>
  <c r="E113" i="36"/>
  <c r="D113" i="36"/>
  <c r="C113" i="36"/>
  <c r="B113" i="36"/>
  <c r="BQ112" i="36"/>
  <c r="BP112" i="36"/>
  <c r="BO112" i="36"/>
  <c r="BN112" i="36"/>
  <c r="BM112" i="36"/>
  <c r="BL112" i="36"/>
  <c r="BK112" i="36"/>
  <c r="BJ112" i="36"/>
  <c r="BI112" i="36"/>
  <c r="B112" i="36"/>
  <c r="BQ111" i="36"/>
  <c r="BP111" i="36"/>
  <c r="BO111" i="36"/>
  <c r="BN111" i="36"/>
  <c r="BM111" i="36"/>
  <c r="BL111" i="36"/>
  <c r="BK111" i="36"/>
  <c r="BJ111" i="36"/>
  <c r="BI111" i="36"/>
  <c r="B111" i="36"/>
  <c r="BQ110" i="36"/>
  <c r="BP110" i="36"/>
  <c r="BO110" i="36"/>
  <c r="BN110" i="36"/>
  <c r="BM110" i="36"/>
  <c r="BL110" i="36"/>
  <c r="BK110" i="36"/>
  <c r="BJ110" i="36"/>
  <c r="BI110" i="36"/>
  <c r="B110" i="36"/>
  <c r="BQ109" i="36"/>
  <c r="BP109" i="36"/>
  <c r="BO109" i="36"/>
  <c r="BN109" i="36"/>
  <c r="BM109" i="36"/>
  <c r="BL109" i="36"/>
  <c r="BK109" i="36"/>
  <c r="BJ109" i="36"/>
  <c r="BI109" i="36"/>
  <c r="B109" i="36"/>
  <c r="BQ108" i="36"/>
  <c r="BP108" i="36"/>
  <c r="BO108" i="36"/>
  <c r="BN108" i="36"/>
  <c r="BM108" i="36"/>
  <c r="BL108" i="36"/>
  <c r="BK108" i="36"/>
  <c r="BJ108" i="36"/>
  <c r="BI108" i="36"/>
  <c r="B108" i="36"/>
  <c r="W106" i="36"/>
  <c r="V106" i="36"/>
  <c r="U106" i="36"/>
  <c r="T106" i="36"/>
  <c r="S106" i="36"/>
  <c r="R106" i="36"/>
  <c r="Q106" i="36"/>
  <c r="P106" i="36"/>
  <c r="O106" i="36"/>
  <c r="N106" i="36"/>
  <c r="M106" i="36"/>
  <c r="L106" i="36"/>
  <c r="K106" i="36"/>
  <c r="J106" i="36"/>
  <c r="I106" i="36"/>
  <c r="H106" i="36"/>
  <c r="G106" i="36"/>
  <c r="F106" i="36"/>
  <c r="E106" i="36"/>
  <c r="D106" i="36"/>
  <c r="C106" i="36"/>
  <c r="B106" i="36"/>
  <c r="BQ105" i="36"/>
  <c r="BP105" i="36"/>
  <c r="BO105" i="36"/>
  <c r="BN105" i="36"/>
  <c r="BM105" i="36"/>
  <c r="BL105" i="36"/>
  <c r="BK105" i="36"/>
  <c r="BJ105" i="36"/>
  <c r="BI105" i="36"/>
  <c r="B105" i="36"/>
  <c r="BQ104" i="36"/>
  <c r="BP104" i="36"/>
  <c r="BO104" i="36"/>
  <c r="BN104" i="36"/>
  <c r="BM104" i="36"/>
  <c r="BL104" i="36"/>
  <c r="BK104" i="36"/>
  <c r="BJ104" i="36"/>
  <c r="BI104" i="36"/>
  <c r="B104" i="36"/>
  <c r="BQ103" i="36"/>
  <c r="BP103" i="36"/>
  <c r="BO103" i="36"/>
  <c r="BN103" i="36"/>
  <c r="BM103" i="36"/>
  <c r="BL103" i="36"/>
  <c r="BK103" i="36"/>
  <c r="BJ103" i="36"/>
  <c r="BI103" i="36"/>
  <c r="B103" i="36"/>
  <c r="BQ102" i="36"/>
  <c r="BP102" i="36"/>
  <c r="BO102" i="36"/>
  <c r="BN102" i="36"/>
  <c r="BM102" i="36"/>
  <c r="BL102" i="36"/>
  <c r="BK102" i="36"/>
  <c r="BJ102" i="36"/>
  <c r="BI102" i="36"/>
  <c r="B102" i="36"/>
  <c r="BQ101" i="36"/>
  <c r="BP101" i="36"/>
  <c r="BO101" i="36"/>
  <c r="BN101" i="36"/>
  <c r="BM101" i="36"/>
  <c r="BL101" i="36"/>
  <c r="BK101" i="36"/>
  <c r="BJ101" i="36"/>
  <c r="BI101" i="36"/>
  <c r="B101" i="36"/>
  <c r="B99" i="36"/>
  <c r="W98" i="36"/>
  <c r="CC98" i="36" s="1"/>
  <c r="V98" i="36"/>
  <c r="U98" i="36"/>
  <c r="T98" i="36"/>
  <c r="S98" i="36"/>
  <c r="BY98" i="36" s="1"/>
  <c r="R98" i="36"/>
  <c r="Q98" i="36"/>
  <c r="BW98" i="36" s="1"/>
  <c r="P98" i="36"/>
  <c r="O98" i="36"/>
  <c r="BU98" i="36" s="1"/>
  <c r="N98" i="36"/>
  <c r="M98" i="36"/>
  <c r="L98" i="36"/>
  <c r="L119" i="36" s="1"/>
  <c r="K98" i="36"/>
  <c r="K119" i="36" s="1"/>
  <c r="J98" i="36"/>
  <c r="J119" i="36" s="1"/>
  <c r="I98" i="36"/>
  <c r="I119" i="36" s="1"/>
  <c r="H98" i="36"/>
  <c r="H119" i="36" s="1"/>
  <c r="G98" i="36"/>
  <c r="G119" i="36" s="1"/>
  <c r="F98" i="36"/>
  <c r="F119" i="36" s="1"/>
  <c r="E98" i="36"/>
  <c r="E119" i="36" s="1"/>
  <c r="D98" i="36"/>
  <c r="D119" i="36" s="1"/>
  <c r="C98" i="36"/>
  <c r="C119" i="36" s="1"/>
  <c r="B98" i="36"/>
  <c r="W97" i="36"/>
  <c r="V97" i="36"/>
  <c r="CB97" i="36" s="1"/>
  <c r="U97" i="36"/>
  <c r="CA97" i="36" s="1"/>
  <c r="T97" i="36"/>
  <c r="S97" i="36"/>
  <c r="R97" i="36"/>
  <c r="BX97" i="36" s="1"/>
  <c r="Q97" i="36"/>
  <c r="P97" i="36"/>
  <c r="BV97" i="36" s="1"/>
  <c r="O97" i="36"/>
  <c r="N97" i="36"/>
  <c r="M97" i="36"/>
  <c r="L97" i="36"/>
  <c r="L118" i="36" s="1"/>
  <c r="K97" i="36"/>
  <c r="K118" i="36" s="1"/>
  <c r="J97" i="36"/>
  <c r="J118" i="36" s="1"/>
  <c r="I97" i="36"/>
  <c r="I118" i="36" s="1"/>
  <c r="H97" i="36"/>
  <c r="H118" i="36" s="1"/>
  <c r="G97" i="36"/>
  <c r="G118" i="36" s="1"/>
  <c r="F97" i="36"/>
  <c r="F118" i="36" s="1"/>
  <c r="E97" i="36"/>
  <c r="E118" i="36" s="1"/>
  <c r="D97" i="36"/>
  <c r="D118" i="36" s="1"/>
  <c r="C97" i="36"/>
  <c r="C118" i="36" s="1"/>
  <c r="B97" i="36"/>
  <c r="W96" i="36"/>
  <c r="CC96" i="36" s="1"/>
  <c r="V96" i="36"/>
  <c r="U96" i="36"/>
  <c r="CA96" i="36" s="1"/>
  <c r="T96" i="36"/>
  <c r="BZ96" i="36" s="1"/>
  <c r="S96" i="36"/>
  <c r="R96" i="36"/>
  <c r="Q96" i="36"/>
  <c r="BW96" i="36" s="1"/>
  <c r="P96" i="36"/>
  <c r="O96" i="36"/>
  <c r="BU96" i="36" s="1"/>
  <c r="N96" i="36"/>
  <c r="M96" i="36"/>
  <c r="L96" i="36"/>
  <c r="L117" i="36" s="1"/>
  <c r="K96" i="36"/>
  <c r="K117" i="36" s="1"/>
  <c r="J96" i="36"/>
  <c r="J117" i="36" s="1"/>
  <c r="I96" i="36"/>
  <c r="I117" i="36" s="1"/>
  <c r="H96" i="36"/>
  <c r="H117" i="36" s="1"/>
  <c r="G96" i="36"/>
  <c r="G117" i="36" s="1"/>
  <c r="F96" i="36"/>
  <c r="F117" i="36" s="1"/>
  <c r="E96" i="36"/>
  <c r="E117" i="36" s="1"/>
  <c r="D96" i="36"/>
  <c r="D117" i="36" s="1"/>
  <c r="C96" i="36"/>
  <c r="C117" i="36" s="1"/>
  <c r="B96" i="36"/>
  <c r="W95" i="36"/>
  <c r="V95" i="36"/>
  <c r="CB95" i="36" s="1"/>
  <c r="U95" i="36"/>
  <c r="T95" i="36"/>
  <c r="BZ95" i="36" s="1"/>
  <c r="S95" i="36"/>
  <c r="R95" i="36"/>
  <c r="Q95" i="36"/>
  <c r="P95" i="36"/>
  <c r="BV95" i="36" s="1"/>
  <c r="O95" i="36"/>
  <c r="N95" i="36"/>
  <c r="M95" i="36"/>
  <c r="L95" i="36"/>
  <c r="L116" i="36" s="1"/>
  <c r="K95" i="36"/>
  <c r="K116" i="36" s="1"/>
  <c r="J95" i="36"/>
  <c r="J116" i="36" s="1"/>
  <c r="I95" i="36"/>
  <c r="I116" i="36" s="1"/>
  <c r="H95" i="36"/>
  <c r="H116" i="36" s="1"/>
  <c r="G95" i="36"/>
  <c r="G116" i="36" s="1"/>
  <c r="F95" i="36"/>
  <c r="F116" i="36" s="1"/>
  <c r="E95" i="36"/>
  <c r="E116" i="36" s="1"/>
  <c r="D95" i="36"/>
  <c r="D116" i="36" s="1"/>
  <c r="C95" i="36"/>
  <c r="C116" i="36" s="1"/>
  <c r="B95" i="36"/>
  <c r="W94" i="36"/>
  <c r="CC94" i="36" s="1"/>
  <c r="V94" i="36"/>
  <c r="U94" i="36"/>
  <c r="CA94" i="36" s="1"/>
  <c r="T94" i="36"/>
  <c r="S94" i="36"/>
  <c r="BY94" i="36" s="1"/>
  <c r="R94" i="36"/>
  <c r="Q94" i="36"/>
  <c r="P94" i="36"/>
  <c r="O94" i="36"/>
  <c r="N94" i="36"/>
  <c r="M94" i="36"/>
  <c r="L94" i="36"/>
  <c r="L115" i="36" s="1"/>
  <c r="K94" i="36"/>
  <c r="K115" i="36" s="1"/>
  <c r="J94" i="36"/>
  <c r="J115" i="36" s="1"/>
  <c r="I94" i="36"/>
  <c r="I115" i="36" s="1"/>
  <c r="H94" i="36"/>
  <c r="H115" i="36" s="1"/>
  <c r="G94" i="36"/>
  <c r="G115" i="36" s="1"/>
  <c r="F94" i="36"/>
  <c r="F115" i="36" s="1"/>
  <c r="E94" i="36"/>
  <c r="E115" i="36" s="1"/>
  <c r="D94" i="36"/>
  <c r="D115" i="36" s="1"/>
  <c r="C94" i="36"/>
  <c r="C115" i="36" s="1"/>
  <c r="B94" i="36"/>
  <c r="B92" i="36"/>
  <c r="B91" i="36"/>
  <c r="B90" i="36"/>
  <c r="B89" i="36"/>
  <c r="B88" i="36"/>
  <c r="B87" i="36"/>
  <c r="W85" i="36"/>
  <c r="W99" i="36" s="1"/>
  <c r="V85" i="36"/>
  <c r="V99" i="36" s="1"/>
  <c r="U85" i="36"/>
  <c r="U99" i="36" s="1"/>
  <c r="T85" i="36"/>
  <c r="T99" i="36" s="1"/>
  <c r="S85" i="36"/>
  <c r="S99" i="36" s="1"/>
  <c r="R85" i="36"/>
  <c r="R99" i="36" s="1"/>
  <c r="Q85" i="36"/>
  <c r="Q99" i="36" s="1"/>
  <c r="P85" i="36"/>
  <c r="P99" i="36" s="1"/>
  <c r="O85" i="36"/>
  <c r="O99" i="36" s="1"/>
  <c r="N85" i="36"/>
  <c r="N99" i="36" s="1"/>
  <c r="M85" i="36"/>
  <c r="M99" i="36" s="1"/>
  <c r="L85" i="36"/>
  <c r="L99" i="36" s="1"/>
  <c r="K85" i="36"/>
  <c r="K99" i="36" s="1"/>
  <c r="J85" i="36"/>
  <c r="J99" i="36" s="1"/>
  <c r="I85" i="36"/>
  <c r="I99" i="36" s="1"/>
  <c r="H85" i="36"/>
  <c r="H99" i="36" s="1"/>
  <c r="G85" i="36"/>
  <c r="G99" i="36" s="1"/>
  <c r="F85" i="36"/>
  <c r="F99" i="36" s="1"/>
  <c r="E85" i="36"/>
  <c r="E99" i="36" s="1"/>
  <c r="D85" i="36"/>
  <c r="D99" i="36" s="1"/>
  <c r="C85" i="36"/>
  <c r="C99" i="36" s="1"/>
  <c r="B85" i="36"/>
  <c r="BQ84" i="36"/>
  <c r="BP84" i="36"/>
  <c r="BO84" i="36"/>
  <c r="BN84" i="36"/>
  <c r="BM84" i="36"/>
  <c r="BL84" i="36"/>
  <c r="BK84" i="36"/>
  <c r="BJ84" i="36"/>
  <c r="BI84" i="36"/>
  <c r="B84" i="36"/>
  <c r="BQ83" i="36"/>
  <c r="BP83" i="36"/>
  <c r="BO83" i="36"/>
  <c r="BN83" i="36"/>
  <c r="BM83" i="36"/>
  <c r="BL83" i="36"/>
  <c r="BK83" i="36"/>
  <c r="BJ83" i="36"/>
  <c r="BI83" i="36"/>
  <c r="B83" i="36"/>
  <c r="BQ82" i="36"/>
  <c r="BP82" i="36"/>
  <c r="BO82" i="36"/>
  <c r="BN82" i="36"/>
  <c r="BM82" i="36"/>
  <c r="BL82" i="36"/>
  <c r="BK82" i="36"/>
  <c r="BJ82" i="36"/>
  <c r="BI82" i="36"/>
  <c r="B82" i="36"/>
  <c r="BQ81" i="36"/>
  <c r="BP81" i="36"/>
  <c r="BO81" i="36"/>
  <c r="BN81" i="36"/>
  <c r="BM81" i="36"/>
  <c r="BL81" i="36"/>
  <c r="BK81" i="36"/>
  <c r="BJ81" i="36"/>
  <c r="BI81" i="36"/>
  <c r="B81" i="36"/>
  <c r="BQ80" i="36"/>
  <c r="BP80" i="36"/>
  <c r="BO80" i="36"/>
  <c r="BN80" i="36"/>
  <c r="BM80" i="36"/>
  <c r="BL80" i="36"/>
  <c r="BK80" i="36"/>
  <c r="BJ80" i="36"/>
  <c r="BI80" i="36"/>
  <c r="B80" i="36"/>
  <c r="W78" i="36"/>
  <c r="V78" i="36"/>
  <c r="U78" i="36"/>
  <c r="T78" i="36"/>
  <c r="S78" i="36"/>
  <c r="R78" i="36"/>
  <c r="Q78" i="36"/>
  <c r="P78" i="36"/>
  <c r="O78" i="36"/>
  <c r="N78" i="36"/>
  <c r="M78" i="36"/>
  <c r="L78" i="36"/>
  <c r="K78" i="36"/>
  <c r="J78" i="36"/>
  <c r="I78" i="36"/>
  <c r="H78" i="36"/>
  <c r="G78" i="36"/>
  <c r="F78" i="36"/>
  <c r="E78" i="36"/>
  <c r="D78" i="36"/>
  <c r="C78" i="36"/>
  <c r="B78" i="36"/>
  <c r="BQ77" i="36"/>
  <c r="BP77" i="36"/>
  <c r="BO77" i="36"/>
  <c r="BN77" i="36"/>
  <c r="BM77" i="36"/>
  <c r="BL77" i="36"/>
  <c r="BK77" i="36"/>
  <c r="BJ77" i="36"/>
  <c r="BI77" i="36"/>
  <c r="B77" i="36"/>
  <c r="BQ76" i="36"/>
  <c r="BP76" i="36"/>
  <c r="BO76" i="36"/>
  <c r="BN76" i="36"/>
  <c r="BM76" i="36"/>
  <c r="BL76" i="36"/>
  <c r="BK76" i="36"/>
  <c r="BJ76" i="36"/>
  <c r="BI76" i="36"/>
  <c r="B76" i="36"/>
  <c r="BQ75" i="36"/>
  <c r="BP75" i="36"/>
  <c r="BO75" i="36"/>
  <c r="BN75" i="36"/>
  <c r="BM75" i="36"/>
  <c r="BL75" i="36"/>
  <c r="BK75" i="36"/>
  <c r="BJ75" i="36"/>
  <c r="BI75" i="36"/>
  <c r="B75" i="36"/>
  <c r="BQ74" i="36"/>
  <c r="BP74" i="36"/>
  <c r="BO74" i="36"/>
  <c r="BN74" i="36"/>
  <c r="BM74" i="36"/>
  <c r="BL74" i="36"/>
  <c r="BK74" i="36"/>
  <c r="BJ74" i="36"/>
  <c r="BI74" i="36"/>
  <c r="B74" i="36"/>
  <c r="BQ73" i="36"/>
  <c r="BP73" i="36"/>
  <c r="BO73" i="36"/>
  <c r="BN73" i="36"/>
  <c r="BM73" i="36"/>
  <c r="BL73" i="36"/>
  <c r="BK73" i="36"/>
  <c r="BJ73" i="36"/>
  <c r="BI73" i="36"/>
  <c r="B73" i="36"/>
  <c r="W71" i="36"/>
  <c r="V71" i="36"/>
  <c r="U71" i="36"/>
  <c r="T71" i="36"/>
  <c r="S71" i="36"/>
  <c r="R71" i="36"/>
  <c r="Q71" i="36"/>
  <c r="B71" i="36"/>
  <c r="P70" i="36"/>
  <c r="BV70" i="36" s="1"/>
  <c r="O70" i="36"/>
  <c r="BU70" i="36" s="1"/>
  <c r="N70" i="36"/>
  <c r="BT70" i="36" s="1"/>
  <c r="M70" i="36"/>
  <c r="BS70" i="36" s="1"/>
  <c r="L70" i="36"/>
  <c r="BR70" i="36" s="1"/>
  <c r="K70" i="36"/>
  <c r="BQ70" i="36" s="1"/>
  <c r="J70" i="36"/>
  <c r="BP70" i="36" s="1"/>
  <c r="I70" i="36"/>
  <c r="BO70" i="36" s="1"/>
  <c r="H70" i="36"/>
  <c r="BN70" i="36" s="1"/>
  <c r="G70" i="36"/>
  <c r="BM70" i="36" s="1"/>
  <c r="F70" i="36"/>
  <c r="BL70" i="36" s="1"/>
  <c r="E70" i="36"/>
  <c r="BK70" i="36" s="1"/>
  <c r="D70" i="36"/>
  <c r="C70" i="36"/>
  <c r="B70" i="36"/>
  <c r="P69" i="36"/>
  <c r="BV69" i="36" s="1"/>
  <c r="O69" i="36"/>
  <c r="BU69" i="36" s="1"/>
  <c r="N69" i="36"/>
  <c r="BT69" i="36" s="1"/>
  <c r="M69" i="36"/>
  <c r="BS69" i="36" s="1"/>
  <c r="L69" i="36"/>
  <c r="BR69" i="36" s="1"/>
  <c r="K69" i="36"/>
  <c r="BQ69" i="36" s="1"/>
  <c r="J69" i="36"/>
  <c r="BP69" i="36" s="1"/>
  <c r="I69" i="36"/>
  <c r="BO69" i="36" s="1"/>
  <c r="H69" i="36"/>
  <c r="BN69" i="36" s="1"/>
  <c r="G69" i="36"/>
  <c r="BM69" i="36" s="1"/>
  <c r="F69" i="36"/>
  <c r="BL69" i="36" s="1"/>
  <c r="E69" i="36"/>
  <c r="BK69" i="36" s="1"/>
  <c r="D69" i="36"/>
  <c r="C69" i="36"/>
  <c r="B69" i="36"/>
  <c r="P68" i="36"/>
  <c r="BV68" i="36" s="1"/>
  <c r="O68" i="36"/>
  <c r="BU68" i="36" s="1"/>
  <c r="N68" i="36"/>
  <c r="BT68" i="36" s="1"/>
  <c r="M68" i="36"/>
  <c r="BS68" i="36" s="1"/>
  <c r="L68" i="36"/>
  <c r="BR68" i="36" s="1"/>
  <c r="K68" i="36"/>
  <c r="BQ68" i="36" s="1"/>
  <c r="J68" i="36"/>
  <c r="BP68" i="36" s="1"/>
  <c r="I68" i="36"/>
  <c r="BO68" i="36" s="1"/>
  <c r="H68" i="36"/>
  <c r="BN68" i="36" s="1"/>
  <c r="G68" i="36"/>
  <c r="BM68" i="36" s="1"/>
  <c r="F68" i="36"/>
  <c r="BL68" i="36" s="1"/>
  <c r="E68" i="36"/>
  <c r="BK68" i="36" s="1"/>
  <c r="D68" i="36"/>
  <c r="C68" i="36"/>
  <c r="B68" i="36"/>
  <c r="P67" i="36"/>
  <c r="BV67" i="36" s="1"/>
  <c r="O67" i="36"/>
  <c r="BU67" i="36" s="1"/>
  <c r="N67" i="36"/>
  <c r="BT67" i="36" s="1"/>
  <c r="M67" i="36"/>
  <c r="BS67" i="36" s="1"/>
  <c r="L67" i="36"/>
  <c r="BR67" i="36" s="1"/>
  <c r="K67" i="36"/>
  <c r="BQ67" i="36" s="1"/>
  <c r="J67" i="36"/>
  <c r="BP67" i="36" s="1"/>
  <c r="I67" i="36"/>
  <c r="BO67" i="36" s="1"/>
  <c r="H67" i="36"/>
  <c r="BN67" i="36" s="1"/>
  <c r="G67" i="36"/>
  <c r="BM67" i="36" s="1"/>
  <c r="F67" i="36"/>
  <c r="BL67" i="36" s="1"/>
  <c r="E67" i="36"/>
  <c r="BK67" i="36" s="1"/>
  <c r="D67" i="36"/>
  <c r="C67" i="36"/>
  <c r="B67" i="36"/>
  <c r="P66" i="36"/>
  <c r="BV66" i="36" s="1"/>
  <c r="O66" i="36"/>
  <c r="N66" i="36"/>
  <c r="BT66" i="36" s="1"/>
  <c r="M66" i="36"/>
  <c r="BS66" i="36" s="1"/>
  <c r="L66" i="36"/>
  <c r="K66" i="36"/>
  <c r="J66" i="36"/>
  <c r="I66" i="36"/>
  <c r="H66" i="36"/>
  <c r="BN66" i="36" s="1"/>
  <c r="G66" i="36"/>
  <c r="F66" i="36"/>
  <c r="E66" i="36"/>
  <c r="BK66" i="36" s="1"/>
  <c r="D66" i="36"/>
  <c r="C66" i="36"/>
  <c r="B66" i="36"/>
  <c r="W64" i="36"/>
  <c r="V64" i="36"/>
  <c r="U64" i="36"/>
  <c r="T64" i="36"/>
  <c r="S64" i="36"/>
  <c r="R64" i="36"/>
  <c r="Q64" i="36"/>
  <c r="P64" i="36"/>
  <c r="O64" i="36"/>
  <c r="N64" i="36"/>
  <c r="M64" i="36"/>
  <c r="L64" i="36"/>
  <c r="K64" i="36"/>
  <c r="J64" i="36"/>
  <c r="I64" i="36"/>
  <c r="H64" i="36"/>
  <c r="G64" i="36"/>
  <c r="F64" i="36"/>
  <c r="E64" i="36"/>
  <c r="D64" i="36"/>
  <c r="C64" i="36"/>
  <c r="B64" i="36"/>
  <c r="BQ63" i="36"/>
  <c r="BP63" i="36"/>
  <c r="BO63" i="36"/>
  <c r="BN63" i="36"/>
  <c r="BM63" i="36"/>
  <c r="BL63" i="36"/>
  <c r="BK63" i="36"/>
  <c r="BJ63" i="36"/>
  <c r="BI63" i="36"/>
  <c r="B63" i="36"/>
  <c r="BQ62" i="36"/>
  <c r="BP62" i="36"/>
  <c r="BO62" i="36"/>
  <c r="BN62" i="36"/>
  <c r="BM62" i="36"/>
  <c r="BL62" i="36"/>
  <c r="BK62" i="36"/>
  <c r="BJ62" i="36"/>
  <c r="BI62" i="36"/>
  <c r="B62" i="36"/>
  <c r="BQ61" i="36"/>
  <c r="BP61" i="36"/>
  <c r="BO61" i="36"/>
  <c r="BN61" i="36"/>
  <c r="BM61" i="36"/>
  <c r="BL61" i="36"/>
  <c r="BK61" i="36"/>
  <c r="BJ61" i="36"/>
  <c r="BI61" i="36"/>
  <c r="B61" i="36"/>
  <c r="BQ60" i="36"/>
  <c r="BP60" i="36"/>
  <c r="BO60" i="36"/>
  <c r="BN60" i="36"/>
  <c r="BM60" i="36"/>
  <c r="BL60" i="36"/>
  <c r="BK60" i="36"/>
  <c r="BJ60" i="36"/>
  <c r="BI60" i="36"/>
  <c r="B60" i="36"/>
  <c r="BQ59" i="36"/>
  <c r="BP59" i="36"/>
  <c r="BO59" i="36"/>
  <c r="BN59" i="36"/>
  <c r="BM59" i="36"/>
  <c r="BL59" i="36"/>
  <c r="BK59" i="36"/>
  <c r="BJ59" i="36"/>
  <c r="BI59" i="36"/>
  <c r="B59" i="36"/>
  <c r="W57" i="36"/>
  <c r="V57" i="36"/>
  <c r="U57" i="36"/>
  <c r="T57" i="36"/>
  <c r="S57" i="36"/>
  <c r="R57" i="36"/>
  <c r="Q57" i="36"/>
  <c r="P57" i="36"/>
  <c r="O57" i="36"/>
  <c r="N57" i="36"/>
  <c r="M57" i="36"/>
  <c r="L57" i="36"/>
  <c r="K57" i="36"/>
  <c r="J57" i="36"/>
  <c r="I57" i="36"/>
  <c r="H57" i="36"/>
  <c r="G57" i="36"/>
  <c r="F57" i="36"/>
  <c r="E57" i="36"/>
  <c r="D57" i="36"/>
  <c r="C57" i="36"/>
  <c r="B57" i="36"/>
  <c r="BQ56" i="36"/>
  <c r="BP56" i="36"/>
  <c r="BO56" i="36"/>
  <c r="BN56" i="36"/>
  <c r="BM56" i="36"/>
  <c r="BL56" i="36"/>
  <c r="BK56" i="36"/>
  <c r="BJ56" i="36"/>
  <c r="BI56" i="36"/>
  <c r="B56" i="36"/>
  <c r="BQ55" i="36"/>
  <c r="BP55" i="36"/>
  <c r="BO55" i="36"/>
  <c r="BN55" i="36"/>
  <c r="BM55" i="36"/>
  <c r="BL55" i="36"/>
  <c r="BK55" i="36"/>
  <c r="BJ55" i="36"/>
  <c r="BI55" i="36"/>
  <c r="B55" i="36"/>
  <c r="BQ54" i="36"/>
  <c r="BP54" i="36"/>
  <c r="BO54" i="36"/>
  <c r="BN54" i="36"/>
  <c r="BM54" i="36"/>
  <c r="BL54" i="36"/>
  <c r="BK54" i="36"/>
  <c r="BJ54" i="36"/>
  <c r="BI54" i="36"/>
  <c r="B54" i="36"/>
  <c r="BQ53" i="36"/>
  <c r="BP53" i="36"/>
  <c r="BO53" i="36"/>
  <c r="BN53" i="36"/>
  <c r="BM53" i="36"/>
  <c r="BL53" i="36"/>
  <c r="BK53" i="36"/>
  <c r="BJ53" i="36"/>
  <c r="BI53" i="36"/>
  <c r="B53" i="36"/>
  <c r="BQ52" i="36"/>
  <c r="BP52" i="36"/>
  <c r="BO52" i="36"/>
  <c r="BN52" i="36"/>
  <c r="BM52" i="36"/>
  <c r="BL52" i="36"/>
  <c r="BK52" i="36"/>
  <c r="BJ52" i="36"/>
  <c r="BI52" i="36"/>
  <c r="B52" i="36"/>
  <c r="W50" i="36"/>
  <c r="V50" i="36"/>
  <c r="U50" i="36"/>
  <c r="T50" i="36"/>
  <c r="S50" i="36"/>
  <c r="R50" i="36"/>
  <c r="Q50" i="36"/>
  <c r="P50" i="36"/>
  <c r="O50" i="36"/>
  <c r="N50" i="36"/>
  <c r="M50" i="36"/>
  <c r="L50" i="36"/>
  <c r="K50" i="36"/>
  <c r="J50" i="36"/>
  <c r="I50" i="36"/>
  <c r="H50" i="36"/>
  <c r="G50" i="36"/>
  <c r="F50" i="36"/>
  <c r="E50" i="36"/>
  <c r="D50" i="36"/>
  <c r="C50" i="36"/>
  <c r="B50" i="36"/>
  <c r="BQ49" i="36"/>
  <c r="BP49" i="36"/>
  <c r="BO49" i="36"/>
  <c r="BN49" i="36"/>
  <c r="BM49" i="36"/>
  <c r="BL49" i="36"/>
  <c r="BK49" i="36"/>
  <c r="BJ49" i="36"/>
  <c r="BI49" i="36"/>
  <c r="B49" i="36"/>
  <c r="BQ48" i="36"/>
  <c r="BP48" i="36"/>
  <c r="BO48" i="36"/>
  <c r="BN48" i="36"/>
  <c r="BM48" i="36"/>
  <c r="BL48" i="36"/>
  <c r="BK48" i="36"/>
  <c r="BJ48" i="36"/>
  <c r="BI48" i="36"/>
  <c r="B48" i="36"/>
  <c r="BQ47" i="36"/>
  <c r="BP47" i="36"/>
  <c r="BO47" i="36"/>
  <c r="BN47" i="36"/>
  <c r="BM47" i="36"/>
  <c r="BL47" i="36"/>
  <c r="BK47" i="36"/>
  <c r="BJ47" i="36"/>
  <c r="BI47" i="36"/>
  <c r="B47" i="36"/>
  <c r="BQ46" i="36"/>
  <c r="BP46" i="36"/>
  <c r="BO46" i="36"/>
  <c r="BN46" i="36"/>
  <c r="BM46" i="36"/>
  <c r="BL46" i="36"/>
  <c r="BK46" i="36"/>
  <c r="BJ46" i="36"/>
  <c r="BI46" i="36"/>
  <c r="B46" i="36"/>
  <c r="BQ45" i="36"/>
  <c r="BP45" i="36"/>
  <c r="BO45" i="36"/>
  <c r="BN45" i="36"/>
  <c r="BM45" i="36"/>
  <c r="BL45" i="36"/>
  <c r="BK45" i="36"/>
  <c r="BJ45" i="36"/>
  <c r="BI45" i="36"/>
  <c r="B45" i="36"/>
  <c r="W43" i="36"/>
  <c r="V43" i="36"/>
  <c r="U43" i="36"/>
  <c r="T43" i="36"/>
  <c r="S43" i="36"/>
  <c r="R43" i="36"/>
  <c r="Q43" i="36"/>
  <c r="P43" i="36"/>
  <c r="O43" i="36"/>
  <c r="N43" i="36"/>
  <c r="M43" i="36"/>
  <c r="L43" i="36"/>
  <c r="K43" i="36"/>
  <c r="J43" i="36"/>
  <c r="I43" i="36"/>
  <c r="H43" i="36"/>
  <c r="G43" i="36"/>
  <c r="F43" i="36"/>
  <c r="E43" i="36"/>
  <c r="D43" i="36"/>
  <c r="C43" i="36"/>
  <c r="B43" i="36"/>
  <c r="BQ42" i="36"/>
  <c r="BP42" i="36"/>
  <c r="BO42" i="36"/>
  <c r="BN42" i="36"/>
  <c r="BM42" i="36"/>
  <c r="BL42" i="36"/>
  <c r="BK42" i="36"/>
  <c r="BJ42" i="36"/>
  <c r="BI42" i="36"/>
  <c r="B42" i="36"/>
  <c r="BQ41" i="36"/>
  <c r="BP41" i="36"/>
  <c r="BO41" i="36"/>
  <c r="BN41" i="36"/>
  <c r="BM41" i="36"/>
  <c r="BL41" i="36"/>
  <c r="BK41" i="36"/>
  <c r="BJ41" i="36"/>
  <c r="BI41" i="36"/>
  <c r="B41" i="36"/>
  <c r="BQ40" i="36"/>
  <c r="BP40" i="36"/>
  <c r="BO40" i="36"/>
  <c r="BN40" i="36"/>
  <c r="BM40" i="36"/>
  <c r="BL40" i="36"/>
  <c r="BK40" i="36"/>
  <c r="BJ40" i="36"/>
  <c r="BI40" i="36"/>
  <c r="B40" i="36"/>
  <c r="BQ39" i="36"/>
  <c r="BP39" i="36"/>
  <c r="BO39" i="36"/>
  <c r="BN39" i="36"/>
  <c r="BM39" i="36"/>
  <c r="BL39" i="36"/>
  <c r="BK39" i="36"/>
  <c r="BJ39" i="36"/>
  <c r="BI39" i="36"/>
  <c r="B39" i="36"/>
  <c r="BQ38" i="36"/>
  <c r="BP38" i="36"/>
  <c r="BO38" i="36"/>
  <c r="BN38" i="36"/>
  <c r="BM38" i="36"/>
  <c r="BL38" i="36"/>
  <c r="BK38" i="36"/>
  <c r="BJ38" i="36"/>
  <c r="BI38" i="36"/>
  <c r="B38" i="36"/>
  <c r="W36" i="36"/>
  <c r="V36" i="36"/>
  <c r="U36" i="36"/>
  <c r="T36" i="36"/>
  <c r="S36" i="36"/>
  <c r="R36" i="36"/>
  <c r="Q36" i="36"/>
  <c r="P36" i="36"/>
  <c r="O36" i="36"/>
  <c r="N36" i="36"/>
  <c r="M36" i="36"/>
  <c r="L36" i="36"/>
  <c r="K36" i="36"/>
  <c r="J36" i="36"/>
  <c r="I36" i="36"/>
  <c r="H36" i="36"/>
  <c r="G36" i="36"/>
  <c r="F36" i="36"/>
  <c r="E36" i="36"/>
  <c r="D36" i="36"/>
  <c r="C36" i="36"/>
  <c r="B36" i="36"/>
  <c r="BQ35" i="36"/>
  <c r="BP35" i="36"/>
  <c r="BO35" i="36"/>
  <c r="BN35" i="36"/>
  <c r="BM35" i="36"/>
  <c r="BL35" i="36"/>
  <c r="BK35" i="36"/>
  <c r="BJ35" i="36"/>
  <c r="BI35" i="36"/>
  <c r="B35" i="36"/>
  <c r="BQ34" i="36"/>
  <c r="BP34" i="36"/>
  <c r="BO34" i="36"/>
  <c r="BN34" i="36"/>
  <c r="BM34" i="36"/>
  <c r="BL34" i="36"/>
  <c r="BK34" i="36"/>
  <c r="BJ34" i="36"/>
  <c r="BI34" i="36"/>
  <c r="B34" i="36"/>
  <c r="BQ33" i="36"/>
  <c r="BP33" i="36"/>
  <c r="BO33" i="36"/>
  <c r="BN33" i="36"/>
  <c r="BM33" i="36"/>
  <c r="BL33" i="36"/>
  <c r="BK33" i="36"/>
  <c r="BJ33" i="36"/>
  <c r="BI33" i="36"/>
  <c r="B33" i="36"/>
  <c r="BQ32" i="36"/>
  <c r="BP32" i="36"/>
  <c r="BO32" i="36"/>
  <c r="BN32" i="36"/>
  <c r="BM32" i="36"/>
  <c r="BL32" i="36"/>
  <c r="BK32" i="36"/>
  <c r="BJ32" i="36"/>
  <c r="BI32" i="36"/>
  <c r="B32" i="36"/>
  <c r="BQ31" i="36"/>
  <c r="BP31" i="36"/>
  <c r="BO31" i="36"/>
  <c r="BN31" i="36"/>
  <c r="BM31" i="36"/>
  <c r="BL31" i="36"/>
  <c r="BK31" i="36"/>
  <c r="BJ31" i="36"/>
  <c r="BI31" i="36"/>
  <c r="B31" i="36"/>
  <c r="W29" i="36"/>
  <c r="V29" i="36"/>
  <c r="U29" i="36"/>
  <c r="T29" i="36"/>
  <c r="S29" i="36"/>
  <c r="R29" i="36"/>
  <c r="Q29" i="36"/>
  <c r="P29" i="36"/>
  <c r="O29" i="36"/>
  <c r="N29" i="36"/>
  <c r="M29" i="36"/>
  <c r="L29" i="36"/>
  <c r="K29" i="36"/>
  <c r="J29" i="36"/>
  <c r="I29" i="36"/>
  <c r="H29" i="36"/>
  <c r="G29" i="36"/>
  <c r="F29" i="36"/>
  <c r="E29" i="36"/>
  <c r="D29" i="36"/>
  <c r="C29" i="36"/>
  <c r="B29" i="36"/>
  <c r="BQ28" i="36"/>
  <c r="BP28" i="36"/>
  <c r="BO28" i="36"/>
  <c r="BN28" i="36"/>
  <c r="BM28" i="36"/>
  <c r="BL28" i="36"/>
  <c r="BK28" i="36"/>
  <c r="BJ28" i="36"/>
  <c r="BI28" i="36"/>
  <c r="B28" i="36"/>
  <c r="BQ27" i="36"/>
  <c r="BP27" i="36"/>
  <c r="BO27" i="36"/>
  <c r="BN27" i="36"/>
  <c r="BM27" i="36"/>
  <c r="BL27" i="36"/>
  <c r="BK27" i="36"/>
  <c r="BJ27" i="36"/>
  <c r="BI27" i="36"/>
  <c r="B27" i="36"/>
  <c r="BQ26" i="36"/>
  <c r="BP26" i="36"/>
  <c r="BO26" i="36"/>
  <c r="BN26" i="36"/>
  <c r="BM26" i="36"/>
  <c r="BL26" i="36"/>
  <c r="BK26" i="36"/>
  <c r="BJ26" i="36"/>
  <c r="BI26" i="36"/>
  <c r="B26" i="36"/>
  <c r="BQ25" i="36"/>
  <c r="BP25" i="36"/>
  <c r="BO25" i="36"/>
  <c r="BN25" i="36"/>
  <c r="BM25" i="36"/>
  <c r="BL25" i="36"/>
  <c r="BK25" i="36"/>
  <c r="BJ25" i="36"/>
  <c r="BI25" i="36"/>
  <c r="B25" i="36"/>
  <c r="BQ24" i="36"/>
  <c r="BP24" i="36"/>
  <c r="BO24" i="36"/>
  <c r="BN24" i="36"/>
  <c r="BM24" i="36"/>
  <c r="BL24" i="36"/>
  <c r="BK24" i="36"/>
  <c r="BJ24" i="36"/>
  <c r="BI24" i="36"/>
  <c r="B24" i="36"/>
  <c r="W22" i="36"/>
  <c r="V22" i="36"/>
  <c r="U22" i="36"/>
  <c r="T22" i="36"/>
  <c r="S22" i="36"/>
  <c r="R22" i="36"/>
  <c r="Q22" i="36"/>
  <c r="P22" i="36"/>
  <c r="O22" i="36"/>
  <c r="N22" i="36"/>
  <c r="M22" i="36"/>
  <c r="L22" i="36"/>
  <c r="K22" i="36"/>
  <c r="J22" i="36"/>
  <c r="I22" i="36"/>
  <c r="H22" i="36"/>
  <c r="G22" i="36"/>
  <c r="F22" i="36"/>
  <c r="E22" i="36"/>
  <c r="D22" i="36"/>
  <c r="C22" i="36"/>
  <c r="B22" i="36"/>
  <c r="BQ21" i="36"/>
  <c r="BP21" i="36"/>
  <c r="BO21" i="36"/>
  <c r="BN21" i="36"/>
  <c r="BM21" i="36"/>
  <c r="BL21" i="36"/>
  <c r="BK21" i="36"/>
  <c r="BJ21" i="36"/>
  <c r="BI21" i="36"/>
  <c r="B21" i="36"/>
  <c r="BQ20" i="36"/>
  <c r="BP20" i="36"/>
  <c r="BO20" i="36"/>
  <c r="BN20" i="36"/>
  <c r="BM20" i="36"/>
  <c r="BL20" i="36"/>
  <c r="BK20" i="36"/>
  <c r="BJ20" i="36"/>
  <c r="BI20" i="36"/>
  <c r="B20" i="36"/>
  <c r="BQ19" i="36"/>
  <c r="BP19" i="36"/>
  <c r="BO19" i="36"/>
  <c r="BN19" i="36"/>
  <c r="BM19" i="36"/>
  <c r="BL19" i="36"/>
  <c r="BK19" i="36"/>
  <c r="BJ19" i="36"/>
  <c r="BI19" i="36"/>
  <c r="B19" i="36"/>
  <c r="BQ18" i="36"/>
  <c r="BP18" i="36"/>
  <c r="BO18" i="36"/>
  <c r="BN18" i="36"/>
  <c r="BM18" i="36"/>
  <c r="BL18" i="36"/>
  <c r="BK18" i="36"/>
  <c r="BJ18" i="36"/>
  <c r="BI18" i="36"/>
  <c r="B18" i="36"/>
  <c r="BQ17" i="36"/>
  <c r="BP17" i="36"/>
  <c r="BO17" i="36"/>
  <c r="BN17" i="36"/>
  <c r="BM17" i="36"/>
  <c r="BL17" i="36"/>
  <c r="BK17" i="36"/>
  <c r="BJ17" i="36"/>
  <c r="BI17" i="36"/>
  <c r="B17" i="36"/>
  <c r="A16" i="36"/>
  <c r="A23" i="36" s="1"/>
  <c r="A30" i="36" s="1"/>
  <c r="A37" i="36" s="1"/>
  <c r="A44" i="36" s="1"/>
  <c r="A51" i="36" s="1"/>
  <c r="A58" i="36" s="1"/>
  <c r="A65" i="36" s="1"/>
  <c r="A72" i="36" s="1"/>
  <c r="A79" i="36" s="1"/>
  <c r="A86" i="36" s="1"/>
  <c r="A93" i="36" s="1"/>
  <c r="A100" i="36" s="1"/>
  <c r="A107" i="36" s="1"/>
  <c r="A114" i="36" s="1"/>
  <c r="A121" i="36" s="1"/>
  <c r="A128" i="36" s="1"/>
  <c r="A135" i="36" s="1"/>
  <c r="W15" i="36"/>
  <c r="V15" i="36"/>
  <c r="U15" i="36"/>
  <c r="T15" i="36"/>
  <c r="S15" i="36"/>
  <c r="R15" i="36"/>
  <c r="Q15" i="36"/>
  <c r="P15" i="36"/>
  <c r="O15" i="36"/>
  <c r="N15" i="36"/>
  <c r="M15" i="36"/>
  <c r="L15" i="36"/>
  <c r="K15" i="36"/>
  <c r="J15" i="36"/>
  <c r="I15" i="36"/>
  <c r="H15" i="36"/>
  <c r="G15" i="36"/>
  <c r="F15" i="36"/>
  <c r="E15" i="36"/>
  <c r="D15" i="36"/>
  <c r="C15" i="36"/>
  <c r="BQ14" i="36"/>
  <c r="BP14" i="36"/>
  <c r="BO14" i="36"/>
  <c r="BN14" i="36"/>
  <c r="BM14" i="36"/>
  <c r="BL14" i="36"/>
  <c r="BK14" i="36"/>
  <c r="BJ14" i="36"/>
  <c r="BI14" i="36"/>
  <c r="BQ13" i="36"/>
  <c r="BP13" i="36"/>
  <c r="BO13" i="36"/>
  <c r="BN13" i="36"/>
  <c r="BM13" i="36"/>
  <c r="BL13" i="36"/>
  <c r="BK13" i="36"/>
  <c r="BJ13" i="36"/>
  <c r="BI13" i="36"/>
  <c r="BQ12" i="36"/>
  <c r="BP12" i="36"/>
  <c r="BO12" i="36"/>
  <c r="BN12" i="36"/>
  <c r="BM12" i="36"/>
  <c r="BL12" i="36"/>
  <c r="BK12" i="36"/>
  <c r="BJ12" i="36"/>
  <c r="BI12" i="36"/>
  <c r="BQ11" i="36"/>
  <c r="BP11" i="36"/>
  <c r="BO11" i="36"/>
  <c r="BN11" i="36"/>
  <c r="BM11" i="36"/>
  <c r="BL11" i="36"/>
  <c r="BK11" i="36"/>
  <c r="BJ11" i="36"/>
  <c r="BI11" i="36"/>
  <c r="BQ10" i="36"/>
  <c r="BP10" i="36"/>
  <c r="BO10" i="36"/>
  <c r="BN10" i="36"/>
  <c r="BM10" i="36"/>
  <c r="BL10" i="36"/>
  <c r="BK10" i="36"/>
  <c r="BJ10" i="36"/>
  <c r="BI10" i="36"/>
  <c r="X118" i="36" l="1"/>
  <c r="CD118" i="36" s="1"/>
  <c r="CD97" i="36"/>
  <c r="X115" i="36"/>
  <c r="CD115" i="36" s="1"/>
  <c r="CD94" i="36"/>
  <c r="X117" i="36"/>
  <c r="CD117" i="36" s="1"/>
  <c r="CD96" i="36"/>
  <c r="W116" i="36"/>
  <c r="CC116" i="36" s="1"/>
  <c r="CC95" i="36"/>
  <c r="W118" i="36"/>
  <c r="CC118" i="36" s="1"/>
  <c r="CC97" i="36"/>
  <c r="V117" i="36"/>
  <c r="CB117" i="36" s="1"/>
  <c r="CB96" i="36"/>
  <c r="V119" i="36"/>
  <c r="CB119" i="36" s="1"/>
  <c r="CB98" i="36"/>
  <c r="V115" i="36"/>
  <c r="CB115" i="36" s="1"/>
  <c r="CB94" i="36"/>
  <c r="U116" i="36"/>
  <c r="CA116" i="36" s="1"/>
  <c r="CA95" i="36"/>
  <c r="U119" i="36"/>
  <c r="CA119" i="36" s="1"/>
  <c r="CA98" i="36"/>
  <c r="T118" i="36"/>
  <c r="BZ118" i="36" s="1"/>
  <c r="BZ97" i="36"/>
  <c r="T115" i="36"/>
  <c r="BZ115" i="36" s="1"/>
  <c r="BZ94" i="36"/>
  <c r="T119" i="36"/>
  <c r="BZ119" i="36" s="1"/>
  <c r="BZ98" i="36"/>
  <c r="S117" i="36"/>
  <c r="BY117" i="36" s="1"/>
  <c r="BY96" i="36"/>
  <c r="S116" i="36"/>
  <c r="BY116" i="36" s="1"/>
  <c r="BY95" i="36"/>
  <c r="BL94" i="36"/>
  <c r="S118" i="36"/>
  <c r="BY118" i="36" s="1"/>
  <c r="BY97" i="36"/>
  <c r="BV71" i="36"/>
  <c r="BK29" i="36"/>
  <c r="BO97" i="36"/>
  <c r="BO22" i="36"/>
  <c r="R117" i="36"/>
  <c r="BX117" i="36" s="1"/>
  <c r="BX96" i="36"/>
  <c r="R115" i="36"/>
  <c r="BX115" i="36" s="1"/>
  <c r="BX94" i="36"/>
  <c r="R119" i="36"/>
  <c r="BX119" i="36" s="1"/>
  <c r="BX98" i="36"/>
  <c r="R116" i="36"/>
  <c r="BX116" i="36" s="1"/>
  <c r="BX95" i="36"/>
  <c r="BL78" i="36"/>
  <c r="Q116" i="36"/>
  <c r="BW116" i="36" s="1"/>
  <c r="BW95" i="36"/>
  <c r="Q115" i="36"/>
  <c r="BW115" i="36" s="1"/>
  <c r="BW94" i="36"/>
  <c r="Q118" i="36"/>
  <c r="BW118" i="36" s="1"/>
  <c r="BW97" i="36"/>
  <c r="P119" i="36"/>
  <c r="BV119" i="36" s="1"/>
  <c r="BV98" i="36"/>
  <c r="P115" i="36"/>
  <c r="BV115" i="36" s="1"/>
  <c r="BV94" i="36"/>
  <c r="P117" i="36"/>
  <c r="BV117" i="36" s="1"/>
  <c r="BV96" i="36"/>
  <c r="BN36" i="36"/>
  <c r="BN57" i="36"/>
  <c r="P71" i="36"/>
  <c r="BK78" i="36"/>
  <c r="BI94" i="36"/>
  <c r="BU94" i="36"/>
  <c r="BQ94" i="36"/>
  <c r="BJ95" i="36"/>
  <c r="BJ68" i="36"/>
  <c r="BI66" i="36"/>
  <c r="BU66" i="36"/>
  <c r="BU71" i="36" s="1"/>
  <c r="N118" i="36"/>
  <c r="BT118" i="36" s="1"/>
  <c r="BT97" i="36"/>
  <c r="M117" i="36"/>
  <c r="BS117" i="36" s="1"/>
  <c r="BS96" i="36"/>
  <c r="O118" i="36"/>
  <c r="BU118" i="36" s="1"/>
  <c r="BU97" i="36"/>
  <c r="BJ127" i="36"/>
  <c r="BP127" i="36"/>
  <c r="BJ134" i="36"/>
  <c r="BJ141" i="36"/>
  <c r="BP141" i="36"/>
  <c r="M118" i="36"/>
  <c r="BS118" i="36" s="1"/>
  <c r="BS97" i="36"/>
  <c r="N117" i="36"/>
  <c r="BT117" i="36" s="1"/>
  <c r="BT96" i="36"/>
  <c r="BS71" i="36"/>
  <c r="BT71" i="36"/>
  <c r="M116" i="36"/>
  <c r="BS116" i="36" s="1"/>
  <c r="BS95" i="36"/>
  <c r="N119" i="36"/>
  <c r="BT119" i="36" s="1"/>
  <c r="BT98" i="36"/>
  <c r="M115" i="36"/>
  <c r="BS115" i="36" s="1"/>
  <c r="BS94" i="36"/>
  <c r="N116" i="36"/>
  <c r="BT116" i="36" s="1"/>
  <c r="BT95" i="36"/>
  <c r="N115" i="36"/>
  <c r="BT115" i="36" s="1"/>
  <c r="BT94" i="36"/>
  <c r="O116" i="36"/>
  <c r="BU116" i="36" s="1"/>
  <c r="BU95" i="36"/>
  <c r="M119" i="36"/>
  <c r="BS119" i="36" s="1"/>
  <c r="BS98" i="36"/>
  <c r="BN127" i="36"/>
  <c r="BP29" i="36"/>
  <c r="BN96" i="36"/>
  <c r="BR98" i="36"/>
  <c r="BI50" i="36"/>
  <c r="C71" i="36"/>
  <c r="K71" i="36"/>
  <c r="L71" i="36"/>
  <c r="BR66" i="36"/>
  <c r="BR71" i="36" s="1"/>
  <c r="BM57" i="36"/>
  <c r="BM64" i="36"/>
  <c r="BR95" i="36"/>
  <c r="BR97" i="36"/>
  <c r="BR96" i="36"/>
  <c r="BR57" i="36"/>
  <c r="BR141" i="36"/>
  <c r="BQ78" i="36"/>
  <c r="BR78" i="36"/>
  <c r="BR22" i="36"/>
  <c r="X116" i="36"/>
  <c r="BR36" i="36"/>
  <c r="BR94" i="36"/>
  <c r="BR15" i="36"/>
  <c r="BR134" i="36"/>
  <c r="BR113" i="36"/>
  <c r="X119" i="36"/>
  <c r="BR29" i="36"/>
  <c r="BR85" i="36"/>
  <c r="BR64" i="36"/>
  <c r="BR127" i="36"/>
  <c r="BR50" i="36"/>
  <c r="BR43" i="36"/>
  <c r="BR106" i="36"/>
  <c r="BP15" i="36"/>
  <c r="BJ15" i="36"/>
  <c r="BM36" i="36"/>
  <c r="BL64" i="36"/>
  <c r="BJ69" i="36"/>
  <c r="BJ70" i="36"/>
  <c r="BJ85" i="36"/>
  <c r="BP95" i="36"/>
  <c r="BL97" i="36"/>
  <c r="BM106" i="36"/>
  <c r="BI22" i="36"/>
  <c r="BI29" i="36"/>
  <c r="BQ29" i="36"/>
  <c r="BO29" i="36"/>
  <c r="BM29" i="36"/>
  <c r="BP50" i="36"/>
  <c r="BO57" i="36"/>
  <c r="BI69" i="36"/>
  <c r="BI70" i="36"/>
  <c r="BM78" i="36"/>
  <c r="BN94" i="36"/>
  <c r="BK141" i="36"/>
  <c r="BI43" i="36"/>
  <c r="BQ50" i="36"/>
  <c r="BO50" i="36"/>
  <c r="BI113" i="36"/>
  <c r="BQ113" i="36"/>
  <c r="BM113" i="36"/>
  <c r="BK113" i="36"/>
  <c r="U118" i="36"/>
  <c r="BL134" i="36"/>
  <c r="BL141" i="36"/>
  <c r="BQ22" i="36"/>
  <c r="BO96" i="36"/>
  <c r="BI98" i="36"/>
  <c r="BQ98" i="36"/>
  <c r="BJ113" i="36"/>
  <c r="BK36" i="36"/>
  <c r="BK43" i="36"/>
  <c r="BQ43" i="36"/>
  <c r="BJ66" i="36"/>
  <c r="BJ67" i="36"/>
  <c r="BJ97" i="36"/>
  <c r="BM97" i="36"/>
  <c r="BK106" i="36"/>
  <c r="BO106" i="36"/>
  <c r="BN134" i="36"/>
  <c r="BL22" i="36"/>
  <c r="BM22" i="36"/>
  <c r="BL43" i="36"/>
  <c r="BK64" i="36"/>
  <c r="BK71" i="36"/>
  <c r="M71" i="36"/>
  <c r="BI78" i="36"/>
  <c r="BI85" i="36"/>
  <c r="BQ85" i="36"/>
  <c r="BO85" i="36"/>
  <c r="BK85" i="36"/>
  <c r="BL106" i="36"/>
  <c r="BL127" i="36"/>
  <c r="BJ98" i="36"/>
  <c r="BK15" i="36"/>
  <c r="BI15" i="36"/>
  <c r="BQ15" i="36"/>
  <c r="BP36" i="36"/>
  <c r="BN43" i="36"/>
  <c r="BK50" i="36"/>
  <c r="BP57" i="36"/>
  <c r="BN64" i="36"/>
  <c r="F71" i="36"/>
  <c r="N71" i="36"/>
  <c r="BO78" i="36"/>
  <c r="BM94" i="36"/>
  <c r="BP94" i="36"/>
  <c r="BK95" i="36"/>
  <c r="BQ97" i="36"/>
  <c r="BK98" i="36"/>
  <c r="BL98" i="36"/>
  <c r="BN106" i="36"/>
  <c r="BK127" i="36"/>
  <c r="BI127" i="36"/>
  <c r="BQ127" i="36"/>
  <c r="BP134" i="36"/>
  <c r="BM141" i="36"/>
  <c r="BJ29" i="36"/>
  <c r="BP22" i="36"/>
  <c r="BL29" i="36"/>
  <c r="BI36" i="36"/>
  <c r="BQ36" i="36"/>
  <c r="BO43" i="36"/>
  <c r="BL50" i="36"/>
  <c r="BI57" i="36"/>
  <c r="BQ57" i="36"/>
  <c r="BO64" i="36"/>
  <c r="G71" i="36"/>
  <c r="BP78" i="36"/>
  <c r="BL85" i="36"/>
  <c r="BM95" i="36"/>
  <c r="BI96" i="36"/>
  <c r="BQ96" i="36"/>
  <c r="BN98" i="36"/>
  <c r="BL113" i="36"/>
  <c r="BI134" i="36"/>
  <c r="BQ134" i="36"/>
  <c r="BO134" i="36"/>
  <c r="BN141" i="36"/>
  <c r="BN22" i="36"/>
  <c r="BN78" i="36"/>
  <c r="BM15" i="36"/>
  <c r="BJ36" i="36"/>
  <c r="BP43" i="36"/>
  <c r="BM50" i="36"/>
  <c r="BJ57" i="36"/>
  <c r="BP64" i="36"/>
  <c r="H71" i="36"/>
  <c r="BI67" i="36"/>
  <c r="BM85" i="36"/>
  <c r="BO94" i="36"/>
  <c r="BO95" i="36"/>
  <c r="BJ96" i="36"/>
  <c r="BP97" i="36"/>
  <c r="BM98" i="36"/>
  <c r="BP98" i="36"/>
  <c r="BP106" i="36"/>
  <c r="BM127" i="36"/>
  <c r="BO141" i="36"/>
  <c r="BO36" i="36"/>
  <c r="BI95" i="36"/>
  <c r="BL15" i="36"/>
  <c r="BN15" i="36"/>
  <c r="BJ22" i="36"/>
  <c r="BN29" i="36"/>
  <c r="BN50" i="36"/>
  <c r="BK57" i="36"/>
  <c r="BI64" i="36"/>
  <c r="BQ64" i="36"/>
  <c r="I71" i="36"/>
  <c r="BL66" i="36"/>
  <c r="BL71" i="36" s="1"/>
  <c r="BI68" i="36"/>
  <c r="BJ78" i="36"/>
  <c r="BN85" i="36"/>
  <c r="F120" i="36"/>
  <c r="BN95" i="36"/>
  <c r="BQ95" i="36"/>
  <c r="BK96" i="36"/>
  <c r="BL96" i="36"/>
  <c r="BI106" i="36"/>
  <c r="BQ106" i="36"/>
  <c r="BN113" i="36"/>
  <c r="T117" i="36"/>
  <c r="BK134" i="36"/>
  <c r="BM43" i="36"/>
  <c r="BJ50" i="36"/>
  <c r="BO15" i="36"/>
  <c r="BK22" i="36"/>
  <c r="BL36" i="36"/>
  <c r="BJ43" i="36"/>
  <c r="BL57" i="36"/>
  <c r="BJ64" i="36"/>
  <c r="J71" i="36"/>
  <c r="BN71" i="36"/>
  <c r="G120" i="36"/>
  <c r="BI97" i="36"/>
  <c r="BJ106" i="36"/>
  <c r="BO113" i="36"/>
  <c r="BO127" i="36"/>
  <c r="BI141" i="36"/>
  <c r="BQ141" i="36"/>
  <c r="BP85" i="36"/>
  <c r="BJ94" i="36"/>
  <c r="BP96" i="36"/>
  <c r="BK97" i="36"/>
  <c r="BP113" i="36"/>
  <c r="BM134" i="36"/>
  <c r="I120" i="36"/>
  <c r="C120" i="36"/>
  <c r="K120" i="36"/>
  <c r="D120" i="36"/>
  <c r="L120" i="36"/>
  <c r="E120" i="36"/>
  <c r="J120" i="36"/>
  <c r="H120" i="36"/>
  <c r="BM66" i="36"/>
  <c r="BM71" i="36" s="1"/>
  <c r="E71" i="36"/>
  <c r="BK94" i="36"/>
  <c r="BL95" i="36"/>
  <c r="BM96" i="36"/>
  <c r="BN97" i="36"/>
  <c r="BO98" i="36"/>
  <c r="S115" i="36"/>
  <c r="BY115" i="36" s="1"/>
  <c r="T116" i="36"/>
  <c r="U117" i="36"/>
  <c r="V118" i="36"/>
  <c r="O119" i="36"/>
  <c r="W119" i="36"/>
  <c r="D71" i="36"/>
  <c r="BO66" i="36"/>
  <c r="BO71" i="36" s="1"/>
  <c r="O71" i="36"/>
  <c r="U115" i="36"/>
  <c r="CA115" i="36" s="1"/>
  <c r="V116" i="36"/>
  <c r="O117" i="36"/>
  <c r="W117" i="36"/>
  <c r="P118" i="36"/>
  <c r="Q119" i="36"/>
  <c r="BP66" i="36"/>
  <c r="BP71" i="36" s="1"/>
  <c r="BQ66" i="36"/>
  <c r="BQ71" i="36" s="1"/>
  <c r="O115" i="36"/>
  <c r="BU115" i="36" s="1"/>
  <c r="W115" i="36"/>
  <c r="CC115" i="36" s="1"/>
  <c r="P116" i="36"/>
  <c r="Q117" i="36"/>
  <c r="R118" i="36"/>
  <c r="S119" i="36"/>
  <c r="BR118" i="36" l="1"/>
  <c r="BR117" i="36"/>
  <c r="CD99" i="36"/>
  <c r="BQ116" i="36"/>
  <c r="BP117" i="36"/>
  <c r="BR115" i="36"/>
  <c r="BR116" i="36"/>
  <c r="CD116" i="36"/>
  <c r="BR119" i="36"/>
  <c r="CD119" i="36"/>
  <c r="BK118" i="36"/>
  <c r="BP115" i="36"/>
  <c r="BM116" i="36"/>
  <c r="BQ118" i="36"/>
  <c r="CC99" i="36"/>
  <c r="BP119" i="36"/>
  <c r="BQ117" i="36"/>
  <c r="CC117" i="36"/>
  <c r="BQ119" i="36"/>
  <c r="CC119" i="36"/>
  <c r="BP118" i="36"/>
  <c r="CB118" i="36"/>
  <c r="CB99" i="36"/>
  <c r="BP116" i="36"/>
  <c r="CB116" i="36"/>
  <c r="CA99" i="36"/>
  <c r="BO116" i="36"/>
  <c r="BN118" i="36"/>
  <c r="BN119" i="36"/>
  <c r="BO118" i="36"/>
  <c r="CA118" i="36"/>
  <c r="BO117" i="36"/>
  <c r="CA117" i="36"/>
  <c r="BK116" i="36"/>
  <c r="BO119" i="36"/>
  <c r="BM118" i="36"/>
  <c r="BY99" i="36"/>
  <c r="BL119" i="36"/>
  <c r="BN115" i="36"/>
  <c r="BN116" i="36"/>
  <c r="BZ116" i="36"/>
  <c r="BN117" i="36"/>
  <c r="BZ117" i="36"/>
  <c r="BI116" i="36"/>
  <c r="BM117" i="36"/>
  <c r="BZ99" i="36"/>
  <c r="BM119" i="36"/>
  <c r="BY119" i="36"/>
  <c r="BY120" i="36" s="1"/>
  <c r="BK115" i="36"/>
  <c r="BJ117" i="36"/>
  <c r="BJ119" i="36"/>
  <c r="BL115" i="36"/>
  <c r="BJ115" i="36"/>
  <c r="BL117" i="36"/>
  <c r="BL116" i="36"/>
  <c r="BL118" i="36"/>
  <c r="BX118" i="36"/>
  <c r="BX120" i="36" s="1"/>
  <c r="BX99" i="36"/>
  <c r="BK119" i="36"/>
  <c r="BW119" i="36"/>
  <c r="BW99" i="36"/>
  <c r="BK117" i="36"/>
  <c r="BW117" i="36"/>
  <c r="BI118" i="36"/>
  <c r="BJ118" i="36"/>
  <c r="BV118" i="36"/>
  <c r="BJ116" i="36"/>
  <c r="BV116" i="36"/>
  <c r="BV99" i="36"/>
  <c r="BU99" i="36"/>
  <c r="BJ71" i="36"/>
  <c r="BL99" i="36"/>
  <c r="N120" i="36"/>
  <c r="BT120" i="36"/>
  <c r="BS120" i="36"/>
  <c r="BI117" i="36"/>
  <c r="BU117" i="36"/>
  <c r="BI119" i="36"/>
  <c r="BU119" i="36"/>
  <c r="BT99" i="36"/>
  <c r="M120" i="36"/>
  <c r="BI71" i="36"/>
  <c r="BS99" i="36"/>
  <c r="BO99" i="36"/>
  <c r="BR99" i="36"/>
  <c r="X120" i="36"/>
  <c r="BM99" i="36"/>
  <c r="BQ99" i="36"/>
  <c r="BN99" i="36"/>
  <c r="BI99" i="36"/>
  <c r="BJ99" i="36"/>
  <c r="BK99" i="36"/>
  <c r="BP99" i="36"/>
  <c r="S120" i="36"/>
  <c r="BM115" i="36"/>
  <c r="T120" i="36"/>
  <c r="P120" i="36"/>
  <c r="V120" i="36"/>
  <c r="R120" i="36"/>
  <c r="BQ115" i="36"/>
  <c r="W120" i="36"/>
  <c r="Q120" i="36"/>
  <c r="BI115" i="36"/>
  <c r="O120" i="36"/>
  <c r="U120" i="36"/>
  <c r="BO115" i="36"/>
  <c r="CD120" i="36" l="1"/>
  <c r="BR120" i="36"/>
  <c r="CB120" i="36"/>
  <c r="CC120" i="36"/>
  <c r="BQ120" i="36"/>
  <c r="BP120" i="36"/>
  <c r="CA120" i="36"/>
  <c r="BO120" i="36"/>
  <c r="BM120" i="36"/>
  <c r="BZ120" i="36"/>
  <c r="BK120" i="36"/>
  <c r="BN120" i="36"/>
  <c r="BL120" i="36"/>
  <c r="BV120" i="36"/>
  <c r="BW120" i="36"/>
  <c r="BJ120" i="36"/>
  <c r="BI120" i="36"/>
  <c r="BU120" i="36"/>
</calcChain>
</file>

<file path=xl/sharedStrings.xml><?xml version="1.0" encoding="utf-8"?>
<sst xmlns="http://schemas.openxmlformats.org/spreadsheetml/2006/main" count="781" uniqueCount="125">
  <si>
    <t>Company</t>
  </si>
  <si>
    <t>Contact Information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</si>
  <si>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</si>
  <si>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</si>
  <si>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</si>
  <si>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</si>
  <si>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</si>
  <si>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</si>
  <si>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</si>
  <si>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</si>
  <si>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</si>
  <si>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</si>
  <si>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</si>
  <si>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May</t>
  </si>
  <si>
    <t>July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</si>
  <si>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</si>
  <si>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</si>
  <si>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</si>
  <si>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</si>
  <si>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</si>
  <si>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Disconnected for Non-Payment</t>
  </si>
  <si>
    <t>Additional Information:</t>
  </si>
  <si>
    <t>$ Arrears 30-60</t>
  </si>
  <si>
    <t>$ Arrears 60-90</t>
  </si>
  <si>
    <t>$ Arrears 90&gt;</t>
  </si>
  <si>
    <t># Revenue (Payments) Received</t>
  </si>
  <si>
    <t>Billed Total Revenue $</t>
  </si>
  <si>
    <t>Total</t>
  </si>
  <si>
    <t>Total Revenue Billed $ (Line 11 + Line 12)</t>
  </si>
  <si>
    <t>Difference Between Billed and Received Revenue (Line 13 - Line 14)</t>
  </si>
  <si>
    <t>n/a</t>
  </si>
  <si>
    <t>Footnotes:</t>
  </si>
  <si>
    <t>Supplier Receivables Purchased (for EDCs)</t>
  </si>
  <si>
    <t>Billed Sales (Therms)</t>
  </si>
  <si>
    <t># of Customers w/ Arrears [7]</t>
  </si>
  <si>
    <t>$ Total Arrears [7]</t>
  </si>
  <si>
    <t># of Customers [6]</t>
  </si>
  <si>
    <t>Residential [1]</t>
  </si>
  <si>
    <t>Low Income Residential [2]</t>
  </si>
  <si>
    <t>Small C&amp;I [3]</t>
  </si>
  <si>
    <t>Medium C&amp;I [4]</t>
  </si>
  <si>
    <t>Large C&amp;I [5]</t>
  </si>
  <si>
    <t>$ Revenue (Payments) Received [8]</t>
  </si>
  <si>
    <t>Date</t>
  </si>
  <si>
    <t>[1] Residential reflects non-low income residential rate classes R&amp;T-1 and R&amp;T-3.</t>
  </si>
  <si>
    <t>[2] Low Income Residential includes rate classes R&amp;T-2 and R&amp;T-4.</t>
  </si>
  <si>
    <t xml:space="preserve">[3] Small Commercial &amp; Industrial ("C&amp;I") includes rate classes G&amp;T-40 and G&amp;T-50. </t>
  </si>
  <si>
    <t>[4] Medium C&amp;I includes rate classes G&amp;T-41 and G&amp;T-51.</t>
  </si>
  <si>
    <t>[5] Large C&amp;I includes rate classes G&amp;T-42, G&amp;T-43, G&amp;T-52 and G&amp;T-53 and special contracts.</t>
  </si>
  <si>
    <t>[6] Customer are based on active services.</t>
  </si>
  <si>
    <t>[7] CMA calculates arrearage based on the number of days past the due date which is presented as follows:</t>
  </si>
  <si>
    <t>[8] Payments received can include payments toward both current and aged receivables.</t>
  </si>
  <si>
    <t>[A] The weekly updates will be presented in a cumulative month-to-date basis beginning with April 2020.</t>
  </si>
  <si>
    <t>[B] CMA can provide weekly updates for all categories.</t>
  </si>
  <si>
    <t xml:space="preserve">     - Arrears 30 - 60:  Reflects 0 to 30 days past the due date.</t>
  </si>
  <si>
    <t xml:space="preserve">     - Arrears 60 - 90:  Reflects 31 to 60 days past the due date.</t>
  </si>
  <si>
    <t xml:space="preserve">     - Arrears &gt; 90:  Reflects more than 60 days past the due date.</t>
  </si>
  <si>
    <t>Contact Name</t>
  </si>
  <si>
    <t>The number of service terminations completed.</t>
  </si>
  <si>
    <t>The difference between total billed customer charges and payments received.</t>
  </si>
  <si>
    <t>The count of all customer payments received.</t>
  </si>
  <si>
    <t>The sum of all customer payments received for current and aged receivables.</t>
  </si>
  <si>
    <t>Not applicable.</t>
  </si>
  <si>
    <t>Supplier Receivables</t>
  </si>
  <si>
    <t>The sum of customer charges billed excluding purchased supplier receivables (electric) and marketer receivables (gas).</t>
  </si>
  <si>
    <t>The sum of commodity billed in therms (gas).</t>
  </si>
  <si>
    <t>LINE-BY-LINE DATA DEFINITIONS</t>
  </si>
  <si>
    <t>Large C&amp;I includes rate classes G&amp;T-42, G&amp;T-43, G&amp;T-52 and G&amp;T-53 and special contracts.</t>
  </si>
  <si>
    <t>Large C&amp;I:</t>
  </si>
  <si>
    <t>Medium C&amp;I includes rate classes G&amp;T-41 and G&amp;T-51.</t>
  </si>
  <si>
    <t>Medium C&amp;I:</t>
  </si>
  <si>
    <t xml:space="preserve">Small Commercial &amp; Industrial ("C&amp;I") includes rate classes G&amp;T-40 and G&amp;T-50. </t>
  </si>
  <si>
    <t>Small C&amp;I:</t>
  </si>
  <si>
    <t>Low Income Residential includes rate classes R&amp;T-2 and R&amp;T-4.</t>
  </si>
  <si>
    <t>Low Income:</t>
  </si>
  <si>
    <t>Residential reflects non-low income residential rate classes R&amp;T-1 and R&amp;T-3.</t>
  </si>
  <si>
    <t>Residential:</t>
  </si>
  <si>
    <t>RATE CLASSIFICATIONS</t>
  </si>
  <si>
    <t>Count of service accounts with arrears past the due date on the bill.</t>
  </si>
  <si>
    <t>The sum of arrears past the due date on the bill.</t>
  </si>
  <si>
    <t>The number of customers with an active payment plan.</t>
  </si>
  <si>
    <t>Arrearage Tracking Report - Classifications</t>
  </si>
  <si>
    <t xml:space="preserve">The number of customers active in the arrearage management program. </t>
  </si>
  <si>
    <t>The sum of all billed customer charges.</t>
  </si>
  <si>
    <t>Customers on Payment Plans [10]</t>
  </si>
  <si>
    <t>Count of service accounts having a status of "active" at the time of the data pull.</t>
  </si>
  <si>
    <t>Count of service accounts where the bill is 0 - 30 days past the due date on the bill.</t>
  </si>
  <si>
    <t>Count of service accounts where the bill is 31 - 60 days past the due date on the bill.</t>
  </si>
  <si>
    <t>Count of service accounts where the bill is greater than 60 days past the due date on the bill.</t>
  </si>
  <si>
    <t>The sum of arrears 0 - 30 days past the due date on the bill.</t>
  </si>
  <si>
    <t>The sum of arrears 31 - 60 days past the due date on the bill.</t>
  </si>
  <si>
    <t>The sum of arrears over 60 days past the due date on the bill.</t>
  </si>
  <si>
    <t>** Reflects the month for which the amount is booked.</t>
  </si>
  <si>
    <t>* Reflects information as the time of the data pull.</t>
  </si>
  <si>
    <t># of Customers *</t>
  </si>
  <si>
    <t># of Customers w/ Arrears *</t>
  </si>
  <si>
    <t># Arrears 30-60 *</t>
  </si>
  <si>
    <t># Arrears 60-90 *</t>
  </si>
  <si>
    <t># Revenue (Payments) Received **</t>
  </si>
  <si>
    <t>$ Revenue (Payments) Received **</t>
  </si>
  <si>
    <t xml:space="preserve">Total Revenue Billed $ ** </t>
  </si>
  <si>
    <t>Billed Total Revenue $ **</t>
  </si>
  <si>
    <t>Billed Sales (Therms) **</t>
  </si>
  <si>
    <t>$ Total Arrears *</t>
  </si>
  <si>
    <t>$ Arrears 90&gt; *</t>
  </si>
  <si>
    <t>$ Arrears 60-90 *</t>
  </si>
  <si>
    <t>$ Arrears 30-60 *</t>
  </si>
  <si>
    <t># Arrears 90&gt; *</t>
  </si>
  <si>
    <t>Difference Between Billed and Received Revenue **</t>
  </si>
  <si>
    <t>Customers on Arrearage Mgmt/Forgiveness Plans *</t>
  </si>
  <si>
    <t>Customers Disconnected for Non-Payment **</t>
  </si>
  <si>
    <t>Customers on Payment Plans *</t>
  </si>
  <si>
    <t>[9] Beginning with the April 24 report, CMA will pull data each Monday morning for information to be included in the Friday report.</t>
  </si>
  <si>
    <t>June</t>
  </si>
  <si>
    <t>2020/2021 Variance (2021 minus 2020)</t>
  </si>
  <si>
    <t>2019/2020 Variance (2020 minus 2019)</t>
  </si>
  <si>
    <t>Sept</t>
  </si>
  <si>
    <t>Residential</t>
  </si>
  <si>
    <t>Low Income Residential</t>
  </si>
  <si>
    <t>Small C&amp;I</t>
  </si>
  <si>
    <t>Number of customers, by customer class, reconnected during the period</t>
  </si>
  <si>
    <t>Medium &amp; Large C&amp;I</t>
  </si>
  <si>
    <t xml:space="preserve"> </t>
  </si>
  <si>
    <t>2021/2022 Variance (2022 minus 2021)</t>
  </si>
  <si>
    <t>March 2019 - Sep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</si>
</sst>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&quot;$&quot;* #,##0_);_(&quot;$&quot;* \(#,##0\);_(&quot;$&quot;* &quot;-&quot;??_);_(@_)"/>
    <numFmt numFmtId="166" formatCode="_(* #,##0_);_(* \(#,##0\);_(* &quot;-&quot;??_);_(@_)"/>
    <numFmt numFmtId="167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88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otted">
        <color indexed="64"/>
      </bottom>
      <diagonal/>
    </border>
    <border>
      <left style="medium">
        <color indexed="64"/>
      </left>
      <right style="thick">
        <color auto="1"/>
      </right>
      <top/>
      <bottom style="dashed">
        <color auto="1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9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left"/>
    </xf>
    <xf numFmtId="0" fontId="5" fillId="0" borderId="3" xfId="0" applyFont="1" applyBorder="1"/>
    <xf numFmtId="38" fontId="4" fillId="0" borderId="1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/>
    </xf>
    <xf numFmtId="38" fontId="4" fillId="0" borderId="7" xfId="0" applyNumberFormat="1" applyFont="1" applyBorder="1" applyAlignment="1">
      <alignment horizontal="center" wrapText="1"/>
    </xf>
    <xf numFmtId="38" fontId="0" fillId="0" borderId="7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6" fontId="4" fillId="0" borderId="19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11" xfId="0" applyNumberFormat="1" applyFont="1" applyBorder="1" applyAlignment="1">
      <alignment horizontal="center" wrapText="1"/>
    </xf>
    <xf numFmtId="164" fontId="0" fillId="0" borderId="11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right"/>
    </xf>
    <xf numFmtId="38" fontId="4" fillId="0" borderId="21" xfId="0" applyNumberFormat="1" applyFont="1" applyBorder="1" applyAlignment="1">
      <alignment horizontal="right"/>
    </xf>
    <xf numFmtId="38" fontId="4" fillId="0" borderId="26" xfId="0" applyNumberFormat="1" applyFont="1" applyBorder="1" applyAlignment="1">
      <alignment horizontal="right"/>
    </xf>
    <xf numFmtId="38" fontId="4" fillId="0" borderId="27" xfId="0" applyNumberFormat="1" applyFont="1" applyBorder="1" applyAlignment="1">
      <alignment horizontal="right"/>
    </xf>
    <xf numFmtId="38" fontId="7" fillId="0" borderId="20" xfId="0" applyNumberFormat="1" applyFont="1" applyBorder="1" applyAlignment="1">
      <alignment horizontal="right"/>
    </xf>
    <xf numFmtId="38" fontId="7" fillId="0" borderId="21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8" xfId="0" applyNumberFormat="1" applyFont="1" applyBorder="1" applyAlignment="1">
      <alignment horizontal="right"/>
    </xf>
    <xf numFmtId="38" fontId="4" fillId="0" borderId="15" xfId="0" applyNumberFormat="1" applyFont="1" applyBorder="1" applyAlignment="1">
      <alignment horizontal="right"/>
    </xf>
    <xf numFmtId="38" fontId="4" fillId="0" borderId="10" xfId="0" applyNumberFormat="1" applyFont="1" applyBorder="1" applyAlignment="1">
      <alignment horizontal="right"/>
    </xf>
    <xf numFmtId="6" fontId="4" fillId="0" borderId="22" xfId="0" applyNumberFormat="1" applyFont="1" applyBorder="1" applyAlignment="1">
      <alignment horizontal="right"/>
    </xf>
    <xf numFmtId="6" fontId="4" fillId="0" borderId="19" xfId="0" applyNumberFormat="1" applyFont="1" applyBorder="1" applyAlignment="1">
      <alignment horizontal="right"/>
    </xf>
    <xf numFmtId="38" fontId="7" fillId="0" borderId="12" xfId="0" applyNumberFormat="1" applyFont="1" applyBorder="1" applyAlignment="1">
      <alignment horizontal="right"/>
    </xf>
    <xf numFmtId="38" fontId="7" fillId="0" borderId="8" xfId="0" applyNumberFormat="1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165" fontId="4" fillId="0" borderId="13" xfId="2" applyNumberFormat="1" applyFont="1" applyBorder="1" applyAlignment="1">
      <alignment horizontal="center"/>
    </xf>
    <xf numFmtId="165" fontId="4" fillId="0" borderId="11" xfId="2" applyNumberFormat="1" applyFont="1" applyBorder="1" applyAlignment="1">
      <alignment horizontal="center"/>
    </xf>
    <xf numFmtId="166" fontId="4" fillId="0" borderId="20" xfId="1" applyNumberFormat="1" applyFont="1" applyBorder="1" applyAlignment="1">
      <alignment horizontal="center"/>
    </xf>
    <xf numFmtId="166" fontId="4" fillId="0" borderId="21" xfId="1" applyNumberFormat="1" applyFont="1" applyBorder="1" applyAlignment="1">
      <alignment horizontal="center"/>
    </xf>
    <xf numFmtId="166" fontId="4" fillId="0" borderId="19" xfId="1" applyNumberFormat="1" applyFont="1" applyBorder="1" applyAlignment="1">
      <alignment horizontal="center"/>
    </xf>
    <xf numFmtId="38" fontId="4" fillId="0" borderId="19" xfId="0" applyNumberFormat="1" applyFont="1" applyBorder="1" applyAlignment="1">
      <alignment horizontal="right"/>
    </xf>
    <xf numFmtId="0" fontId="0" fillId="0" borderId="21" xfId="0" applyFont="1" applyBorder="1" applyAlignment="1">
      <alignment horizontal="right"/>
    </xf>
    <xf numFmtId="38" fontId="4" fillId="0" borderId="8" xfId="0" applyNumberFormat="1" applyFont="1" applyBorder="1" applyAlignment="1">
      <alignment horizontal="right" wrapText="1"/>
    </xf>
    <xf numFmtId="38" fontId="0" fillId="0" borderId="8" xfId="0" applyNumberFormat="1" applyFont="1" applyBorder="1" applyAlignment="1">
      <alignment horizontal="right"/>
    </xf>
    <xf numFmtId="38" fontId="7" fillId="0" borderId="19" xfId="0" applyNumberFormat="1" applyFont="1" applyBorder="1" applyAlignment="1">
      <alignment horizontal="right"/>
    </xf>
    <xf numFmtId="166" fontId="4" fillId="0" borderId="21" xfId="1" applyNumberFormat="1" applyFont="1" applyBorder="1" applyAlignment="1">
      <alignment horizontal="right" wrapText="1"/>
    </xf>
    <xf numFmtId="166" fontId="0" fillId="0" borderId="21" xfId="1" applyNumberFormat="1" applyFont="1" applyBorder="1" applyAlignment="1">
      <alignment horizontal="right"/>
    </xf>
    <xf numFmtId="6" fontId="4" fillId="0" borderId="10" xfId="2" applyNumberFormat="1" applyFont="1" applyBorder="1" applyAlignment="1">
      <alignment horizontal="right"/>
    </xf>
    <xf numFmtId="6" fontId="7" fillId="0" borderId="10" xfId="2" applyNumberFormat="1" applyFont="1" applyBorder="1" applyAlignment="1">
      <alignment horizontal="right"/>
    </xf>
    <xf numFmtId="6" fontId="4" fillId="0" borderId="27" xfId="2" applyNumberFormat="1" applyFont="1" applyBorder="1" applyAlignment="1">
      <alignment horizontal="right"/>
    </xf>
    <xf numFmtId="6" fontId="4" fillId="0" borderId="15" xfId="2" applyNumberFormat="1" applyFont="1" applyBorder="1" applyAlignment="1">
      <alignment horizontal="right"/>
    </xf>
    <xf numFmtId="6" fontId="8" fillId="0" borderId="15" xfId="2" applyNumberFormat="1" applyFont="1" applyBorder="1" applyAlignment="1">
      <alignment horizontal="right"/>
    </xf>
    <xf numFmtId="6" fontId="8" fillId="0" borderId="10" xfId="2" applyNumberFormat="1" applyFont="1" applyBorder="1" applyAlignment="1">
      <alignment horizontal="right"/>
    </xf>
    <xf numFmtId="6" fontId="4" fillId="0" borderId="26" xfId="2" applyNumberFormat="1" applyFont="1" applyBorder="1" applyAlignment="1">
      <alignment horizontal="right"/>
    </xf>
    <xf numFmtId="6" fontId="4" fillId="0" borderId="16" xfId="2" applyNumberFormat="1" applyFont="1" applyBorder="1" applyAlignment="1">
      <alignment horizontal="right"/>
    </xf>
    <xf numFmtId="6" fontId="4" fillId="0" borderId="13" xfId="2" applyNumberFormat="1" applyFont="1" applyBorder="1" applyAlignment="1">
      <alignment horizontal="right"/>
    </xf>
    <xf numFmtId="6" fontId="8" fillId="0" borderId="16" xfId="2" applyNumberFormat="1" applyFont="1" applyBorder="1" applyAlignment="1">
      <alignment horizontal="right"/>
    </xf>
    <xf numFmtId="6" fontId="8" fillId="0" borderId="13" xfId="2" applyNumberFormat="1" applyFont="1" applyBorder="1" applyAlignment="1">
      <alignment horizontal="right"/>
    </xf>
    <xf numFmtId="6" fontId="4" fillId="0" borderId="13" xfId="0" applyNumberFormat="1" applyFont="1" applyBorder="1" applyAlignment="1"/>
    <xf numFmtId="6" fontId="4" fillId="0" borderId="24" xfId="2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/>
    </xf>
    <xf numFmtId="6" fontId="4" fillId="0" borderId="31" xfId="0" applyNumberFormat="1" applyFont="1" applyBorder="1" applyAlignment="1">
      <alignment horizontal="right" wrapText="1"/>
    </xf>
    <xf numFmtId="6" fontId="0" fillId="0" borderId="31" xfId="0" applyNumberFormat="1" applyFont="1" applyBorder="1" applyAlignment="1">
      <alignment horizontal="right"/>
    </xf>
    <xf numFmtId="6" fontId="4" fillId="0" borderId="32" xfId="2" applyNumberFormat="1" applyFont="1" applyBorder="1" applyAlignment="1">
      <alignment horizontal="right"/>
    </xf>
    <xf numFmtId="6" fontId="4" fillId="0" borderId="8" xfId="2" applyNumberFormat="1" applyFont="1" applyBorder="1" applyAlignment="1">
      <alignment horizontal="right"/>
    </xf>
    <xf numFmtId="6" fontId="4" fillId="0" borderId="23" xfId="0" applyNumberFormat="1" applyFont="1" applyBorder="1" applyAlignment="1">
      <alignment horizontal="right"/>
    </xf>
    <xf numFmtId="6" fontId="4" fillId="0" borderId="25" xfId="0" applyNumberFormat="1" applyFont="1" applyBorder="1" applyAlignment="1">
      <alignment horizontal="right"/>
    </xf>
    <xf numFmtId="6" fontId="4" fillId="0" borderId="24" xfId="0" applyNumberFormat="1" applyFont="1" applyBorder="1" applyAlignment="1">
      <alignment horizontal="right" wrapText="1"/>
    </xf>
    <xf numFmtId="6" fontId="0" fillId="0" borderId="24" xfId="0" applyNumberFormat="1" applyFont="1" applyBorder="1" applyAlignment="1">
      <alignment horizontal="right"/>
    </xf>
    <xf numFmtId="6" fontId="4" fillId="0" borderId="34" xfId="2" applyNumberFormat="1" applyFont="1" applyBorder="1" applyAlignment="1">
      <alignment horizontal="right"/>
    </xf>
    <xf numFmtId="6" fontId="7" fillId="0" borderId="16" xfId="2" applyNumberFormat="1" applyFont="1" applyBorder="1" applyAlignment="1">
      <alignment horizontal="right"/>
    </xf>
    <xf numFmtId="6" fontId="4" fillId="0" borderId="23" xfId="2" applyNumberFormat="1" applyFont="1" applyBorder="1" applyAlignment="1">
      <alignment horizontal="right"/>
    </xf>
    <xf numFmtId="166" fontId="4" fillId="0" borderId="10" xfId="1" applyNumberFormat="1" applyFont="1" applyBorder="1" applyAlignment="1">
      <alignment horizontal="center"/>
    </xf>
    <xf numFmtId="0" fontId="2" fillId="0" borderId="40" xfId="0" applyFont="1" applyBorder="1"/>
    <xf numFmtId="38" fontId="0" fillId="0" borderId="33" xfId="0" applyNumberFormat="1" applyFont="1" applyBorder="1" applyAlignment="1">
      <alignment horizontal="center"/>
    </xf>
    <xf numFmtId="0" fontId="4" fillId="0" borderId="41" xfId="0" applyFont="1" applyBorder="1" applyAlignment="1">
      <alignment horizontal="left" indent="2"/>
    </xf>
    <xf numFmtId="38" fontId="4" fillId="0" borderId="36" xfId="0" applyNumberFormat="1" applyFont="1" applyBorder="1" applyAlignment="1">
      <alignment horizontal="right"/>
    </xf>
    <xf numFmtId="38" fontId="7" fillId="0" borderId="36" xfId="0" applyNumberFormat="1" applyFont="1" applyBorder="1" applyAlignment="1">
      <alignment horizontal="right"/>
    </xf>
    <xf numFmtId="0" fontId="4" fillId="0" borderId="42" xfId="0" applyFont="1" applyBorder="1" applyAlignment="1">
      <alignment horizontal="left" indent="2"/>
    </xf>
    <xf numFmtId="0" fontId="2" fillId="0" borderId="41" xfId="0" applyFont="1" applyBorder="1"/>
    <xf numFmtId="0" fontId="0" fillId="0" borderId="43" xfId="0" applyFont="1" applyBorder="1" applyAlignment="1">
      <alignment horizontal="right"/>
    </xf>
    <xf numFmtId="0" fontId="2" fillId="0" borderId="44" xfId="0" applyFont="1" applyBorder="1"/>
    <xf numFmtId="38" fontId="0" fillId="0" borderId="34" xfId="0" applyNumberFormat="1" applyFont="1" applyBorder="1" applyAlignment="1">
      <alignment horizontal="right"/>
    </xf>
    <xf numFmtId="6" fontId="4" fillId="0" borderId="35" xfId="2" applyNumberFormat="1" applyFont="1" applyBorder="1" applyAlignment="1">
      <alignment horizontal="right"/>
    </xf>
    <xf numFmtId="6" fontId="7" fillId="0" borderId="35" xfId="2" applyNumberFormat="1" applyFont="1" applyBorder="1" applyAlignment="1">
      <alignment horizontal="right"/>
    </xf>
    <xf numFmtId="3" fontId="4" fillId="0" borderId="37" xfId="0" applyNumberFormat="1" applyFont="1" applyBorder="1" applyAlignment="1">
      <alignment horizontal="center"/>
    </xf>
    <xf numFmtId="0" fontId="2" fillId="0" borderId="45" xfId="0" applyFont="1" applyBorder="1"/>
    <xf numFmtId="0" fontId="0" fillId="0" borderId="30" xfId="0" applyFont="1" applyBorder="1" applyAlignment="1">
      <alignment horizontal="center"/>
    </xf>
    <xf numFmtId="0" fontId="2" fillId="0" borderId="46" xfId="0" applyFont="1" applyBorder="1"/>
    <xf numFmtId="6" fontId="0" fillId="0" borderId="47" xfId="0" applyNumberFormat="1" applyFont="1" applyBorder="1" applyAlignment="1">
      <alignment horizontal="right"/>
    </xf>
    <xf numFmtId="164" fontId="0" fillId="0" borderId="30" xfId="0" applyNumberFormat="1" applyFont="1" applyBorder="1" applyAlignment="1">
      <alignment horizontal="center"/>
    </xf>
    <xf numFmtId="0" fontId="2" fillId="0" borderId="48" xfId="0" applyFont="1" applyBorder="1"/>
    <xf numFmtId="166" fontId="0" fillId="0" borderId="43" xfId="1" applyNumberFormat="1" applyFont="1" applyBorder="1" applyAlignment="1">
      <alignment horizontal="right"/>
    </xf>
    <xf numFmtId="0" fontId="2" fillId="0" borderId="48" xfId="0" applyFont="1" applyFill="1" applyBorder="1"/>
    <xf numFmtId="0" fontId="2" fillId="0" borderId="49" xfId="0" applyFont="1" applyFill="1" applyBorder="1"/>
    <xf numFmtId="38" fontId="4" fillId="0" borderId="51" xfId="0" applyNumberFormat="1" applyFont="1" applyBorder="1" applyAlignment="1">
      <alignment horizontal="center"/>
    </xf>
    <xf numFmtId="38" fontId="4" fillId="0" borderId="52" xfId="0" applyNumberFormat="1" applyFont="1" applyBorder="1" applyAlignment="1">
      <alignment horizontal="center"/>
    </xf>
    <xf numFmtId="38" fontId="4" fillId="0" borderId="53" xfId="0" applyNumberFormat="1" applyFont="1" applyBorder="1" applyAlignment="1">
      <alignment horizontal="right"/>
    </xf>
    <xf numFmtId="38" fontId="7" fillId="0" borderId="53" xfId="0" applyNumberFormat="1" applyFont="1" applyBorder="1" applyAlignment="1">
      <alignment horizontal="right"/>
    </xf>
    <xf numFmtId="38" fontId="4" fillId="0" borderId="54" xfId="0" applyNumberFormat="1" applyFont="1" applyBorder="1" applyAlignment="1">
      <alignment horizontal="right"/>
    </xf>
    <xf numFmtId="38" fontId="4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center"/>
    </xf>
    <xf numFmtId="6" fontId="4" fillId="0" borderId="55" xfId="2" applyNumberFormat="1" applyFont="1" applyBorder="1" applyAlignment="1">
      <alignment horizontal="right"/>
    </xf>
    <xf numFmtId="6" fontId="7" fillId="0" borderId="55" xfId="2" applyNumberFormat="1" applyFont="1" applyBorder="1" applyAlignment="1">
      <alignment horizontal="right"/>
    </xf>
    <xf numFmtId="6" fontId="4" fillId="0" borderId="54" xfId="2" applyNumberFormat="1" applyFont="1" applyBorder="1" applyAlignment="1">
      <alignment horizontal="right"/>
    </xf>
    <xf numFmtId="0" fontId="4" fillId="0" borderId="53" xfId="0" applyFont="1" applyBorder="1" applyAlignment="1">
      <alignment horizontal="center"/>
    </xf>
    <xf numFmtId="166" fontId="4" fillId="0" borderId="55" xfId="1" applyNumberFormat="1" applyFont="1" applyBorder="1" applyAlignment="1">
      <alignment horizontal="center"/>
    </xf>
    <xf numFmtId="6" fontId="4" fillId="0" borderId="56" xfId="0" applyNumberFormat="1" applyFont="1" applyBorder="1" applyAlignment="1"/>
    <xf numFmtId="6" fontId="4" fillId="0" borderId="57" xfId="0" applyNumberFormat="1" applyFont="1" applyBorder="1" applyAlignment="1">
      <alignment horizontal="right"/>
    </xf>
    <xf numFmtId="6" fontId="4" fillId="0" borderId="44" xfId="2" applyNumberFormat="1" applyFont="1" applyBorder="1" applyAlignment="1">
      <alignment horizontal="right"/>
    </xf>
    <xf numFmtId="164" fontId="4" fillId="0" borderId="56" xfId="0" applyNumberFormat="1" applyFont="1" applyBorder="1" applyAlignment="1">
      <alignment horizontal="center"/>
    </xf>
    <xf numFmtId="166" fontId="4" fillId="0" borderId="53" xfId="1" applyNumberFormat="1" applyFont="1" applyBorder="1" applyAlignment="1">
      <alignment horizontal="right"/>
    </xf>
    <xf numFmtId="6" fontId="4" fillId="0" borderId="58" xfId="0" applyNumberFormat="1" applyFont="1" applyBorder="1" applyAlignment="1">
      <alignment horizontal="right"/>
    </xf>
    <xf numFmtId="0" fontId="0" fillId="0" borderId="0" xfId="0" applyFont="1" applyFill="1"/>
    <xf numFmtId="0" fontId="4" fillId="0" borderId="0" xfId="0" applyFont="1" applyFill="1" applyBorder="1"/>
    <xf numFmtId="6" fontId="7" fillId="0" borderId="15" xfId="2" applyNumberFormat="1" applyFont="1" applyBorder="1" applyAlignment="1">
      <alignment horizontal="right"/>
    </xf>
    <xf numFmtId="38" fontId="4" fillId="0" borderId="20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right" wrapText="1"/>
    </xf>
    <xf numFmtId="38" fontId="7" fillId="0" borderId="15" xfId="0" applyNumberFormat="1" applyFont="1" applyBorder="1" applyAlignment="1">
      <alignment horizontal="right"/>
    </xf>
    <xf numFmtId="38" fontId="7" fillId="0" borderId="10" xfId="0" applyNumberFormat="1" applyFont="1" applyBorder="1" applyAlignment="1">
      <alignment horizontal="right"/>
    </xf>
    <xf numFmtId="6" fontId="4" fillId="0" borderId="16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right"/>
    </xf>
    <xf numFmtId="6" fontId="4" fillId="0" borderId="13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5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6" fontId="4" fillId="0" borderId="11" xfId="0" applyNumberFormat="1" applyFont="1" applyBorder="1" applyAlignment="1">
      <alignment horizontal="center" wrapText="1"/>
    </xf>
    <xf numFmtId="38" fontId="4" fillId="0" borderId="53" xfId="1" applyNumberFormat="1" applyFont="1" applyBorder="1" applyAlignment="1">
      <alignment horizontal="right"/>
    </xf>
    <xf numFmtId="38" fontId="4" fillId="0" borderId="19" xfId="1" applyNumberFormat="1" applyFont="1" applyBorder="1" applyAlignment="1">
      <alignment horizontal="right"/>
    </xf>
    <xf numFmtId="38" fontId="7" fillId="0" borderId="53" xfId="1" applyNumberFormat="1" applyFont="1" applyBorder="1" applyAlignment="1">
      <alignment horizontal="right"/>
    </xf>
    <xf numFmtId="38" fontId="7" fillId="0" borderId="19" xfId="1" applyNumberFormat="1" applyFont="1" applyBorder="1" applyAlignment="1">
      <alignment horizontal="right"/>
    </xf>
    <xf numFmtId="38" fontId="4" fillId="0" borderId="18" xfId="1" applyNumberFormat="1" applyFont="1" applyBorder="1" applyAlignment="1">
      <alignment horizontal="right"/>
    </xf>
    <xf numFmtId="38" fontId="4" fillId="0" borderId="11" xfId="1" applyNumberFormat="1" applyFont="1" applyBorder="1" applyAlignment="1">
      <alignment horizontal="right"/>
    </xf>
    <xf numFmtId="38" fontId="4" fillId="0" borderId="13" xfId="1" applyNumberFormat="1" applyFont="1" applyBorder="1" applyAlignment="1">
      <alignment horizontal="right"/>
    </xf>
    <xf numFmtId="38" fontId="8" fillId="0" borderId="18" xfId="1" applyNumberFormat="1" applyFont="1" applyBorder="1" applyAlignment="1">
      <alignment horizontal="right"/>
    </xf>
    <xf numFmtId="38" fontId="8" fillId="0" borderId="11" xfId="1" applyNumberFormat="1" applyFont="1" applyBorder="1" applyAlignment="1">
      <alignment horizontal="right"/>
    </xf>
    <xf numFmtId="38" fontId="8" fillId="0" borderId="13" xfId="1" applyNumberFormat="1" applyFont="1" applyBorder="1" applyAlignment="1">
      <alignment horizontal="right"/>
    </xf>
    <xf numFmtId="38" fontId="4" fillId="0" borderId="26" xfId="1" applyNumberFormat="1" applyFont="1" applyBorder="1" applyAlignment="1">
      <alignment horizontal="right"/>
    </xf>
    <xf numFmtId="38" fontId="4" fillId="0" borderId="27" xfId="1" applyNumberFormat="1" applyFont="1" applyBorder="1" applyAlignment="1">
      <alignment horizontal="right"/>
    </xf>
    <xf numFmtId="38" fontId="4" fillId="0" borderId="54" xfId="1" applyNumberFormat="1" applyFont="1" applyBorder="1" applyAlignment="1">
      <alignment horizontal="right"/>
    </xf>
    <xf numFmtId="38" fontId="4" fillId="0" borderId="21" xfId="1" applyNumberFormat="1" applyFont="1" applyBorder="1" applyAlignment="1">
      <alignment horizontal="right"/>
    </xf>
    <xf numFmtId="38" fontId="8" fillId="0" borderId="21" xfId="1" applyNumberFormat="1" applyFont="1" applyBorder="1" applyAlignment="1">
      <alignment horizontal="right"/>
    </xf>
    <xf numFmtId="38" fontId="8" fillId="0" borderId="19" xfId="1" applyNumberFormat="1" applyFont="1" applyBorder="1" applyAlignment="1">
      <alignment horizontal="right"/>
    </xf>
    <xf numFmtId="38" fontId="8" fillId="0" borderId="53" xfId="1" applyNumberFormat="1" applyFont="1" applyBorder="1" applyAlignment="1">
      <alignment horizontal="right"/>
    </xf>
    <xf numFmtId="38" fontId="0" fillId="0" borderId="53" xfId="1" applyNumberFormat="1" applyFont="1" applyBorder="1" applyAlignment="1">
      <alignment horizontal="right"/>
    </xf>
    <xf numFmtId="38" fontId="0" fillId="0" borderId="19" xfId="1" applyNumberFormat="1" applyFont="1" applyBorder="1" applyAlignment="1">
      <alignment horizontal="right"/>
    </xf>
    <xf numFmtId="38" fontId="0" fillId="0" borderId="50" xfId="1" applyNumberFormat="1" applyFont="1" applyBorder="1" applyAlignment="1">
      <alignment horizontal="right"/>
    </xf>
    <xf numFmtId="38" fontId="0" fillId="0" borderId="59" xfId="1" applyNumberFormat="1" applyFont="1" applyBorder="1" applyAlignment="1">
      <alignment horizontal="right"/>
    </xf>
    <xf numFmtId="38" fontId="4" fillId="0" borderId="20" xfId="1" applyNumberFormat="1" applyFont="1" applyBorder="1" applyAlignment="1">
      <alignment horizontal="right"/>
    </xf>
    <xf numFmtId="38" fontId="8" fillId="0" borderId="20" xfId="1" applyNumberFormat="1" applyFont="1" applyBorder="1" applyAlignment="1">
      <alignment horizontal="right"/>
    </xf>
    <xf numFmtId="0" fontId="0" fillId="0" borderId="0" xfId="0" applyFont="1" applyFill="1" applyAlignment="1">
      <alignment horizontal="center"/>
    </xf>
    <xf numFmtId="0" fontId="4" fillId="0" borderId="41" xfId="0" applyFont="1" applyFill="1" applyBorder="1" applyAlignment="1">
      <alignment horizontal="left" indent="2"/>
    </xf>
    <xf numFmtId="38" fontId="4" fillId="0" borderId="18" xfId="1" applyNumberFormat="1" applyFont="1" applyFill="1" applyBorder="1" applyAlignment="1">
      <alignment horizontal="right"/>
    </xf>
    <xf numFmtId="38" fontId="4" fillId="0" borderId="11" xfId="1" applyNumberFormat="1" applyFont="1" applyFill="1" applyBorder="1" applyAlignment="1">
      <alignment horizontal="right"/>
    </xf>
    <xf numFmtId="38" fontId="4" fillId="0" borderId="13" xfId="1" applyNumberFormat="1" applyFont="1" applyFill="1" applyBorder="1" applyAlignment="1">
      <alignment horizontal="right"/>
    </xf>
    <xf numFmtId="38" fontId="8" fillId="0" borderId="18" xfId="1" applyNumberFormat="1" applyFont="1" applyFill="1" applyBorder="1" applyAlignment="1">
      <alignment horizontal="right"/>
    </xf>
    <xf numFmtId="38" fontId="8" fillId="0" borderId="11" xfId="1" applyNumberFormat="1" applyFont="1" applyFill="1" applyBorder="1" applyAlignment="1">
      <alignment horizontal="right"/>
    </xf>
    <xf numFmtId="38" fontId="8" fillId="0" borderId="13" xfId="1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left" indent="2"/>
    </xf>
    <xf numFmtId="38" fontId="4" fillId="0" borderId="26" xfId="1" applyNumberFormat="1" applyFont="1" applyFill="1" applyBorder="1" applyAlignment="1">
      <alignment horizontal="right"/>
    </xf>
    <xf numFmtId="38" fontId="4" fillId="0" borderId="27" xfId="1" applyNumberFormat="1" applyFont="1" applyFill="1" applyBorder="1" applyAlignment="1">
      <alignment horizontal="right"/>
    </xf>
    <xf numFmtId="0" fontId="1" fillId="0" borderId="0" xfId="0" applyFont="1" applyFill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Fill="1" applyAlignment="1">
      <alignment vertical="top" wrapText="1"/>
    </xf>
    <xf numFmtId="0" fontId="3" fillId="0" borderId="28" xfId="0" applyFont="1" applyBorder="1" applyAlignment="1" applyProtection="1">
      <protection locked="0"/>
    </xf>
    <xf numFmtId="0" fontId="0" fillId="0" borderId="0" xfId="0" applyBorder="1" applyAlignment="1"/>
    <xf numFmtId="0" fontId="3" fillId="0" borderId="61" xfId="0" applyFont="1" applyBorder="1" applyAlignment="1" applyProtection="1">
      <protection locked="0"/>
    </xf>
    <xf numFmtId="0" fontId="1" fillId="0" borderId="0" xfId="0" applyFont="1" applyBorder="1" applyAlignment="1">
      <alignment horizontal="left" vertical="top"/>
    </xf>
    <xf numFmtId="6" fontId="4" fillId="0" borderId="11" xfId="2" applyNumberFormat="1" applyFont="1" applyFill="1" applyBorder="1" applyAlignment="1">
      <alignment horizontal="right"/>
    </xf>
    <xf numFmtId="6" fontId="8" fillId="0" borderId="11" xfId="2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>
      <alignment horizontal="right"/>
    </xf>
    <xf numFmtId="6" fontId="4" fillId="0" borderId="13" xfId="2" applyNumberFormat="1" applyFont="1" applyFill="1" applyBorder="1" applyAlignment="1">
      <alignment horizontal="right"/>
    </xf>
    <xf numFmtId="6" fontId="7" fillId="0" borderId="16" xfId="2" applyNumberFormat="1" applyFont="1" applyFill="1" applyBorder="1" applyAlignment="1">
      <alignment horizontal="right"/>
    </xf>
    <xf numFmtId="6" fontId="8" fillId="0" borderId="13" xfId="2" applyNumberFormat="1" applyFont="1" applyFill="1" applyBorder="1" applyAlignment="1">
      <alignment horizontal="right"/>
    </xf>
    <xf numFmtId="0" fontId="11" fillId="0" borderId="60" xfId="3" applyFont="1" applyFill="1" applyBorder="1" applyAlignment="1" applyProtection="1">
      <alignment horizontal="left"/>
      <protection locked="0"/>
    </xf>
    <xf numFmtId="0" fontId="1" fillId="0" borderId="60" xfId="0" applyFont="1" applyFill="1" applyBorder="1" applyAlignment="1">
      <alignment horizontal="left"/>
    </xf>
    <xf numFmtId="15" fontId="3" fillId="0" borderId="28" xfId="0" quotePrefix="1" applyNumberFormat="1" applyFont="1" applyBorder="1" applyAlignment="1" applyProtection="1"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38" fontId="4" fillId="0" borderId="7" xfId="0" applyNumberFormat="1" applyFont="1" applyFill="1" applyBorder="1" applyAlignment="1">
      <alignment horizontal="center"/>
    </xf>
    <xf numFmtId="38" fontId="4" fillId="0" borderId="21" xfId="0" applyNumberFormat="1" applyFont="1" applyFill="1" applyBorder="1" applyAlignment="1">
      <alignment horizontal="right"/>
    </xf>
    <xf numFmtId="38" fontId="7" fillId="0" borderId="21" xfId="0" applyNumberFormat="1" applyFont="1" applyFill="1" applyBorder="1" applyAlignment="1">
      <alignment horizontal="right"/>
    </xf>
    <xf numFmtId="38" fontId="4" fillId="0" borderId="27" xfId="0" applyNumberFormat="1" applyFont="1" applyFill="1" applyBorder="1" applyAlignment="1">
      <alignment horizontal="right"/>
    </xf>
    <xf numFmtId="38" fontId="4" fillId="0" borderId="21" xfId="0" applyNumberFormat="1" applyFont="1" applyFill="1" applyBorder="1" applyAlignment="1">
      <alignment horizontal="center"/>
    </xf>
    <xf numFmtId="38" fontId="4" fillId="0" borderId="8" xfId="0" applyNumberFormat="1" applyFont="1" applyFill="1" applyBorder="1" applyAlignment="1">
      <alignment horizontal="right"/>
    </xf>
    <xf numFmtId="38" fontId="7" fillId="0" borderId="8" xfId="0" applyNumberFormat="1" applyFont="1" applyFill="1" applyBorder="1" applyAlignment="1">
      <alignment horizontal="right"/>
    </xf>
    <xf numFmtId="38" fontId="4" fillId="0" borderId="10" xfId="0" applyNumberFormat="1" applyFont="1" applyFill="1" applyBorder="1" applyAlignment="1">
      <alignment horizontal="right"/>
    </xf>
    <xf numFmtId="6" fontId="4" fillId="0" borderId="19" xfId="0" applyNumberFormat="1" applyFont="1" applyFill="1" applyBorder="1" applyAlignment="1">
      <alignment horizontal="right"/>
    </xf>
    <xf numFmtId="6" fontId="4" fillId="0" borderId="10" xfId="2" applyNumberFormat="1" applyFont="1" applyFill="1" applyBorder="1" applyAlignment="1">
      <alignment horizontal="right"/>
    </xf>
    <xf numFmtId="6" fontId="8" fillId="0" borderId="10" xfId="2" applyNumberFormat="1" applyFont="1" applyFill="1" applyBorder="1" applyAlignment="1">
      <alignment horizontal="right"/>
    </xf>
    <xf numFmtId="6" fontId="7" fillId="0" borderId="10" xfId="2" applyNumberFormat="1" applyFont="1" applyFill="1" applyBorder="1" applyAlignment="1">
      <alignment horizontal="right"/>
    </xf>
    <xf numFmtId="6" fontId="4" fillId="0" borderId="27" xfId="2" applyNumberFormat="1" applyFont="1" applyFill="1" applyBorder="1" applyAlignment="1">
      <alignment horizontal="right"/>
    </xf>
    <xf numFmtId="0" fontId="4" fillId="0" borderId="19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right"/>
    </xf>
    <xf numFmtId="6" fontId="4" fillId="0" borderId="13" xfId="2" applyNumberFormat="1" applyFont="1" applyFill="1" applyBorder="1" applyAlignment="1"/>
    <xf numFmtId="6" fontId="8" fillId="0" borderId="13" xfId="2" applyNumberFormat="1" applyFont="1" applyFill="1" applyBorder="1" applyAlignment="1"/>
    <xf numFmtId="6" fontId="4" fillId="0" borderId="13" xfId="0" applyNumberFormat="1" applyFont="1" applyFill="1" applyBorder="1" applyAlignment="1">
      <alignment horizontal="right"/>
    </xf>
    <xf numFmtId="6" fontId="4" fillId="0" borderId="13" xfId="0" applyNumberFormat="1" applyFont="1" applyFill="1" applyBorder="1" applyAlignment="1">
      <alignment horizontal="center"/>
    </xf>
    <xf numFmtId="6" fontId="4" fillId="0" borderId="11" xfId="0" applyNumberFormat="1" applyFont="1" applyFill="1" applyBorder="1" applyAlignment="1">
      <alignment horizontal="center"/>
    </xf>
    <xf numFmtId="6" fontId="7" fillId="0" borderId="13" xfId="2" applyNumberFormat="1" applyFont="1" applyFill="1" applyBorder="1" applyAlignment="1">
      <alignment horizontal="right"/>
    </xf>
    <xf numFmtId="6" fontId="4" fillId="0" borderId="24" xfId="2" applyNumberFormat="1" applyFont="1" applyFill="1" applyBorder="1" applyAlignment="1">
      <alignment horizontal="right"/>
    </xf>
    <xf numFmtId="6" fontId="4" fillId="0" borderId="29" xfId="2" applyNumberFormat="1" applyFont="1" applyFill="1" applyBorder="1" applyAlignment="1">
      <alignment horizontal="right"/>
    </xf>
    <xf numFmtId="165" fontId="4" fillId="0" borderId="11" xfId="2" applyNumberFormat="1" applyFont="1" applyFill="1" applyBorder="1" applyAlignment="1">
      <alignment horizontal="center"/>
    </xf>
    <xf numFmtId="6" fontId="4" fillId="0" borderId="24" xfId="0" applyNumberFormat="1" applyFont="1" applyFill="1" applyBorder="1" applyAlignment="1">
      <alignment horizontal="right"/>
    </xf>
    <xf numFmtId="166" fontId="4" fillId="0" borderId="21" xfId="1" applyNumberFormat="1" applyFont="1" applyFill="1" applyBorder="1" applyAlignment="1">
      <alignment horizontal="center"/>
    </xf>
    <xf numFmtId="38" fontId="4" fillId="0" borderId="19" xfId="1" applyNumberFormat="1" applyFont="1" applyFill="1" applyBorder="1" applyAlignment="1">
      <alignment horizontal="right"/>
    </xf>
    <xf numFmtId="38" fontId="8" fillId="0" borderId="19" xfId="1" applyNumberFormat="1" applyFont="1" applyFill="1" applyBorder="1" applyAlignment="1">
      <alignment horizontal="right"/>
    </xf>
    <xf numFmtId="38" fontId="0" fillId="0" borderId="50" xfId="1" applyNumberFormat="1" applyFont="1" applyFill="1" applyBorder="1" applyAlignment="1">
      <alignment horizontal="right"/>
    </xf>
    <xf numFmtId="6" fontId="4" fillId="0" borderId="16" xfId="2" applyNumberFormat="1" applyFont="1" applyFill="1" applyBorder="1" applyAlignment="1"/>
    <xf numFmtId="6" fontId="8" fillId="0" borderId="16" xfId="2" applyNumberFormat="1" applyFont="1" applyFill="1" applyBorder="1" applyAlignment="1"/>
    <xf numFmtId="6" fontId="4" fillId="0" borderId="19" xfId="0" applyNumberFormat="1" applyFont="1" applyFill="1" applyBorder="1" applyAlignment="1">
      <alignment horizontal="center"/>
    </xf>
    <xf numFmtId="6" fontId="4" fillId="0" borderId="10" xfId="0" applyNumberFormat="1" applyFont="1" applyFill="1" applyBorder="1" applyAlignment="1">
      <alignment horizontal="right"/>
    </xf>
    <xf numFmtId="6" fontId="7" fillId="0" borderId="10" xfId="0" applyNumberFormat="1" applyFont="1" applyFill="1" applyBorder="1" applyAlignment="1">
      <alignment horizontal="right"/>
    </xf>
    <xf numFmtId="6" fontId="4" fillId="0" borderId="27" xfId="0" applyNumberFormat="1" applyFont="1" applyFill="1" applyBorder="1" applyAlignment="1">
      <alignment horizontal="right"/>
    </xf>
    <xf numFmtId="0" fontId="4" fillId="0" borderId="10" xfId="0" applyFont="1" applyFill="1" applyBorder="1" applyAlignment="1">
      <alignment horizontal="center"/>
    </xf>
    <xf numFmtId="6" fontId="4" fillId="0" borderId="13" xfId="0" applyNumberFormat="1" applyFont="1" applyFill="1" applyBorder="1" applyAlignment="1"/>
    <xf numFmtId="6" fontId="7" fillId="0" borderId="13" xfId="0" applyNumberFormat="1" applyFont="1" applyFill="1" applyBorder="1" applyAlignment="1"/>
    <xf numFmtId="6" fontId="4" fillId="0" borderId="32" xfId="2" applyNumberFormat="1" applyFont="1" applyFill="1" applyBorder="1" applyAlignment="1">
      <alignment horizontal="right"/>
    </xf>
    <xf numFmtId="164" fontId="4" fillId="0" borderId="11" xfId="0" applyNumberFormat="1" applyFont="1" applyFill="1" applyBorder="1" applyAlignment="1">
      <alignment horizontal="center"/>
    </xf>
    <xf numFmtId="166" fontId="4" fillId="0" borderId="21" xfId="1" applyNumberFormat="1" applyFont="1" applyFill="1" applyBorder="1" applyAlignment="1">
      <alignment horizontal="right"/>
    </xf>
    <xf numFmtId="38" fontId="4" fillId="0" borderId="21" xfId="1" applyNumberFormat="1" applyFont="1" applyFill="1" applyBorder="1" applyAlignment="1">
      <alignment horizontal="right"/>
    </xf>
    <xf numFmtId="38" fontId="8" fillId="0" borderId="21" xfId="1" applyNumberFormat="1" applyFont="1" applyFill="1" applyBorder="1" applyAlignment="1">
      <alignment horizontal="right"/>
    </xf>
    <xf numFmtId="38" fontId="4" fillId="0" borderId="62" xfId="0" applyNumberFormat="1" applyFont="1" applyBorder="1" applyAlignment="1">
      <alignment horizontal="center"/>
    </xf>
    <xf numFmtId="38" fontId="4" fillId="0" borderId="19" xfId="0" applyNumberFormat="1" applyFont="1" applyFill="1" applyBorder="1" applyAlignment="1">
      <alignment horizontal="right"/>
    </xf>
    <xf numFmtId="38" fontId="7" fillId="0" borderId="19" xfId="0" applyNumberFormat="1" applyFont="1" applyFill="1" applyBorder="1" applyAlignment="1">
      <alignment horizontal="right"/>
    </xf>
    <xf numFmtId="38" fontId="4" fillId="0" borderId="19" xfId="0" applyNumberFormat="1" applyFont="1" applyFill="1" applyBorder="1" applyAlignment="1">
      <alignment horizontal="center"/>
    </xf>
    <xf numFmtId="38" fontId="4" fillId="0" borderId="64" xfId="0" applyNumberFormat="1" applyFont="1" applyBorder="1" applyAlignment="1">
      <alignment horizontal="right"/>
    </xf>
    <xf numFmtId="38" fontId="4" fillId="0" borderId="35" xfId="0" applyNumberFormat="1" applyFont="1" applyBorder="1" applyAlignment="1">
      <alignment horizontal="right"/>
    </xf>
    <xf numFmtId="6" fontId="4" fillId="0" borderId="36" xfId="0" applyNumberFormat="1" applyFont="1" applyBorder="1" applyAlignment="1">
      <alignment horizontal="center"/>
    </xf>
    <xf numFmtId="6" fontId="4" fillId="0" borderId="64" xfId="2" applyNumberFormat="1" applyFont="1" applyBorder="1" applyAlignment="1">
      <alignment horizontal="right"/>
    </xf>
    <xf numFmtId="0" fontId="4" fillId="0" borderId="36" xfId="0" applyFont="1" applyBorder="1" applyAlignment="1">
      <alignment horizontal="center"/>
    </xf>
    <xf numFmtId="166" fontId="4" fillId="0" borderId="35" xfId="1" applyNumberFormat="1" applyFont="1" applyBorder="1" applyAlignment="1">
      <alignment horizontal="center"/>
    </xf>
    <xf numFmtId="6" fontId="4" fillId="0" borderId="37" xfId="0" applyNumberFormat="1" applyFont="1" applyBorder="1" applyAlignment="1"/>
    <xf numFmtId="0" fontId="4" fillId="0" borderId="37" xfId="0" applyFont="1" applyBorder="1" applyAlignment="1">
      <alignment horizontal="center"/>
    </xf>
    <xf numFmtId="38" fontId="4" fillId="0" borderId="36" xfId="1" applyNumberFormat="1" applyFont="1" applyBorder="1" applyAlignment="1">
      <alignment horizontal="right"/>
    </xf>
    <xf numFmtId="38" fontId="7" fillId="0" borderId="36" xfId="1" applyNumberFormat="1" applyFont="1" applyBorder="1" applyAlignment="1">
      <alignment horizontal="right"/>
    </xf>
    <xf numFmtId="38" fontId="4" fillId="0" borderId="64" xfId="1" applyNumberFormat="1" applyFont="1" applyBorder="1" applyAlignment="1">
      <alignment horizontal="right"/>
    </xf>
    <xf numFmtId="6" fontId="0" fillId="0" borderId="65" xfId="0" applyNumberFormat="1" applyFont="1" applyBorder="1" applyAlignment="1">
      <alignment horizontal="right"/>
    </xf>
    <xf numFmtId="38" fontId="8" fillId="0" borderId="36" xfId="1" applyNumberFormat="1" applyFont="1" applyBorder="1" applyAlignment="1">
      <alignment horizontal="right"/>
    </xf>
    <xf numFmtId="38" fontId="0" fillId="0" borderId="36" xfId="1" applyNumberFormat="1" applyFont="1" applyBorder="1" applyAlignment="1">
      <alignment horizontal="right"/>
    </xf>
    <xf numFmtId="38" fontId="0" fillId="0" borderId="63" xfId="1" applyNumberFormat="1" applyFont="1" applyBorder="1" applyAlignment="1">
      <alignment horizontal="right"/>
    </xf>
    <xf numFmtId="6" fontId="4" fillId="0" borderId="25" xfId="0" applyNumberFormat="1" applyFont="1" applyFill="1" applyBorder="1" applyAlignment="1">
      <alignment horizontal="right"/>
    </xf>
    <xf numFmtId="164" fontId="4" fillId="0" borderId="13" xfId="0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right"/>
    </xf>
    <xf numFmtId="0" fontId="1" fillId="0" borderId="0" xfId="0" applyFont="1"/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0" fillId="0" borderId="5" xfId="0" quotePrefix="1" applyFont="1" applyFill="1" applyBorder="1" applyAlignment="1" applyProtection="1">
      <alignment horizontal="center" vertical="center"/>
      <protection locked="0"/>
    </xf>
    <xf numFmtId="16" fontId="10" fillId="0" borderId="5" xfId="0" quotePrefix="1" applyNumberFormat="1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horizontal="center"/>
    </xf>
    <xf numFmtId="16" fontId="10" fillId="0" borderId="38" xfId="0" quotePrefix="1" applyNumberFormat="1" applyFont="1" applyBorder="1" applyAlignment="1" applyProtection="1">
      <alignment horizontal="center" vertical="center"/>
      <protection locked="0"/>
    </xf>
    <xf numFmtId="6" fontId="4" fillId="0" borderId="29" xfId="0" applyNumberFormat="1" applyFont="1" applyFill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70" xfId="0" applyNumberFormat="1" applyFont="1" applyBorder="1" applyAlignment="1">
      <alignment horizontal="center"/>
    </xf>
    <xf numFmtId="38" fontId="4" fillId="0" borderId="36" xfId="0" applyNumberFormat="1" applyFont="1" applyFill="1" applyBorder="1" applyAlignment="1">
      <alignment horizontal="right"/>
    </xf>
    <xf numFmtId="38" fontId="7" fillId="0" borderId="36" xfId="0" applyNumberFormat="1" applyFont="1" applyFill="1" applyBorder="1" applyAlignment="1">
      <alignment horizontal="right"/>
    </xf>
    <xf numFmtId="38" fontId="4" fillId="0" borderId="64" xfId="0" applyNumberFormat="1" applyFont="1" applyFill="1" applyBorder="1" applyAlignment="1">
      <alignment horizontal="right"/>
    </xf>
    <xf numFmtId="38" fontId="4" fillId="0" borderId="36" xfId="0" applyNumberFormat="1" applyFont="1" applyFill="1" applyBorder="1" applyAlignment="1">
      <alignment horizontal="center"/>
    </xf>
    <xf numFmtId="38" fontId="4" fillId="0" borderId="35" xfId="0" applyNumberFormat="1" applyFont="1" applyFill="1" applyBorder="1" applyAlignment="1">
      <alignment horizontal="right"/>
    </xf>
    <xf numFmtId="6" fontId="4" fillId="0" borderId="36" xfId="0" applyNumberFormat="1" applyFont="1" applyFill="1" applyBorder="1" applyAlignment="1">
      <alignment horizontal="center"/>
    </xf>
    <xf numFmtId="6" fontId="4" fillId="0" borderId="35" xfId="0" applyNumberFormat="1" applyFont="1" applyFill="1" applyBorder="1" applyAlignment="1">
      <alignment horizontal="right"/>
    </xf>
    <xf numFmtId="6" fontId="7" fillId="0" borderId="35" xfId="0" applyNumberFormat="1" applyFont="1" applyFill="1" applyBorder="1" applyAlignment="1">
      <alignment horizontal="right"/>
    </xf>
    <xf numFmtId="6" fontId="4" fillId="0" borderId="64" xfId="0" applyNumberFormat="1" applyFont="1" applyFill="1" applyBorder="1" applyAlignment="1">
      <alignment horizontal="right"/>
    </xf>
    <xf numFmtId="0" fontId="4" fillId="0" borderId="36" xfId="0" applyFont="1" applyFill="1" applyBorder="1" applyAlignment="1">
      <alignment horizontal="center"/>
    </xf>
    <xf numFmtId="0" fontId="4" fillId="0" borderId="35" xfId="0" applyFont="1" applyFill="1" applyBorder="1" applyAlignment="1">
      <alignment horizontal="center"/>
    </xf>
    <xf numFmtId="6" fontId="4" fillId="0" borderId="37" xfId="0" applyNumberFormat="1" applyFont="1" applyFill="1" applyBorder="1" applyAlignment="1"/>
    <xf numFmtId="6" fontId="7" fillId="0" borderId="37" xfId="0" applyNumberFormat="1" applyFont="1" applyFill="1" applyBorder="1" applyAlignment="1"/>
    <xf numFmtId="6" fontId="4" fillId="0" borderId="37" xfId="0" applyNumberFormat="1" applyFont="1" applyFill="1" applyBorder="1" applyAlignment="1">
      <alignment horizontal="center"/>
    </xf>
    <xf numFmtId="6" fontId="4" fillId="0" borderId="56" xfId="2" applyNumberFormat="1" applyFont="1" applyFill="1" applyBorder="1" applyAlignment="1">
      <alignment horizontal="right"/>
    </xf>
    <xf numFmtId="6" fontId="4" fillId="0" borderId="37" xfId="2" applyNumberFormat="1" applyFont="1" applyFill="1" applyBorder="1" applyAlignment="1">
      <alignment horizontal="right"/>
    </xf>
    <xf numFmtId="6" fontId="7" fillId="0" borderId="37" xfId="2" applyNumberFormat="1" applyFont="1" applyFill="1" applyBorder="1" applyAlignment="1">
      <alignment horizontal="right"/>
    </xf>
    <xf numFmtId="6" fontId="4" fillId="0" borderId="64" xfId="2" applyNumberFormat="1" applyFont="1" applyFill="1" applyBorder="1" applyAlignment="1">
      <alignment horizontal="right"/>
    </xf>
    <xf numFmtId="6" fontId="4" fillId="0" borderId="71" xfId="0" applyNumberFormat="1" applyFont="1" applyFill="1" applyBorder="1" applyAlignment="1">
      <alignment horizontal="right"/>
    </xf>
    <xf numFmtId="6" fontId="8" fillId="0" borderId="56" xfId="2" applyNumberFormat="1" applyFont="1" applyFill="1" applyBorder="1" applyAlignment="1">
      <alignment horizontal="right"/>
    </xf>
    <xf numFmtId="6" fontId="8" fillId="0" borderId="37" xfId="2" applyNumberFormat="1" applyFont="1" applyFill="1" applyBorder="1" applyAlignment="1">
      <alignment horizontal="right"/>
    </xf>
    <xf numFmtId="6" fontId="4" fillId="0" borderId="35" xfId="2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/>
    </xf>
    <xf numFmtId="38" fontId="4" fillId="0" borderId="64" xfId="1" applyNumberFormat="1" applyFont="1" applyFill="1" applyBorder="1" applyAlignment="1">
      <alignment horizontal="right"/>
    </xf>
    <xf numFmtId="166" fontId="4" fillId="0" borderId="36" xfId="1" applyNumberFormat="1" applyFont="1" applyFill="1" applyBorder="1" applyAlignment="1">
      <alignment horizontal="right"/>
    </xf>
    <xf numFmtId="38" fontId="4" fillId="0" borderId="36" xfId="1" applyNumberFormat="1" applyFont="1" applyFill="1" applyBorder="1" applyAlignment="1">
      <alignment horizontal="right"/>
    </xf>
    <xf numFmtId="38" fontId="0" fillId="0" borderId="63" xfId="1" applyNumberFormat="1" applyFont="1" applyFill="1" applyBorder="1" applyAlignment="1">
      <alignment horizontal="right"/>
    </xf>
    <xf numFmtId="0" fontId="12" fillId="0" borderId="14" xfId="0" applyFont="1" applyBorder="1" applyAlignment="1" applyProtection="1">
      <alignment horizontal="center" vertical="center"/>
      <protection locked="0"/>
    </xf>
    <xf numFmtId="38" fontId="4" fillId="0" borderId="69" xfId="0" applyNumberFormat="1" applyFont="1" applyBorder="1" applyAlignment="1">
      <alignment horizontal="right"/>
    </xf>
    <xf numFmtId="38" fontId="7" fillId="0" borderId="69" xfId="0" applyNumberFormat="1" applyFont="1" applyBorder="1" applyAlignment="1">
      <alignment horizontal="right"/>
    </xf>
    <xf numFmtId="38" fontId="4" fillId="0" borderId="72" xfId="0" applyNumberFormat="1" applyFont="1" applyBorder="1" applyAlignment="1">
      <alignment horizontal="right"/>
    </xf>
    <xf numFmtId="38" fontId="4" fillId="0" borderId="69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right"/>
    </xf>
    <xf numFmtId="38" fontId="7" fillId="0" borderId="73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38" fontId="4" fillId="0" borderId="67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right"/>
    </xf>
    <xf numFmtId="6" fontId="8" fillId="0" borderId="32" xfId="2" applyNumberFormat="1" applyFont="1" applyBorder="1" applyAlignment="1">
      <alignment horizontal="right"/>
    </xf>
    <xf numFmtId="6" fontId="7" fillId="0" borderId="32" xfId="2" applyNumberFormat="1" applyFont="1" applyBorder="1" applyAlignment="1">
      <alignment horizontal="right"/>
    </xf>
    <xf numFmtId="6" fontId="4" fillId="0" borderId="67" xfId="2" applyNumberFormat="1" applyFont="1" applyBorder="1" applyAlignment="1">
      <alignment horizontal="right"/>
    </xf>
    <xf numFmtId="0" fontId="4" fillId="0" borderId="66" xfId="0" applyFont="1" applyBorder="1" applyAlignment="1">
      <alignment horizontal="center"/>
    </xf>
    <xf numFmtId="38" fontId="7" fillId="0" borderId="32" xfId="0" applyNumberFormat="1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6" fontId="4" fillId="0" borderId="29" xfId="2" applyNumberFormat="1" applyFont="1" applyFill="1" applyBorder="1" applyAlignment="1"/>
    <xf numFmtId="6" fontId="8" fillId="0" borderId="29" xfId="2" applyNumberFormat="1" applyFont="1" applyFill="1" applyBorder="1" applyAlignment="1"/>
    <xf numFmtId="6" fontId="4" fillId="0" borderId="29" xfId="0" applyNumberFormat="1" applyFont="1" applyBorder="1" applyAlignment="1">
      <alignment horizontal="right"/>
    </xf>
    <xf numFmtId="6" fontId="4" fillId="0" borderId="29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8" xfId="2" applyNumberFormat="1" applyFont="1" applyBorder="1" applyAlignment="1">
      <alignment horizontal="right"/>
    </xf>
    <xf numFmtId="6" fontId="8" fillId="0" borderId="68" xfId="2" applyNumberFormat="1" applyFont="1" applyBorder="1" applyAlignment="1">
      <alignment horizontal="right"/>
    </xf>
    <xf numFmtId="6" fontId="4" fillId="0" borderId="72" xfId="2" applyNumberFormat="1" applyFont="1" applyBorder="1" applyAlignment="1">
      <alignment horizontal="right"/>
    </xf>
    <xf numFmtId="6" fontId="4" fillId="0" borderId="74" xfId="2" applyNumberFormat="1" applyFont="1" applyBorder="1" applyAlignment="1">
      <alignment horizontal="right"/>
    </xf>
    <xf numFmtId="6" fontId="4" fillId="0" borderId="68" xfId="2" applyNumberFormat="1" applyFont="1" applyFill="1" applyBorder="1" applyAlignment="1">
      <alignment horizontal="right"/>
    </xf>
    <xf numFmtId="6" fontId="8" fillId="0" borderId="68" xfId="2" applyNumberFormat="1" applyFont="1" applyFill="1" applyBorder="1" applyAlignment="1">
      <alignment horizontal="right"/>
    </xf>
    <xf numFmtId="6" fontId="4" fillId="0" borderId="29" xfId="2" applyNumberFormat="1" applyFont="1" applyBorder="1" applyAlignment="1">
      <alignment horizontal="right"/>
    </xf>
    <xf numFmtId="165" fontId="4" fillId="0" borderId="68" xfId="2" applyNumberFormat="1" applyFont="1" applyBorder="1" applyAlignment="1">
      <alignment horizontal="center"/>
    </xf>
    <xf numFmtId="38" fontId="4" fillId="0" borderId="68" xfId="1" applyNumberFormat="1" applyFont="1" applyBorder="1" applyAlignment="1">
      <alignment horizontal="right"/>
    </xf>
    <xf numFmtId="38" fontId="8" fillId="0" borderId="68" xfId="1" applyNumberFormat="1" applyFont="1" applyBorder="1" applyAlignment="1">
      <alignment horizontal="right"/>
    </xf>
    <xf numFmtId="38" fontId="4" fillId="0" borderId="67" xfId="1" applyNumberFormat="1" applyFont="1" applyBorder="1" applyAlignment="1">
      <alignment horizontal="right"/>
    </xf>
    <xf numFmtId="6" fontId="4" fillId="0" borderId="74" xfId="0" applyNumberFormat="1" applyFont="1" applyBorder="1" applyAlignment="1">
      <alignment horizontal="right"/>
    </xf>
    <xf numFmtId="166" fontId="4" fillId="0" borderId="69" xfId="1" applyNumberFormat="1" applyFont="1" applyBorder="1" applyAlignment="1">
      <alignment horizontal="center"/>
    </xf>
    <xf numFmtId="38" fontId="4" fillId="0" borderId="66" xfId="1" applyNumberFormat="1" applyFont="1" applyBorder="1" applyAlignment="1">
      <alignment horizontal="right"/>
    </xf>
    <xf numFmtId="38" fontId="8" fillId="0" borderId="66" xfId="1" applyNumberFormat="1" applyFont="1" applyBorder="1" applyAlignment="1">
      <alignment horizontal="right"/>
    </xf>
    <xf numFmtId="14" fontId="10" fillId="0" borderId="9" xfId="0" applyNumberFormat="1" applyFont="1" applyFill="1" applyBorder="1" applyAlignment="1" applyProtection="1">
      <alignment horizontal="center" vertical="center"/>
      <protection locked="0"/>
    </xf>
    <xf numFmtId="38" fontId="4" fillId="0" borderId="75" xfId="0" applyNumberFormat="1" applyFont="1" applyFill="1" applyBorder="1" applyAlignment="1">
      <alignment horizontal="center"/>
    </xf>
    <xf numFmtId="6" fontId="4" fillId="0" borderId="25" xfId="2" applyNumberFormat="1" applyFont="1" applyFill="1" applyBorder="1" applyAlignment="1">
      <alignment horizontal="right"/>
    </xf>
    <xf numFmtId="165" fontId="4" fillId="0" borderId="13" xfId="2" applyNumberFormat="1" applyFont="1" applyFill="1" applyBorder="1" applyAlignment="1">
      <alignment horizontal="center"/>
    </xf>
    <xf numFmtId="166" fontId="4" fillId="0" borderId="19" xfId="1" applyNumberFormat="1" applyFont="1" applyFill="1" applyBorder="1" applyAlignment="1">
      <alignment horizontal="center"/>
    </xf>
    <xf numFmtId="6" fontId="8" fillId="0" borderId="29" xfId="2" applyNumberFormat="1" applyFont="1" applyBorder="1" applyAlignment="1">
      <alignment horizontal="right"/>
    </xf>
    <xf numFmtId="38" fontId="4" fillId="0" borderId="69" xfId="1" applyNumberFormat="1" applyFont="1" applyBorder="1" applyAlignment="1">
      <alignment horizontal="right"/>
    </xf>
    <xf numFmtId="38" fontId="8" fillId="0" borderId="69" xfId="1" applyNumberFormat="1" applyFont="1" applyBorder="1" applyAlignment="1">
      <alignment horizontal="right"/>
    </xf>
    <xf numFmtId="38" fontId="4" fillId="0" borderId="53" xfId="0" applyNumberFormat="1" applyFont="1" applyBorder="1" applyAlignment="1">
      <alignment horizontal="center"/>
    </xf>
    <xf numFmtId="38" fontId="7" fillId="0" borderId="55" xfId="0" applyNumberFormat="1" applyFont="1" applyBorder="1" applyAlignment="1">
      <alignment horizontal="right"/>
    </xf>
    <xf numFmtId="6" fontId="4" fillId="0" borderId="53" xfId="0" applyNumberFormat="1" applyFont="1" applyBorder="1" applyAlignment="1">
      <alignment horizontal="right"/>
    </xf>
    <xf numFmtId="6" fontId="8" fillId="0" borderId="55" xfId="2" applyNumberFormat="1" applyFont="1" applyBorder="1" applyAlignment="1">
      <alignment horizontal="right"/>
    </xf>
    <xf numFmtId="0" fontId="4" fillId="0" borderId="55" xfId="0" applyFont="1" applyBorder="1" applyAlignment="1">
      <alignment horizontal="right"/>
    </xf>
    <xf numFmtId="6" fontId="4" fillId="0" borderId="56" xfId="2" applyNumberFormat="1" applyFont="1" applyFill="1" applyBorder="1" applyAlignment="1"/>
    <xf numFmtId="6" fontId="8" fillId="0" borderId="56" xfId="2" applyNumberFormat="1" applyFont="1" applyFill="1" applyBorder="1" applyAlignment="1"/>
    <xf numFmtId="6" fontId="4" fillId="0" borderId="56" xfId="0" applyNumberFormat="1" applyFont="1" applyBorder="1" applyAlignment="1">
      <alignment horizontal="right"/>
    </xf>
    <xf numFmtId="6" fontId="4" fillId="0" borderId="56" xfId="2" applyNumberFormat="1" applyFont="1" applyBorder="1" applyAlignment="1">
      <alignment horizontal="right"/>
    </xf>
    <xf numFmtId="6" fontId="8" fillId="0" borderId="56" xfId="2" applyNumberFormat="1" applyFont="1" applyBorder="1" applyAlignment="1">
      <alignment horizontal="right"/>
    </xf>
    <xf numFmtId="6" fontId="4" fillId="0" borderId="58" xfId="2" applyNumberFormat="1" applyFont="1" applyBorder="1" applyAlignment="1">
      <alignment horizontal="right"/>
    </xf>
    <xf numFmtId="165" fontId="4" fillId="0" borderId="56" xfId="2" applyNumberFormat="1" applyFont="1" applyBorder="1" applyAlignment="1">
      <alignment horizontal="center"/>
    </xf>
    <xf numFmtId="38" fontId="4" fillId="0" borderId="56" xfId="1" applyNumberFormat="1" applyFont="1" applyBorder="1" applyAlignment="1">
      <alignment horizontal="right"/>
    </xf>
    <xf numFmtId="38" fontId="4" fillId="0" borderId="30" xfId="1" applyNumberFormat="1" applyFont="1" applyFill="1" applyBorder="1" applyAlignment="1">
      <alignment horizontal="right"/>
    </xf>
    <xf numFmtId="38" fontId="8" fillId="0" borderId="56" xfId="1" applyNumberFormat="1" applyFont="1" applyBorder="1" applyAlignment="1">
      <alignment horizontal="right"/>
    </xf>
    <xf numFmtId="38" fontId="8" fillId="0" borderId="30" xfId="1" applyNumberFormat="1" applyFont="1" applyFill="1" applyBorder="1" applyAlignment="1">
      <alignment horizontal="right"/>
    </xf>
    <xf numFmtId="166" fontId="4" fillId="0" borderId="53" xfId="1" applyNumberFormat="1" applyFont="1" applyBorder="1" applyAlignment="1">
      <alignment horizontal="center"/>
    </xf>
    <xf numFmtId="38" fontId="4" fillId="0" borderId="43" xfId="1" applyNumberFormat="1" applyFont="1" applyFill="1" applyBorder="1" applyAlignment="1">
      <alignment horizontal="right"/>
    </xf>
    <xf numFmtId="38" fontId="8" fillId="0" borderId="43" xfId="1" applyNumberFormat="1" applyFont="1" applyFill="1" applyBorder="1" applyAlignment="1">
      <alignment horizontal="right"/>
    </xf>
    <xf numFmtId="0" fontId="12" fillId="0" borderId="5" xfId="0" applyFont="1" applyBorder="1" applyAlignment="1" applyProtection="1">
      <alignment horizontal="center" vertical="center" wrapText="1"/>
      <protection locked="0"/>
    </xf>
    <xf numFmtId="16" fontId="10" fillId="0" borderId="39" xfId="0" quotePrefix="1" applyNumberFormat="1" applyFont="1" applyBorder="1" applyAlignment="1" applyProtection="1">
      <alignment horizontal="center" vertical="center"/>
      <protection locked="0"/>
    </xf>
    <xf numFmtId="38" fontId="4" fillId="0" borderId="53" xfId="0" applyNumberFormat="1" applyFont="1" applyFill="1" applyBorder="1" applyAlignment="1">
      <alignment horizontal="right"/>
    </xf>
    <xf numFmtId="38" fontId="7" fillId="0" borderId="53" xfId="0" applyNumberFormat="1" applyFont="1" applyFill="1" applyBorder="1" applyAlignment="1">
      <alignment horizontal="right"/>
    </xf>
    <xf numFmtId="38" fontId="4" fillId="0" borderId="53" xfId="0" applyNumberFormat="1" applyFont="1" applyFill="1" applyBorder="1" applyAlignment="1">
      <alignment horizontal="center"/>
    </xf>
    <xf numFmtId="38" fontId="4" fillId="0" borderId="55" xfId="0" applyNumberFormat="1" applyFont="1" applyFill="1" applyBorder="1" applyAlignment="1">
      <alignment horizontal="right"/>
    </xf>
    <xf numFmtId="6" fontId="4" fillId="0" borderId="53" xfId="0" applyNumberFormat="1" applyFont="1" applyFill="1" applyBorder="1" applyAlignment="1">
      <alignment horizontal="center"/>
    </xf>
    <xf numFmtId="6" fontId="4" fillId="0" borderId="55" xfId="0" applyNumberFormat="1" applyFont="1" applyFill="1" applyBorder="1" applyAlignment="1">
      <alignment horizontal="right"/>
    </xf>
    <xf numFmtId="6" fontId="7" fillId="0" borderId="55" xfId="0" applyNumberFormat="1" applyFont="1" applyFill="1" applyBorder="1" applyAlignment="1">
      <alignment horizontal="right"/>
    </xf>
    <xf numFmtId="6" fontId="4" fillId="0" borderId="54" xfId="0" applyNumberFormat="1" applyFont="1" applyFill="1" applyBorder="1" applyAlignment="1">
      <alignment horizontal="right"/>
    </xf>
    <xf numFmtId="0" fontId="4" fillId="0" borderId="53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center"/>
    </xf>
    <xf numFmtId="6" fontId="4" fillId="0" borderId="56" xfId="0" applyNumberFormat="1" applyFont="1" applyFill="1" applyBorder="1" applyAlignment="1"/>
    <xf numFmtId="6" fontId="7" fillId="0" borderId="56" xfId="0" applyNumberFormat="1" applyFont="1" applyFill="1" applyBorder="1" applyAlignment="1"/>
    <xf numFmtId="6" fontId="4" fillId="0" borderId="56" xfId="0" applyNumberFormat="1" applyFont="1" applyFill="1" applyBorder="1" applyAlignment="1">
      <alignment horizontal="center"/>
    </xf>
    <xf numFmtId="6" fontId="4" fillId="0" borderId="45" xfId="0" applyNumberFormat="1" applyFont="1" applyFill="1" applyBorder="1" applyAlignment="1">
      <alignment horizontal="center"/>
    </xf>
    <xf numFmtId="6" fontId="4" fillId="0" borderId="54" xfId="2" applyNumberFormat="1" applyFont="1" applyFill="1" applyBorder="1" applyAlignment="1">
      <alignment horizontal="right"/>
    </xf>
    <xf numFmtId="6" fontId="4" fillId="0" borderId="58" xfId="0" applyNumberFormat="1" applyFont="1" applyFill="1" applyBorder="1" applyAlignment="1">
      <alignment horizontal="right"/>
    </xf>
    <xf numFmtId="6" fontId="4" fillId="0" borderId="44" xfId="2" applyNumberFormat="1" applyFont="1" applyFill="1" applyBorder="1" applyAlignment="1">
      <alignment horizontal="right"/>
    </xf>
    <xf numFmtId="164" fontId="4" fillId="0" borderId="56" xfId="0" applyNumberFormat="1" applyFont="1" applyFill="1" applyBorder="1" applyAlignment="1">
      <alignment horizontal="center"/>
    </xf>
    <xf numFmtId="166" fontId="4" fillId="0" borderId="53" xfId="1" applyNumberFormat="1" applyFont="1" applyFill="1" applyBorder="1" applyAlignment="1">
      <alignment horizontal="right"/>
    </xf>
    <xf numFmtId="38" fontId="4" fillId="0" borderId="53" xfId="1" applyNumberFormat="1" applyFont="1" applyFill="1" applyBorder="1" applyAlignment="1">
      <alignment horizontal="right"/>
    </xf>
    <xf numFmtId="38" fontId="8" fillId="0" borderId="53" xfId="1" applyNumberFormat="1" applyFont="1" applyFill="1" applyBorder="1" applyAlignment="1">
      <alignment horizontal="right"/>
    </xf>
    <xf numFmtId="38" fontId="0" fillId="0" borderId="59" xfId="1" applyNumberFormat="1" applyFont="1" applyFill="1" applyBorder="1" applyAlignment="1">
      <alignment horizontal="right"/>
    </xf>
    <xf numFmtId="16" fontId="10" fillId="0" borderId="3" xfId="0" quotePrefix="1" applyNumberFormat="1" applyFont="1" applyBorder="1" applyAlignment="1" applyProtection="1">
      <alignment horizontal="center" vertical="center"/>
      <protection locked="0"/>
    </xf>
    <xf numFmtId="16" fontId="10" fillId="0" borderId="3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2" xfId="0" applyNumberFormat="1" applyFont="1" applyFill="1" applyBorder="1" applyAlignment="1">
      <alignment horizontal="right"/>
    </xf>
    <xf numFmtId="38" fontId="4" fillId="0" borderId="76" xfId="0" applyNumberFormat="1" applyFont="1" applyFill="1" applyBorder="1" applyAlignment="1">
      <alignment horizontal="right"/>
    </xf>
    <xf numFmtId="6" fontId="7" fillId="0" borderId="29" xfId="2" applyNumberFormat="1" applyFont="1" applyFill="1" applyBorder="1" applyAlignment="1">
      <alignment horizontal="right"/>
    </xf>
    <xf numFmtId="38" fontId="7" fillId="0" borderId="19" xfId="1" applyNumberFormat="1" applyFont="1" applyFill="1" applyBorder="1" applyAlignment="1">
      <alignment horizontal="right"/>
    </xf>
    <xf numFmtId="0" fontId="12" fillId="0" borderId="78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13" fillId="0" borderId="0" xfId="0" applyNumberFormat="1" applyFont="1"/>
    <xf numFmtId="0" fontId="4" fillId="0" borderId="68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13" fillId="0" borderId="66" xfId="0" applyFont="1" applyBorder="1" applyAlignment="1">
      <alignment horizontal="center"/>
    </xf>
    <xf numFmtId="38" fontId="0" fillId="0" borderId="51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right"/>
    </xf>
    <xf numFmtId="38" fontId="7" fillId="0" borderId="66" xfId="0" applyNumberFormat="1" applyFont="1" applyBorder="1" applyAlignment="1">
      <alignment horizontal="right"/>
    </xf>
    <xf numFmtId="0" fontId="0" fillId="0" borderId="69" xfId="0" applyFont="1" applyBorder="1" applyAlignment="1">
      <alignment horizontal="right"/>
    </xf>
    <xf numFmtId="38" fontId="0" fillId="0" borderId="73" xfId="0" applyNumberFormat="1" applyFont="1" applyBorder="1" applyAlignment="1">
      <alignment horizontal="right"/>
    </xf>
    <xf numFmtId="6" fontId="4" fillId="0" borderId="66" xfId="0" applyNumberFormat="1" applyFont="1" applyBorder="1" applyAlignment="1">
      <alignment horizontal="center"/>
    </xf>
    <xf numFmtId="166" fontId="4" fillId="0" borderId="32" xfId="1" applyNumberFormat="1" applyFont="1" applyBorder="1" applyAlignment="1">
      <alignment horizontal="center"/>
    </xf>
    <xf numFmtId="6" fontId="4" fillId="0" borderId="29" xfId="0" applyNumberFormat="1" applyFont="1" applyBorder="1" applyAlignment="1"/>
    <xf numFmtId="0" fontId="4" fillId="0" borderId="29" xfId="0" applyFont="1" applyBorder="1" applyAlignment="1">
      <alignment horizontal="center"/>
    </xf>
    <xf numFmtId="3" fontId="4" fillId="0" borderId="29" xfId="0" applyNumberFormat="1" applyFont="1" applyBorder="1" applyAlignment="1">
      <alignment horizontal="center"/>
    </xf>
    <xf numFmtId="0" fontId="0" fillId="0" borderId="68" xfId="0" applyFont="1" applyBorder="1" applyAlignment="1">
      <alignment horizontal="center"/>
    </xf>
    <xf numFmtId="6" fontId="0" fillId="0" borderId="79" xfId="0" applyNumberFormat="1" applyFont="1" applyBorder="1" applyAlignment="1">
      <alignment horizontal="right"/>
    </xf>
    <xf numFmtId="6" fontId="4" fillId="0" borderId="73" xfId="2" applyNumberFormat="1" applyFont="1" applyBorder="1" applyAlignment="1">
      <alignment horizontal="right"/>
    </xf>
    <xf numFmtId="164" fontId="0" fillId="0" borderId="68" xfId="0" applyNumberFormat="1" applyFont="1" applyBorder="1" applyAlignment="1">
      <alignment horizontal="center"/>
    </xf>
    <xf numFmtId="38" fontId="7" fillId="0" borderId="66" xfId="1" applyNumberFormat="1" applyFont="1" applyBorder="1" applyAlignment="1">
      <alignment horizontal="right"/>
    </xf>
    <xf numFmtId="6" fontId="0" fillId="0" borderId="74" xfId="0" applyNumberFormat="1" applyFont="1" applyBorder="1" applyAlignment="1">
      <alignment horizontal="right"/>
    </xf>
    <xf numFmtId="166" fontId="0" fillId="0" borderId="69" xfId="1" applyNumberFormat="1" applyFont="1" applyBorder="1" applyAlignment="1">
      <alignment horizontal="right"/>
    </xf>
    <xf numFmtId="38" fontId="0" fillId="0" borderId="66" xfId="1" applyNumberFormat="1" applyFont="1" applyBorder="1" applyAlignment="1">
      <alignment horizontal="right"/>
    </xf>
    <xf numFmtId="38" fontId="0" fillId="0" borderId="2" xfId="1" applyNumberFormat="1" applyFont="1" applyBorder="1" applyAlignment="1">
      <alignment horizontal="right"/>
    </xf>
    <xf numFmtId="6" fontId="4" fillId="3" borderId="13" xfId="0" applyNumberFormat="1" applyFont="1" applyFill="1" applyBorder="1" applyAlignment="1"/>
    <xf numFmtId="6" fontId="7" fillId="3" borderId="13" xfId="0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6" fontId="4" fillId="0" borderId="69" xfId="0" applyNumberFormat="1" applyFont="1" applyBorder="1" applyAlignment="1">
      <alignment horizontal="center"/>
    </xf>
    <xf numFmtId="6" fontId="7" fillId="0" borderId="73" xfId="2" applyNumberFormat="1" applyFont="1" applyBorder="1" applyAlignment="1">
      <alignment horizontal="right"/>
    </xf>
    <xf numFmtId="166" fontId="4" fillId="0" borderId="73" xfId="1" applyNumberFormat="1" applyFont="1" applyBorder="1" applyAlignment="1">
      <alignment horizontal="center"/>
    </xf>
    <xf numFmtId="6" fontId="4" fillId="0" borderId="68" xfId="0" applyNumberFormat="1" applyFont="1" applyBorder="1" applyAlignment="1"/>
    <xf numFmtId="3" fontId="4" fillId="0" borderId="68" xfId="0" applyNumberFormat="1" applyFont="1" applyBorder="1" applyAlignment="1">
      <alignment horizontal="center"/>
    </xf>
    <xf numFmtId="38" fontId="7" fillId="0" borderId="69" xfId="1" applyNumberFormat="1" applyFont="1" applyBorder="1" applyAlignment="1">
      <alignment horizontal="right"/>
    </xf>
    <xf numFmtId="38" fontId="4" fillId="0" borderId="72" xfId="1" applyNumberFormat="1" applyFont="1" applyBorder="1" applyAlignment="1">
      <alignment horizontal="right"/>
    </xf>
    <xf numFmtId="38" fontId="0" fillId="0" borderId="69" xfId="1" applyNumberFormat="1" applyFont="1" applyBorder="1" applyAlignment="1">
      <alignment horizontal="right"/>
    </xf>
    <xf numFmtId="38" fontId="0" fillId="0" borderId="80" xfId="1" applyNumberFormat="1" applyFont="1" applyBorder="1" applyAlignment="1">
      <alignment horizontal="right"/>
    </xf>
    <xf numFmtId="38" fontId="0" fillId="0" borderId="62" xfId="0" applyNumberFormat="1" applyFont="1" applyBorder="1" applyAlignment="1">
      <alignment horizontal="center"/>
    </xf>
    <xf numFmtId="0" fontId="0" fillId="0" borderId="66" xfId="0" applyFont="1" applyBorder="1" applyAlignment="1">
      <alignment horizontal="right"/>
    </xf>
    <xf numFmtId="38" fontId="0" fillId="0" borderId="32" xfId="0" applyNumberFormat="1" applyFont="1" applyBorder="1" applyAlignment="1">
      <alignment horizontal="right"/>
    </xf>
    <xf numFmtId="0" fontId="0" fillId="0" borderId="29" xfId="0" applyFont="1" applyBorder="1" applyAlignment="1">
      <alignment horizontal="center"/>
    </xf>
    <xf numFmtId="6" fontId="0" fillId="0" borderId="82" xfId="0" applyNumberFormat="1" applyFont="1" applyBorder="1" applyAlignment="1">
      <alignment horizontal="right"/>
    </xf>
    <xf numFmtId="164" fontId="0" fillId="0" borderId="29" xfId="0" applyNumberFormat="1" applyFont="1" applyBorder="1" applyAlignment="1">
      <alignment horizontal="center"/>
    </xf>
    <xf numFmtId="6" fontId="0" fillId="0" borderId="0" xfId="0" applyNumberFormat="1" applyFont="1" applyBorder="1" applyAlignment="1">
      <alignment horizontal="right"/>
    </xf>
    <xf numFmtId="166" fontId="0" fillId="0" borderId="66" xfId="1" applyNumberFormat="1" applyFont="1" applyBorder="1" applyAlignment="1">
      <alignment horizontal="right"/>
    </xf>
    <xf numFmtId="38" fontId="0" fillId="0" borderId="0" xfId="0" applyNumberFormat="1" applyFont="1" applyBorder="1" applyAlignment="1">
      <alignment horizontal="center"/>
    </xf>
    <xf numFmtId="0" fontId="12" fillId="0" borderId="83" xfId="0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>
      <alignment horizontal="right"/>
    </xf>
    <xf numFmtId="0" fontId="14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4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49" xfId="0" applyFont="1" applyFill="1" applyBorder="1" applyAlignment="1">
      <alignment wrapText="1"/>
    </xf>
    <xf numFmtId="0" fontId="4" fillId="4" borderId="84" xfId="0" applyFont="1" applyFill="1" applyBorder="1"/>
    <xf numFmtId="38" fontId="0" fillId="0" borderId="81" xfId="0" applyNumberFormat="1" applyFont="1" applyBorder="1" applyAlignment="1">
      <alignment horizontal="center"/>
    </xf>
    <xf numFmtId="0" fontId="5" fillId="0" borderId="38" xfId="0" applyFont="1" applyBorder="1" applyAlignment="1" applyProtection="1">
      <alignment horizontal="center"/>
    </xf>
    <xf numFmtId="38" fontId="4" fillId="0" borderId="85" xfId="1" applyNumberFormat="1" applyFont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38" fontId="4" fillId="0" borderId="69" xfId="1" applyNumberFormat="1" applyFont="1" applyFill="1" applyBorder="1" applyAlignment="1">
      <alignment horizontal="right"/>
    </xf>
    <xf numFmtId="38" fontId="8" fillId="0" borderId="69" xfId="1" applyNumberFormat="1" applyFont="1" applyFill="1" applyBorder="1" applyAlignment="1">
      <alignment horizontal="right"/>
    </xf>
    <xf numFmtId="38" fontId="0" fillId="0" borderId="2" xfId="1" applyNumberFormat="1" applyFont="1" applyFill="1" applyBorder="1" applyAlignment="1">
      <alignment horizontal="right"/>
    </xf>
    <xf numFmtId="38" fontId="4" fillId="0" borderId="72" xfId="1" applyNumberFormat="1" applyFont="1" applyFill="1" applyBorder="1" applyAlignment="1">
      <alignment horizontal="right"/>
    </xf>
    <xf numFmtId="16" fontId="10" fillId="0" borderId="78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66" xfId="0" applyNumberFormat="1" applyFont="1" applyFill="1" applyBorder="1" applyAlignment="1">
      <alignment horizontal="right"/>
    </xf>
    <xf numFmtId="38" fontId="7" fillId="0" borderId="66" xfId="0" applyNumberFormat="1" applyFont="1" applyFill="1" applyBorder="1" applyAlignment="1">
      <alignment horizontal="right"/>
    </xf>
    <xf numFmtId="38" fontId="4" fillId="0" borderId="67" xfId="0" applyNumberFormat="1" applyFont="1" applyFill="1" applyBorder="1" applyAlignment="1">
      <alignment horizontal="right"/>
    </xf>
    <xf numFmtId="38" fontId="4" fillId="0" borderId="32" xfId="0" applyNumberFormat="1" applyFont="1" applyFill="1" applyBorder="1" applyAlignment="1">
      <alignment horizontal="right"/>
    </xf>
    <xf numFmtId="6" fontId="4" fillId="0" borderId="32" xfId="0" applyNumberFormat="1" applyFont="1" applyFill="1" applyBorder="1" applyAlignment="1">
      <alignment horizontal="right"/>
    </xf>
    <xf numFmtId="6" fontId="7" fillId="0" borderId="32" xfId="0" applyNumberFormat="1" applyFont="1" applyFill="1" applyBorder="1" applyAlignment="1">
      <alignment horizontal="right"/>
    </xf>
    <xf numFmtId="6" fontId="4" fillId="0" borderId="67" xfId="0" applyNumberFormat="1" applyFont="1" applyFill="1" applyBorder="1" applyAlignment="1">
      <alignment horizontal="right"/>
    </xf>
    <xf numFmtId="0" fontId="4" fillId="0" borderId="66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6" fontId="4" fillId="3" borderId="29" xfId="0" applyNumberFormat="1" applyFont="1" applyFill="1" applyBorder="1" applyAlignment="1"/>
    <xf numFmtId="6" fontId="7" fillId="3" borderId="29" xfId="0" applyNumberFormat="1" applyFont="1" applyFill="1" applyBorder="1" applyAlignment="1"/>
    <xf numFmtId="6" fontId="4" fillId="0" borderId="67" xfId="2" applyNumberFormat="1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8" fillId="0" borderId="29" xfId="2" applyNumberFormat="1" applyFont="1" applyFill="1" applyBorder="1" applyAlignment="1">
      <alignment horizontal="right"/>
    </xf>
    <xf numFmtId="38" fontId="4" fillId="0" borderId="68" xfId="1" applyNumberFormat="1" applyFont="1" applyFill="1" applyBorder="1" applyAlignment="1">
      <alignment horizontal="right"/>
    </xf>
    <xf numFmtId="38" fontId="8" fillId="0" borderId="68" xfId="1" applyNumberFormat="1" applyFont="1" applyFill="1" applyBorder="1" applyAlignment="1">
      <alignment horizontal="right"/>
    </xf>
    <xf numFmtId="38" fontId="4" fillId="0" borderId="67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>
      <alignment horizontal="right"/>
    </xf>
    <xf numFmtId="38" fontId="0" fillId="0" borderId="82" xfId="0" applyNumberFormat="1" applyFont="1" applyBorder="1" applyAlignment="1">
      <alignment horizontal="center"/>
    </xf>
    <xf numFmtId="38" fontId="4" fillId="0" borderId="44" xfId="0" applyNumberFormat="1" applyFont="1" applyBorder="1" applyAlignment="1">
      <alignment horizontal="right"/>
    </xf>
    <xf numFmtId="38" fontId="4" fillId="0" borderId="41" xfId="0" applyNumberFormat="1" applyFont="1" applyBorder="1" applyAlignment="1">
      <alignment horizontal="right"/>
    </xf>
    <xf numFmtId="38" fontId="7" fillId="0" borderId="41" xfId="0" applyNumberFormat="1" applyFont="1" applyBorder="1" applyAlignment="1">
      <alignment horizontal="right"/>
    </xf>
    <xf numFmtId="38" fontId="4" fillId="0" borderId="42" xfId="0" applyNumberFormat="1" applyFont="1" applyBorder="1" applyAlignment="1">
      <alignment horizontal="right"/>
    </xf>
    <xf numFmtId="0" fontId="0" fillId="0" borderId="41" xfId="0" applyFont="1" applyBorder="1" applyAlignment="1">
      <alignment horizontal="right"/>
    </xf>
    <xf numFmtId="38" fontId="0" fillId="0" borderId="44" xfId="0" applyNumberFormat="1" applyFont="1" applyBorder="1" applyAlignment="1">
      <alignment horizontal="right"/>
    </xf>
    <xf numFmtId="6" fontId="4" fillId="0" borderId="41" xfId="0" applyNumberFormat="1" applyFont="1" applyBorder="1" applyAlignment="1">
      <alignment horizontal="center"/>
    </xf>
    <xf numFmtId="6" fontId="7" fillId="0" borderId="44" xfId="2" applyNumberFormat="1" applyFont="1" applyBorder="1" applyAlignment="1">
      <alignment horizontal="right"/>
    </xf>
    <xf numFmtId="6" fontId="4" fillId="0" borderId="42" xfId="2" applyNumberFormat="1" applyFont="1" applyBorder="1" applyAlignment="1">
      <alignment horizontal="right"/>
    </xf>
    <xf numFmtId="0" fontId="4" fillId="0" borderId="41" xfId="0" applyFont="1" applyBorder="1" applyAlignment="1">
      <alignment horizontal="center"/>
    </xf>
    <xf numFmtId="166" fontId="4" fillId="0" borderId="44" xfId="1" applyNumberFormat="1" applyFont="1" applyBorder="1" applyAlignment="1">
      <alignment horizontal="center"/>
    </xf>
    <xf numFmtId="6" fontId="4" fillId="0" borderId="45" xfId="0" applyNumberFormat="1" applyFont="1" applyBorder="1" applyAlignment="1"/>
    <xf numFmtId="3" fontId="4" fillId="0" borderId="45" xfId="0" applyNumberFormat="1" applyFont="1" applyBorder="1" applyAlignment="1">
      <alignment horizontal="center"/>
    </xf>
    <xf numFmtId="6" fontId="0" fillId="0" borderId="86" xfId="0" applyNumberFormat="1" applyFont="1" applyBorder="1" applyAlignment="1">
      <alignment horizontal="right"/>
    </xf>
    <xf numFmtId="164" fontId="0" fillId="0" borderId="45" xfId="0" applyNumberFormat="1" applyFont="1" applyBorder="1" applyAlignment="1">
      <alignment horizontal="center"/>
    </xf>
    <xf numFmtId="38" fontId="4" fillId="0" borderId="41" xfId="1" applyNumberFormat="1" applyFont="1" applyBorder="1" applyAlignment="1">
      <alignment horizontal="right"/>
    </xf>
    <xf numFmtId="38" fontId="7" fillId="0" borderId="41" xfId="1" applyNumberFormat="1" applyFont="1" applyBorder="1" applyAlignment="1">
      <alignment horizontal="right"/>
    </xf>
    <xf numFmtId="38" fontId="4" fillId="0" borderId="42" xfId="1" applyNumberFormat="1" applyFont="1" applyBorder="1" applyAlignment="1">
      <alignment horizontal="right"/>
    </xf>
    <xf numFmtId="6" fontId="0" fillId="0" borderId="46" xfId="0" applyNumberFormat="1" applyFont="1" applyBorder="1" applyAlignment="1">
      <alignment horizontal="right"/>
    </xf>
    <xf numFmtId="166" fontId="0" fillId="0" borderId="41" xfId="1" applyNumberFormat="1" applyFont="1" applyBorder="1" applyAlignment="1">
      <alignment horizontal="right"/>
    </xf>
    <xf numFmtId="38" fontId="8" fillId="0" borderId="41" xfId="1" applyNumberFormat="1" applyFont="1" applyBorder="1" applyAlignment="1">
      <alignment horizontal="right"/>
    </xf>
    <xf numFmtId="38" fontId="0" fillId="0" borderId="41" xfId="1" applyNumberFormat="1" applyFont="1" applyBorder="1" applyAlignment="1">
      <alignment horizontal="right"/>
    </xf>
    <xf numFmtId="6" fontId="4" fillId="0" borderId="27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16" fontId="10" fillId="0" borderId="3" xfId="0" quotePrefix="1" applyNumberFormat="1" applyFont="1" applyFill="1" applyBorder="1" applyAlignment="1" applyProtection="1">
      <alignment horizontal="center" vertical="center"/>
      <protection locked="0"/>
    </xf>
    <xf numFmtId="38" fontId="4" fillId="0" borderId="40" xfId="0" applyNumberFormat="1" applyFont="1" applyBorder="1" applyAlignment="1">
      <alignment horizontal="center" wrapText="1"/>
    </xf>
    <xf numFmtId="6" fontId="4" fillId="0" borderId="45" xfId="0" applyNumberFormat="1" applyFont="1" applyBorder="1" applyAlignment="1">
      <alignment horizontal="center" wrapText="1"/>
    </xf>
    <xf numFmtId="38" fontId="4" fillId="0" borderId="75" xfId="0" applyNumberFormat="1" applyFont="1" applyBorder="1" applyAlignment="1">
      <alignment horizontal="center" wrapText="1"/>
    </xf>
    <xf numFmtId="6" fontId="4" fillId="0" borderId="13" xfId="0" applyNumberFormat="1" applyFont="1" applyBorder="1" applyAlignment="1">
      <alignment horizontal="center" wrapText="1"/>
    </xf>
    <xf numFmtId="38" fontId="8" fillId="0" borderId="66" xfId="1" applyNumberFormat="1" applyFont="1" applyFill="1" applyBorder="1" applyAlignment="1">
      <alignment horizontal="right"/>
    </xf>
    <xf numFmtId="6" fontId="4" fillId="0" borderId="32" xfId="0" applyNumberFormat="1" applyFont="1" applyBorder="1" applyAlignment="1">
      <alignment horizontal="center"/>
    </xf>
    <xf numFmtId="164" fontId="4" fillId="0" borderId="68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4" fillId="0" borderId="27" xfId="0" applyNumberFormat="1" applyFont="1" applyBorder="1" applyAlignment="1">
      <alignment horizontal="center"/>
    </xf>
    <xf numFmtId="38" fontId="4" fillId="0" borderId="2" xfId="1" applyNumberFormat="1" applyFont="1" applyFill="1" applyBorder="1" applyAlignment="1">
      <alignment horizontal="right"/>
    </xf>
    <xf numFmtId="38" fontId="4" fillId="0" borderId="66" xfId="1" applyNumberFormat="1" applyFont="1" applyFill="1" applyBorder="1" applyAlignment="1"/>
    <xf numFmtId="38" fontId="0" fillId="0" borderId="2" xfId="1" applyNumberFormat="1" applyFont="1" applyFill="1" applyBorder="1" applyAlignment="1"/>
    <xf numFmtId="38" fontId="4" fillId="0" borderId="72" xfId="1" applyNumberFormat="1" applyFont="1" applyFill="1" applyBorder="1" applyAlignment="1"/>
    <xf numFmtId="0" fontId="5" fillId="0" borderId="38" xfId="0" applyFont="1" applyBorder="1" applyAlignment="1" applyProtection="1">
      <alignment horizontal="center"/>
    </xf>
    <xf numFmtId="0" fontId="4" fillId="0" borderId="69" xfId="0" applyFont="1" applyFill="1" applyBorder="1" applyAlignment="1">
      <alignment horizontal="center"/>
    </xf>
    <xf numFmtId="38" fontId="4" fillId="0" borderId="19" xfId="0" applyNumberFormat="1" applyFont="1" applyFill="1" applyBorder="1" applyAlignment="1"/>
    <xf numFmtId="0" fontId="13" fillId="0" borderId="66" xfId="0" applyFont="1" applyFill="1" applyBorder="1" applyAlignment="1"/>
    <xf numFmtId="0" fontId="13" fillId="0" borderId="66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/>
    </xf>
    <xf numFmtId="38" fontId="4" fillId="0" borderId="62" xfId="0" applyNumberFormat="1" applyFont="1" applyFill="1" applyBorder="1" applyAlignment="1">
      <alignment horizontal="center"/>
    </xf>
    <xf numFmtId="6" fontId="4" fillId="0" borderId="66" xfId="0" applyNumberFormat="1" applyFont="1" applyFill="1" applyBorder="1" applyAlignment="1">
      <alignment horizontal="center"/>
    </xf>
    <xf numFmtId="6" fontId="4" fillId="0" borderId="32" xfId="0" applyNumberFormat="1" applyFont="1" applyFill="1" applyBorder="1" applyAlignment="1">
      <alignment horizontal="center"/>
    </xf>
    <xf numFmtId="4" fontId="13" fillId="0" borderId="0" xfId="0" applyNumberFormat="1" applyFont="1" applyFill="1"/>
    <xf numFmtId="164" fontId="4" fillId="0" borderId="29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7" fontId="4" fillId="0" borderId="13" xfId="0" applyNumberFormat="1" applyFont="1" applyFill="1" applyBorder="1" applyAlignment="1">
      <alignment horizontal="center"/>
    </xf>
    <xf numFmtId="167" fontId="4" fillId="0" borderId="27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3" fillId="0" borderId="0" xfId="0" applyFont="1" applyFill="1"/>
    <xf numFmtId="38" fontId="4" fillId="0" borderId="41" xfId="0" applyNumberFormat="1" applyFont="1" applyFill="1" applyBorder="1" applyAlignment="1">
      <alignment horizontal="right"/>
    </xf>
    <xf numFmtId="38" fontId="7" fillId="0" borderId="41" xfId="0" applyNumberFormat="1" applyFont="1" applyFill="1" applyBorder="1" applyAlignment="1">
      <alignment horizontal="right"/>
    </xf>
    <xf numFmtId="38" fontId="4" fillId="0" borderId="44" xfId="0" applyNumberFormat="1" applyFont="1" applyFill="1" applyBorder="1" applyAlignment="1">
      <alignment horizontal="right"/>
    </xf>
    <xf numFmtId="0" fontId="4" fillId="0" borderId="44" xfId="0" applyFont="1" applyBorder="1" applyAlignment="1">
      <alignment horizontal="center"/>
    </xf>
    <xf numFmtId="6" fontId="4" fillId="0" borderId="44" xfId="0" applyNumberFormat="1" applyFont="1" applyFill="1" applyBorder="1" applyAlignment="1">
      <alignment horizontal="right"/>
    </xf>
    <xf numFmtId="6" fontId="7" fillId="0" borderId="44" xfId="0" applyNumberFormat="1" applyFont="1" applyFill="1" applyBorder="1" applyAlignment="1">
      <alignment horizontal="right"/>
    </xf>
    <xf numFmtId="4" fontId="13" fillId="0" borderId="46" xfId="0" applyNumberFormat="1" applyFont="1" applyBorder="1"/>
    <xf numFmtId="6" fontId="4" fillId="0" borderId="42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6" fontId="4" fillId="3" borderId="45" xfId="0" applyNumberFormat="1" applyFont="1" applyFill="1" applyBorder="1" applyAlignment="1"/>
    <xf numFmtId="6" fontId="7" fillId="3" borderId="45" xfId="0" applyNumberFormat="1" applyFont="1" applyFill="1" applyBorder="1" applyAlignment="1"/>
    <xf numFmtId="6" fontId="4" fillId="0" borderId="45" xfId="2" applyNumberFormat="1" applyFont="1" applyFill="1" applyBorder="1" applyAlignment="1">
      <alignment horizontal="right"/>
    </xf>
    <xf numFmtId="6" fontId="7" fillId="0" borderId="45" xfId="2" applyNumberFormat="1" applyFont="1" applyFill="1" applyBorder="1" applyAlignment="1">
      <alignment horizontal="right"/>
    </xf>
    <xf numFmtId="6" fontId="4" fillId="0" borderId="42" xfId="2" applyNumberFormat="1" applyFont="1" applyFill="1" applyBorder="1" applyAlignment="1">
      <alignment horizontal="right"/>
    </xf>
    <xf numFmtId="6" fontId="4" fillId="0" borderId="46" xfId="0" applyNumberFormat="1" applyFont="1" applyFill="1" applyBorder="1" applyAlignment="1">
      <alignment horizontal="right"/>
    </xf>
    <xf numFmtId="6" fontId="8" fillId="0" borderId="45" xfId="2" applyNumberFormat="1" applyFont="1" applyFill="1" applyBorder="1" applyAlignment="1">
      <alignment horizontal="right"/>
    </xf>
    <xf numFmtId="4" fontId="4" fillId="0" borderId="45" xfId="0" applyNumberFormat="1" applyFont="1" applyBorder="1" applyAlignment="1">
      <alignment horizontal="right"/>
    </xf>
    <xf numFmtId="0" fontId="4" fillId="0" borderId="45" xfId="0" applyFont="1" applyBorder="1" applyAlignment="1">
      <alignment horizontal="center"/>
    </xf>
    <xf numFmtId="38" fontId="4" fillId="0" borderId="45" xfId="1" applyNumberFormat="1" applyFont="1" applyFill="1" applyBorder="1" applyAlignment="1">
      <alignment horizontal="right"/>
    </xf>
    <xf numFmtId="38" fontId="8" fillId="0" borderId="45" xfId="1" applyNumberFormat="1" applyFont="1" applyFill="1" applyBorder="1" applyAlignment="1">
      <alignment horizontal="right"/>
    </xf>
    <xf numFmtId="38" fontId="4" fillId="0" borderId="42" xfId="1" applyNumberFormat="1" applyFont="1" applyFill="1" applyBorder="1" applyAlignment="1">
      <alignment horizontal="right"/>
    </xf>
    <xf numFmtId="0" fontId="4" fillId="0" borderId="46" xfId="0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38" fontId="4" fillId="0" borderId="41" xfId="1" applyNumberFormat="1" applyFont="1" applyFill="1" applyBorder="1" applyAlignment="1">
      <alignment horizontal="right"/>
    </xf>
    <xf numFmtId="38" fontId="8" fillId="0" borderId="41" xfId="1" applyNumberFormat="1" applyFont="1" applyFill="1" applyBorder="1" applyAlignment="1">
      <alignment horizontal="right"/>
    </xf>
    <xf numFmtId="0" fontId="13" fillId="0" borderId="41" xfId="0" applyFont="1" applyBorder="1" applyAlignment="1">
      <alignment horizontal="center"/>
    </xf>
    <xf numFmtId="38" fontId="0" fillId="0" borderId="87" xfId="1" applyNumberFormat="1" applyFont="1" applyFill="1" applyBorder="1" applyAlignment="1">
      <alignment horizontal="right"/>
    </xf>
    <xf numFmtId="0" fontId="5" fillId="0" borderId="78" xfId="0" applyFont="1" applyBorder="1" applyAlignment="1" applyProtection="1">
      <alignment horizontal="centerContinuous"/>
    </xf>
    <xf numFmtId="0" fontId="5" fillId="0" borderId="3" xfId="0" applyFont="1" applyBorder="1" applyAlignment="1" applyProtection="1">
      <alignment horizontal="centerContinuous"/>
    </xf>
    <xf numFmtId="0" fontId="5" fillId="0" borderId="3" xfId="0" applyFont="1" applyFill="1" applyBorder="1" applyAlignment="1" applyProtection="1">
      <alignment horizontal="centerContinuous"/>
    </xf>
    <xf numFmtId="0" fontId="12" fillId="0" borderId="83" xfId="0" applyFont="1" applyFill="1" applyBorder="1" applyAlignment="1" applyProtection="1">
      <alignment horizontal="center" vertical="center" wrapText="1"/>
      <protection locked="0"/>
    </xf>
    <xf numFmtId="167" fontId="4" fillId="0" borderId="29" xfId="0" applyNumberFormat="1" applyFont="1" applyFill="1" applyBorder="1" applyAlignment="1">
      <alignment horizontal="center"/>
    </xf>
    <xf numFmtId="167" fontId="4" fillId="0" borderId="67" xfId="0" applyNumberFormat="1" applyFont="1" applyFill="1" applyBorder="1" applyAlignment="1">
      <alignment horizontal="center"/>
    </xf>
    <xf numFmtId="38" fontId="4" fillId="0" borderId="40" xfId="0" applyNumberFormat="1" applyFont="1" applyFill="1" applyBorder="1" applyAlignment="1">
      <alignment horizontal="center"/>
    </xf>
    <xf numFmtId="6" fontId="4" fillId="0" borderId="41" xfId="0" applyNumberFormat="1" applyFont="1" applyFill="1" applyBorder="1" applyAlignment="1">
      <alignment horizontal="center"/>
    </xf>
    <xf numFmtId="6" fontId="4" fillId="0" borderId="44" xfId="0" applyNumberFormat="1" applyFont="1" applyFill="1" applyBorder="1" applyAlignment="1">
      <alignment horizontal="center"/>
    </xf>
    <xf numFmtId="0" fontId="4" fillId="0" borderId="46" xfId="0" applyFont="1" applyFill="1" applyBorder="1" applyAlignment="1">
      <alignment horizontal="center"/>
    </xf>
    <xf numFmtId="167" fontId="4" fillId="0" borderId="56" xfId="0" applyNumberFormat="1" applyFont="1" applyFill="1" applyBorder="1" applyAlignment="1">
      <alignment horizontal="center"/>
    </xf>
    <xf numFmtId="167" fontId="4" fillId="0" borderId="54" xfId="0" applyNumberFormat="1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38" fontId="0" fillId="0" borderId="87" xfId="1" applyNumberFormat="1" applyFont="1" applyFill="1" applyBorder="1" applyAlignment="1"/>
    <xf numFmtId="38" fontId="4" fillId="0" borderId="87" xfId="1" applyNumberFormat="1" applyFont="1" applyFill="1" applyBorder="1" applyAlignment="1">
      <alignment horizontal="right"/>
    </xf>
    <xf numFmtId="0" fontId="1" fillId="2" borderId="3" xfId="0" applyFont="1" applyFill="1" applyBorder="1" applyAlignment="1">
      <alignment horizontal="center" vertical="top"/>
    </xf>
    <xf numFmtId="0" fontId="1" fillId="2" borderId="38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0" borderId="38" xfId="0" applyFont="1" applyFill="1" applyBorder="1" applyAlignment="1" applyProtection="1">
      <alignment horizontal="center"/>
    </xf>
    <xf numFmtId="0" fontId="5" fillId="0" borderId="39" xfId="0" applyFont="1" applyFill="1" applyBorder="1" applyAlignment="1" applyProtection="1">
      <alignment horizontal="center"/>
    </xf>
    <xf numFmtId="0" fontId="2" fillId="2" borderId="7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0" borderId="28" xfId="0" applyFont="1" applyBorder="1" applyAlignment="1" applyProtection="1">
      <alignment horizontal="left"/>
      <protection locked="0"/>
    </xf>
    <xf numFmtId="0" fontId="1" fillId="0" borderId="28" xfId="0" applyFont="1" applyBorder="1" applyAlignment="1">
      <alignment horizontal="left"/>
    </xf>
    <xf numFmtId="0" fontId="10" fillId="0" borderId="28" xfId="0" applyFont="1" applyFill="1" applyBorder="1" applyAlignment="1" applyProtection="1">
      <alignment horizontal="left"/>
      <protection locked="0"/>
    </xf>
    <xf numFmtId="0" fontId="1" fillId="0" borderId="28" xfId="0" applyFont="1" applyFill="1" applyBorder="1" applyAlignment="1">
      <alignment horizontal="left"/>
    </xf>
    <xf numFmtId="15" fontId="10" fillId="0" borderId="1" xfId="0" quotePrefix="1" applyNumberFormat="1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left"/>
    </xf>
    <xf numFmtId="0" fontId="5" fillId="0" borderId="3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55"/>
  <sheetViews>
    <sheetView zoomScaleNormal="100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B21" sqref="B21"/>
    </sheetView>
  </sheetViews>
  <sheetFormatPr defaultRowHeight="15" x14ac:dyDescent="0.25"/>
  <cols>
    <col min="1" max="1" width="45.28515625" style="174" customWidth="1"/>
    <col min="2" max="2" width="114" style="174" customWidth="1"/>
    <col min="3" max="3" width="1.28515625" customWidth="1"/>
  </cols>
  <sheetData>
    <row r="1" spans="1:3" ht="15.75" thickBot="1" x14ac:dyDescent="0.3">
      <c r="A1" s="578" t="s">
        <v>81</v>
      </c>
      <c r="B1" s="579"/>
    </row>
    <row r="2" spans="1:3" ht="15.75" thickBot="1" x14ac:dyDescent="0.3">
      <c r="A2" s="3" t="s">
        <v>0</v>
      </c>
      <c r="B2" s="182"/>
      <c r="C2" s="181"/>
    </row>
    <row r="3" spans="1:3" ht="16.5" thickTop="1" thickBot="1" x14ac:dyDescent="0.3">
      <c r="A3" s="3" t="s">
        <v>57</v>
      </c>
      <c r="B3" s="180"/>
    </row>
    <row r="4" spans="1:3" ht="16.5" thickTop="1" thickBot="1" x14ac:dyDescent="0.3">
      <c r="A4" s="3" t="s">
        <v>1</v>
      </c>
      <c r="B4" s="180"/>
    </row>
    <row r="5" spans="1:3" ht="15.75" thickTop="1" x14ac:dyDescent="0.25">
      <c r="A5" s="3" t="s">
        <v>43</v>
      </c>
      <c r="B5" s="192"/>
    </row>
    <row r="6" spans="1:3" ht="15.75" thickBot="1" x14ac:dyDescent="0.3"/>
    <row r="7" spans="1:3" ht="15.75" thickBot="1" x14ac:dyDescent="0.3">
      <c r="A7" s="580" t="s">
        <v>77</v>
      </c>
      <c r="B7" s="581"/>
    </row>
    <row r="8" spans="1:3" x14ac:dyDescent="0.25">
      <c r="A8" s="183" t="s">
        <v>76</v>
      </c>
      <c r="B8" s="177" t="s">
        <v>75</v>
      </c>
    </row>
    <row r="9" spans="1:3" x14ac:dyDescent="0.25">
      <c r="A9" s="183" t="s">
        <v>74</v>
      </c>
      <c r="B9" s="177" t="s">
        <v>73</v>
      </c>
    </row>
    <row r="10" spans="1:3" x14ac:dyDescent="0.25">
      <c r="A10" s="183" t="s">
        <v>72</v>
      </c>
      <c r="B10" s="177" t="s">
        <v>71</v>
      </c>
    </row>
    <row r="11" spans="1:3" ht="14.45" customHeight="1" x14ac:dyDescent="0.25">
      <c r="A11" s="183" t="s">
        <v>70</v>
      </c>
      <c r="B11" s="177" t="s">
        <v>69</v>
      </c>
    </row>
    <row r="12" spans="1:3" ht="14.45" customHeight="1" x14ac:dyDescent="0.25">
      <c r="A12" s="183" t="s">
        <v>68</v>
      </c>
      <c r="B12" s="177" t="s">
        <v>67</v>
      </c>
    </row>
    <row r="13" spans="1:3" ht="15" customHeight="1" x14ac:dyDescent="0.25">
      <c r="A13" s="175"/>
      <c r="B13" s="175"/>
    </row>
    <row r="14" spans="1:3" x14ac:dyDescent="0.25">
      <c r="A14" s="175"/>
      <c r="B14" s="175"/>
    </row>
    <row r="15" spans="1:3" ht="15.75" thickBot="1" x14ac:dyDescent="0.3">
      <c r="A15" s="175"/>
      <c r="B15" s="175"/>
    </row>
    <row r="16" spans="1:3" ht="15.75" thickBot="1" x14ac:dyDescent="0.3">
      <c r="A16" s="580" t="s">
        <v>66</v>
      </c>
      <c r="B16" s="581"/>
    </row>
    <row r="17" spans="1:2" x14ac:dyDescent="0.25">
      <c r="A17" s="176" t="s">
        <v>94</v>
      </c>
      <c r="B17" s="173" t="s">
        <v>85</v>
      </c>
    </row>
    <row r="18" spans="1:2" x14ac:dyDescent="0.25">
      <c r="A18" s="176" t="s">
        <v>95</v>
      </c>
      <c r="B18" s="173" t="s">
        <v>78</v>
      </c>
    </row>
    <row r="19" spans="1:2" x14ac:dyDescent="0.25">
      <c r="A19" s="176" t="s">
        <v>96</v>
      </c>
      <c r="B19" s="173" t="s">
        <v>86</v>
      </c>
    </row>
    <row r="20" spans="1:2" x14ac:dyDescent="0.25">
      <c r="A20" s="176" t="s">
        <v>97</v>
      </c>
      <c r="B20" s="173" t="s">
        <v>87</v>
      </c>
    </row>
    <row r="21" spans="1:2" x14ac:dyDescent="0.25">
      <c r="A21" s="176" t="s">
        <v>107</v>
      </c>
      <c r="B21" s="173" t="s">
        <v>88</v>
      </c>
    </row>
    <row r="22" spans="1:2" x14ac:dyDescent="0.25">
      <c r="A22" s="176" t="s">
        <v>106</v>
      </c>
      <c r="B22" s="173" t="s">
        <v>89</v>
      </c>
    </row>
    <row r="23" spans="1:2" x14ac:dyDescent="0.25">
      <c r="A23" s="176" t="s">
        <v>105</v>
      </c>
      <c r="B23" s="173" t="s">
        <v>90</v>
      </c>
    </row>
    <row r="24" spans="1:2" x14ac:dyDescent="0.25">
      <c r="A24" s="176" t="s">
        <v>104</v>
      </c>
      <c r="B24" s="173" t="s">
        <v>91</v>
      </c>
    </row>
    <row r="25" spans="1:2" x14ac:dyDescent="0.25">
      <c r="A25" s="176" t="s">
        <v>103</v>
      </c>
      <c r="B25" s="173" t="s">
        <v>79</v>
      </c>
    </row>
    <row r="26" spans="1:2" x14ac:dyDescent="0.25">
      <c r="A26" s="176" t="s">
        <v>102</v>
      </c>
      <c r="B26" s="173" t="s">
        <v>65</v>
      </c>
    </row>
    <row r="27" spans="1:2" x14ac:dyDescent="0.25">
      <c r="A27" s="176" t="s">
        <v>101</v>
      </c>
      <c r="B27" s="173" t="s">
        <v>64</v>
      </c>
    </row>
    <row r="28" spans="1:2" x14ac:dyDescent="0.25">
      <c r="A28" s="176" t="s">
        <v>63</v>
      </c>
      <c r="B28" s="173" t="s">
        <v>62</v>
      </c>
    </row>
    <row r="29" spans="1:2" x14ac:dyDescent="0.25">
      <c r="A29" s="176" t="s">
        <v>100</v>
      </c>
      <c r="B29" s="173" t="s">
        <v>83</v>
      </c>
    </row>
    <row r="30" spans="1:2" x14ac:dyDescent="0.25">
      <c r="A30" s="176" t="s">
        <v>99</v>
      </c>
      <c r="B30" s="173" t="s">
        <v>61</v>
      </c>
    </row>
    <row r="31" spans="1:2" x14ac:dyDescent="0.25">
      <c r="A31" s="176" t="s">
        <v>98</v>
      </c>
      <c r="B31" s="173" t="s">
        <v>60</v>
      </c>
    </row>
    <row r="32" spans="1:2" x14ac:dyDescent="0.25">
      <c r="A32" s="176" t="s">
        <v>108</v>
      </c>
      <c r="B32" s="173" t="s">
        <v>59</v>
      </c>
    </row>
    <row r="33" spans="1:2" x14ac:dyDescent="0.25">
      <c r="A33" s="178" t="s">
        <v>109</v>
      </c>
      <c r="B33" s="179" t="s">
        <v>82</v>
      </c>
    </row>
    <row r="34" spans="1:2" x14ac:dyDescent="0.25">
      <c r="A34" s="178" t="s">
        <v>110</v>
      </c>
      <c r="B34" s="179" t="s">
        <v>58</v>
      </c>
    </row>
    <row r="35" spans="1:2" x14ac:dyDescent="0.25">
      <c r="A35" s="178" t="s">
        <v>111</v>
      </c>
      <c r="B35" s="179" t="s">
        <v>80</v>
      </c>
    </row>
    <row r="37" spans="1:2" x14ac:dyDescent="0.25">
      <c r="A37" s="122" t="s">
        <v>93</v>
      </c>
    </row>
    <row r="38" spans="1:2" x14ac:dyDescent="0.25">
      <c r="A38" s="122" t="s">
        <v>92</v>
      </c>
    </row>
    <row r="39" spans="1:2" x14ac:dyDescent="0.25">
      <c r="A39" s="122"/>
    </row>
    <row r="40" spans="1:2" ht="15.75" hidden="1" thickBot="1" x14ac:dyDescent="0.3">
      <c r="A40" s="580"/>
      <c r="B40" s="581"/>
    </row>
    <row r="41" spans="1:2" hidden="1" x14ac:dyDescent="0.25">
      <c r="A41" s="175"/>
      <c r="B41" s="175"/>
    </row>
    <row r="42" spans="1:2" hidden="1" x14ac:dyDescent="0.25">
      <c r="A42" s="175"/>
      <c r="B42" s="175"/>
    </row>
    <row r="43" spans="1:2" hidden="1" x14ac:dyDescent="0.25">
      <c r="A43" s="175"/>
      <c r="B43" s="175"/>
    </row>
    <row r="44" spans="1:2" hidden="1" x14ac:dyDescent="0.25">
      <c r="A44" s="175"/>
      <c r="B44" s="175"/>
    </row>
    <row r="45" spans="1:2" hidden="1" x14ac:dyDescent="0.25">
      <c r="A45" s="175"/>
      <c r="B45" s="175"/>
    </row>
    <row r="46" spans="1:2" hidden="1" x14ac:dyDescent="0.25">
      <c r="A46" s="175"/>
      <c r="B46" s="175"/>
    </row>
    <row r="47" spans="1:2" hidden="1" x14ac:dyDescent="0.25">
      <c r="A47" s="175"/>
      <c r="B47" s="175"/>
    </row>
    <row r="48" spans="1:2" hidden="1" x14ac:dyDescent="0.25">
      <c r="A48" s="175"/>
      <c r="B48" s="175"/>
    </row>
    <row r="49" spans="1:3" hidden="1" x14ac:dyDescent="0.25">
      <c r="A49" s="175"/>
      <c r="B49" s="175"/>
    </row>
    <row r="50" spans="1:3" hidden="1" x14ac:dyDescent="0.25">
      <c r="A50" s="175"/>
      <c r="B50" s="175"/>
    </row>
    <row r="51" spans="1:3" hidden="1" x14ac:dyDescent="0.25">
      <c r="A51" s="175"/>
      <c r="B51" s="175"/>
    </row>
    <row r="52" spans="1:3" hidden="1" x14ac:dyDescent="0.25">
      <c r="A52" s="175"/>
      <c r="B52" s="175"/>
    </row>
    <row r="53" spans="1:3" hidden="1" x14ac:dyDescent="0.25">
      <c r="A53" s="175"/>
      <c r="B53" s="175"/>
    </row>
    <row r="54" spans="1:3" s="174" customFormat="1" hidden="1" x14ac:dyDescent="0.25">
      <c r="C54"/>
    </row>
    <row r="55" spans="1:3" s="174" customFormat="1" hidden="1" x14ac:dyDescent="0.25">
      <c r="C55"/>
    </row>
  </sheetData>
  <mergeCells count="4">
    <mergeCell ref="A1:B1"/>
    <mergeCell ref="A7:B7"/>
    <mergeCell ref="A16:B16"/>
    <mergeCell ref="A40:B40"/>
  </mergeCells>
  <pageMargins left="0.7" right="0.7" top="0.75" bottom="0.75" header="0.3" footer="0.3"/>
  <pageSetup scale="7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P192"/>
  <sheetViews>
    <sheetView tabSelected="1" zoomScale="70" zoomScaleNormal="70" workbookViewId="0">
      <pane xSplit="2" ySplit="8" topLeftCell="BA9" activePane="bottomRight" state="frozen"/>
      <selection pane="topRight" activeCell="C1" sqref="C1"/>
      <selection pane="bottomLeft" activeCell="A9" sqref="A9"/>
      <selection pane="bottomRight" activeCell="BG140" sqref="BG140"/>
    </sheetView>
  </sheetViews>
  <sheetFormatPr defaultColWidth="9.28515625" defaultRowHeight="15" x14ac:dyDescent="0.25"/>
  <cols>
    <col min="1" max="1" width="3.85546875" style="1" customWidth="1"/>
    <col min="2" max="2" width="65.28515625" style="1" customWidth="1"/>
    <col min="3" max="15" width="14" style="1" customWidth="1"/>
    <col min="16" max="18" width="14" style="121" customWidth="1"/>
    <col min="19" max="19" width="14.42578125" style="121" customWidth="1"/>
    <col min="20" max="20" width="14.28515625" style="121" bestFit="1" customWidth="1"/>
    <col min="21" max="32" width="14" style="1" customWidth="1"/>
    <col min="33" max="33" width="14.5703125" style="1" bestFit="1" customWidth="1"/>
    <col min="34" max="34" width="16.7109375" style="1" customWidth="1"/>
    <col min="35" max="36" width="18.28515625" style="1" customWidth="1"/>
    <col min="37" max="39" width="20.42578125" style="1" customWidth="1"/>
    <col min="40" max="60" width="20.42578125" style="121" customWidth="1"/>
    <col min="61" max="61" width="14.85546875" style="1" bestFit="1" customWidth="1"/>
    <col min="62" max="81" width="14" style="1" customWidth="1"/>
    <col min="82" max="82" width="13.140625" style="1" customWidth="1"/>
    <col min="83" max="83" width="15.42578125" style="1" customWidth="1"/>
    <col min="84" max="84" width="13" style="1" customWidth="1"/>
    <col min="85" max="85" width="14" style="1" customWidth="1"/>
    <col min="86" max="86" width="14.28515625" style="1" bestFit="1" customWidth="1"/>
    <col min="87" max="87" width="13.5703125" style="1" bestFit="1" customWidth="1"/>
    <col min="88" max="88" width="13.42578125" style="1" bestFit="1" customWidth="1"/>
    <col min="89" max="89" width="13.85546875" style="1" bestFit="1" customWidth="1"/>
    <col min="90" max="90" width="14.85546875" style="1" bestFit="1" customWidth="1"/>
    <col min="91" max="91" width="14.28515625" style="1" bestFit="1" customWidth="1"/>
    <col min="92" max="93" width="14.85546875" style="1" bestFit="1" customWidth="1"/>
    <col min="94" max="94" width="14.5703125" style="1" customWidth="1"/>
    <col min="95" max="16384" width="9.28515625" style="1"/>
  </cols>
  <sheetData>
    <row r="1" spans="1:94" ht="15.75" thickBot="1" x14ac:dyDescent="0.3">
      <c r="B1" s="585" t="s">
        <v>15</v>
      </c>
      <c r="C1" s="586"/>
      <c r="D1" s="586"/>
      <c r="E1" s="586"/>
      <c r="F1" s="586"/>
      <c r="G1" s="586"/>
      <c r="H1" s="586"/>
      <c r="I1" s="586"/>
      <c r="J1" s="586"/>
      <c r="K1" s="586"/>
      <c r="L1" s="586"/>
      <c r="M1" s="586"/>
      <c r="N1" s="586"/>
      <c r="O1" s="586"/>
      <c r="P1" s="586"/>
      <c r="Q1" s="586"/>
      <c r="R1" s="586"/>
      <c r="S1" s="586"/>
      <c r="T1" s="586"/>
      <c r="U1" s="586"/>
      <c r="V1" s="586"/>
      <c r="W1" s="586"/>
      <c r="X1" s="586"/>
      <c r="Y1" s="586"/>
      <c r="Z1" s="586"/>
      <c r="AA1" s="586"/>
      <c r="AB1" s="586"/>
      <c r="AC1" s="586"/>
      <c r="AD1" s="586"/>
      <c r="AE1" s="586"/>
      <c r="AF1" s="586"/>
      <c r="AG1" s="586"/>
      <c r="AH1" s="586"/>
      <c r="AI1" s="586"/>
      <c r="AJ1" s="586"/>
      <c r="AK1" s="586"/>
      <c r="AL1" s="586"/>
      <c r="AM1" s="586"/>
      <c r="AN1" s="586"/>
      <c r="AO1" s="586"/>
      <c r="AP1" s="586"/>
      <c r="AQ1" s="586"/>
      <c r="AR1" s="586"/>
      <c r="AS1" s="586"/>
      <c r="AT1" s="586"/>
      <c r="AU1" s="586"/>
      <c r="AV1" s="586"/>
      <c r="AW1" s="586"/>
      <c r="AX1" s="586"/>
      <c r="AY1" s="586"/>
      <c r="AZ1" s="586"/>
      <c r="BA1" s="586"/>
      <c r="BB1" s="586"/>
      <c r="BC1" s="586"/>
      <c r="BD1" s="586"/>
      <c r="BE1" s="586"/>
      <c r="BF1" s="586"/>
      <c r="BG1" s="586"/>
      <c r="BH1" s="586"/>
      <c r="BI1" s="586"/>
      <c r="BJ1" s="586"/>
      <c r="BK1" s="586"/>
      <c r="BL1" s="586"/>
      <c r="BM1" s="586"/>
      <c r="BN1" s="586"/>
      <c r="BO1" s="586"/>
      <c r="BP1" s="586"/>
      <c r="BQ1" s="586"/>
      <c r="BR1" s="586"/>
      <c r="BS1" s="586"/>
      <c r="BT1" s="586"/>
      <c r="BU1" s="586"/>
      <c r="BV1" s="586"/>
    </row>
    <row r="2" spans="1:94" ht="27.6" customHeight="1" thickTop="1" thickBot="1" x14ac:dyDescent="0.3">
      <c r="B2" s="3" t="s">
        <v>0</v>
      </c>
      <c r="C2" s="587"/>
      <c r="D2" s="588"/>
      <c r="E2" s="588"/>
      <c r="F2" s="588"/>
      <c r="G2" s="588"/>
      <c r="H2" s="588"/>
      <c r="I2" s="588"/>
      <c r="J2" s="4"/>
      <c r="K2" s="5"/>
      <c r="L2" s="5"/>
      <c r="M2" s="5"/>
      <c r="N2" s="5"/>
      <c r="O2" s="5"/>
      <c r="P2" s="193"/>
      <c r="Q2" s="193"/>
      <c r="R2" s="193"/>
      <c r="S2" s="193"/>
      <c r="T2" s="193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446"/>
      <c r="AJ2" s="446"/>
      <c r="AK2" s="446"/>
      <c r="AL2" s="446"/>
      <c r="AM2" s="446"/>
      <c r="AN2" s="523"/>
      <c r="AO2" s="523"/>
      <c r="AP2" s="523"/>
      <c r="AQ2" s="523"/>
      <c r="AR2" s="523"/>
      <c r="AS2" s="523"/>
      <c r="AT2" s="523"/>
      <c r="AU2" s="523"/>
      <c r="AV2" s="523"/>
      <c r="AW2" s="523"/>
      <c r="AX2" s="523"/>
      <c r="AY2" s="523"/>
      <c r="AZ2" s="523"/>
      <c r="BA2" s="523"/>
      <c r="BB2" s="523"/>
      <c r="BC2" s="523"/>
      <c r="BD2" s="523"/>
      <c r="BE2" s="523"/>
      <c r="BF2" s="523"/>
      <c r="BG2" s="523"/>
      <c r="BH2" s="523"/>
      <c r="BI2" s="5"/>
      <c r="BJ2" s="6"/>
    </row>
    <row r="3" spans="1:94" ht="27.6" customHeight="1" thickTop="1" thickBot="1" x14ac:dyDescent="0.3">
      <c r="B3" s="3" t="s">
        <v>57</v>
      </c>
      <c r="C3" s="589"/>
      <c r="D3" s="590"/>
      <c r="E3" s="590"/>
      <c r="F3" s="590"/>
      <c r="G3" s="590"/>
      <c r="H3" s="590"/>
      <c r="I3" s="590"/>
      <c r="J3" s="4"/>
      <c r="K3" s="7"/>
      <c r="L3" s="7"/>
      <c r="M3" s="7"/>
      <c r="N3" s="7"/>
      <c r="O3" s="7"/>
      <c r="P3" s="194"/>
      <c r="Q3" s="194"/>
      <c r="R3" s="194"/>
      <c r="S3" s="194"/>
      <c r="T3" s="194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46"/>
      <c r="AJ3" s="446"/>
      <c r="AK3" s="446"/>
      <c r="AL3" s="446"/>
      <c r="AM3" s="446"/>
      <c r="AN3" s="523"/>
      <c r="AO3" s="523"/>
      <c r="AP3" s="523"/>
      <c r="AQ3" s="523"/>
      <c r="AR3" s="523"/>
      <c r="AS3" s="523"/>
      <c r="AT3" s="523"/>
      <c r="AU3" s="523"/>
      <c r="AV3" s="523"/>
      <c r="AW3" s="523"/>
      <c r="AX3" s="523"/>
      <c r="AY3" s="523"/>
      <c r="AZ3" s="523"/>
      <c r="BA3" s="523"/>
      <c r="BB3" s="523"/>
      <c r="BC3" s="523"/>
      <c r="BD3" s="523"/>
      <c r="BE3" s="523"/>
      <c r="BF3" s="523"/>
      <c r="BG3" s="523"/>
      <c r="BH3" s="523"/>
      <c r="BI3" s="7"/>
      <c r="BJ3" s="8"/>
    </row>
    <row r="4" spans="1:94" ht="27.6" customHeight="1" thickTop="1" thickBot="1" x14ac:dyDescent="0.3">
      <c r="B4" s="3" t="s">
        <v>1</v>
      </c>
      <c r="C4" s="190"/>
      <c r="D4" s="191"/>
      <c r="E4" s="191"/>
      <c r="F4" s="191"/>
      <c r="G4" s="191"/>
      <c r="H4" s="191"/>
      <c r="I4" s="191"/>
      <c r="J4" s="4"/>
      <c r="K4" s="7"/>
      <c r="L4" s="7"/>
      <c r="M4" s="7"/>
      <c r="N4" s="7"/>
      <c r="O4" s="7"/>
      <c r="P4" s="194"/>
      <c r="Q4" s="194"/>
      <c r="R4" s="194"/>
      <c r="S4" s="194"/>
      <c r="T4" s="194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94"/>
      <c r="AO4" s="194"/>
      <c r="AP4" s="194"/>
      <c r="AQ4" s="194"/>
      <c r="AR4" s="194"/>
      <c r="AS4" s="194"/>
      <c r="AT4" s="194"/>
      <c r="AU4" s="194"/>
      <c r="AV4" s="194"/>
      <c r="AW4" s="194"/>
      <c r="AX4" s="194"/>
      <c r="AY4" s="194"/>
      <c r="AZ4" s="194"/>
      <c r="BA4" s="194"/>
      <c r="BB4" s="194"/>
      <c r="BC4" s="194"/>
      <c r="BD4" s="194"/>
      <c r="BE4" s="194"/>
      <c r="BF4" s="194"/>
      <c r="BG4" s="194"/>
      <c r="BH4" s="194"/>
      <c r="BI4" s="7"/>
      <c r="BJ4" s="8"/>
    </row>
    <row r="5" spans="1:94" ht="27.6" customHeight="1" thickTop="1" thickBot="1" x14ac:dyDescent="0.3">
      <c r="B5" s="3" t="s">
        <v>43</v>
      </c>
      <c r="C5" s="591" t="s">
        <v>124</v>
      </c>
      <c r="D5" s="592"/>
      <c r="E5" s="592"/>
      <c r="F5" s="592"/>
      <c r="G5" s="592"/>
      <c r="H5" s="592"/>
      <c r="I5" s="592"/>
      <c r="J5" s="4"/>
      <c r="K5" s="7"/>
      <c r="L5" s="7"/>
      <c r="M5" s="7"/>
      <c r="N5" s="7"/>
      <c r="O5" s="7"/>
      <c r="P5" s="194"/>
      <c r="Q5" s="194"/>
      <c r="R5" s="194"/>
      <c r="S5" s="194"/>
      <c r="T5" s="194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7"/>
      <c r="BJ5" s="9"/>
    </row>
    <row r="6" spans="1:94" ht="16.5" thickTop="1" thickBot="1" x14ac:dyDescent="0.3">
      <c r="B6" s="3"/>
      <c r="C6" s="10"/>
      <c r="D6" s="10"/>
      <c r="E6" s="10"/>
      <c r="F6" s="4"/>
      <c r="G6" s="5"/>
      <c r="H6" s="4"/>
      <c r="I6" s="5"/>
      <c r="J6" s="4"/>
      <c r="K6" s="7"/>
      <c r="L6" s="7"/>
      <c r="M6" s="7"/>
      <c r="N6" s="7"/>
      <c r="O6" s="7"/>
      <c r="P6" s="194"/>
      <c r="Q6" s="194"/>
      <c r="R6" s="194"/>
      <c r="S6" s="194"/>
      <c r="T6" s="194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194"/>
      <c r="AO6" s="194"/>
      <c r="AP6" s="194"/>
      <c r="AQ6" s="194"/>
      <c r="AR6" s="194"/>
      <c r="AS6" s="194"/>
      <c r="AT6" s="194"/>
      <c r="AU6" s="194"/>
      <c r="AV6" s="194"/>
      <c r="AW6" s="194"/>
      <c r="AX6" s="194"/>
      <c r="AY6" s="194"/>
      <c r="AZ6" s="194"/>
      <c r="BA6" s="194"/>
      <c r="BB6" s="194"/>
      <c r="BC6" s="194"/>
      <c r="BD6" s="194"/>
      <c r="BE6" s="194"/>
      <c r="BF6" s="194"/>
      <c r="BG6" s="194"/>
      <c r="BH6" s="194"/>
      <c r="BI6" s="7"/>
      <c r="BJ6" s="9"/>
    </row>
    <row r="7" spans="1:94" s="2" customFormat="1" ht="15.75" thickBot="1" x14ac:dyDescent="0.3">
      <c r="B7" s="11"/>
      <c r="C7" s="593">
        <v>2019</v>
      </c>
      <c r="D7" s="594"/>
      <c r="E7" s="594"/>
      <c r="F7" s="594"/>
      <c r="G7" s="594"/>
      <c r="H7" s="594"/>
      <c r="I7" s="594"/>
      <c r="J7" s="594"/>
      <c r="K7" s="594"/>
      <c r="L7" s="595"/>
      <c r="M7" s="582">
        <v>2020</v>
      </c>
      <c r="N7" s="583"/>
      <c r="O7" s="583"/>
      <c r="P7" s="583"/>
      <c r="Q7" s="583"/>
      <c r="R7" s="583"/>
      <c r="S7" s="583"/>
      <c r="T7" s="583"/>
      <c r="U7" s="583"/>
      <c r="V7" s="583"/>
      <c r="W7" s="583"/>
      <c r="X7" s="584"/>
      <c r="Y7" s="593">
        <v>2021</v>
      </c>
      <c r="Z7" s="594"/>
      <c r="AA7" s="594"/>
      <c r="AB7" s="594"/>
      <c r="AC7" s="594"/>
      <c r="AD7" s="594"/>
      <c r="AE7" s="594"/>
      <c r="AF7" s="594"/>
      <c r="AG7" s="421"/>
      <c r="AH7" s="422"/>
      <c r="AI7" s="453"/>
      <c r="AJ7" s="518"/>
      <c r="AK7" s="563">
        <v>2022</v>
      </c>
      <c r="AL7" s="564"/>
      <c r="AM7" s="564"/>
      <c r="AN7" s="565"/>
      <c r="AO7" s="565"/>
      <c r="AP7" s="565"/>
      <c r="AQ7" s="565"/>
      <c r="AR7" s="565"/>
      <c r="AS7" s="565"/>
      <c r="AT7" s="565"/>
      <c r="AU7" s="565"/>
      <c r="AV7" s="565"/>
      <c r="AW7" s="565">
        <v>2023</v>
      </c>
      <c r="AX7" s="565"/>
      <c r="AY7" s="565"/>
      <c r="AZ7" s="565"/>
      <c r="BA7" s="565"/>
      <c r="BB7" s="565"/>
      <c r="BC7" s="565"/>
      <c r="BD7" s="565"/>
      <c r="BE7" s="565"/>
      <c r="BF7" s="565"/>
      <c r="BG7" s="565"/>
      <c r="BH7" s="565"/>
      <c r="BI7" s="593" t="s">
        <v>115</v>
      </c>
      <c r="BJ7" s="594"/>
      <c r="BK7" s="594"/>
      <c r="BL7" s="594"/>
      <c r="BM7" s="594"/>
      <c r="BN7" s="594"/>
      <c r="BO7" s="594"/>
      <c r="BP7" s="594"/>
      <c r="BQ7" s="594"/>
      <c r="BR7" s="595"/>
      <c r="BS7" s="582" t="s">
        <v>114</v>
      </c>
      <c r="BT7" s="583"/>
      <c r="BU7" s="583"/>
      <c r="BV7" s="583"/>
      <c r="BW7" s="583"/>
      <c r="BX7" s="583"/>
      <c r="BY7" s="583"/>
      <c r="BZ7" s="583"/>
      <c r="CA7" s="583"/>
      <c r="CB7" s="583"/>
      <c r="CC7" s="583"/>
      <c r="CD7" s="584"/>
      <c r="CE7" s="582" t="s">
        <v>123</v>
      </c>
      <c r="CF7" s="583"/>
      <c r="CG7" s="583"/>
      <c r="CH7" s="583"/>
      <c r="CI7" s="583"/>
      <c r="CJ7" s="583"/>
      <c r="CK7" s="583"/>
      <c r="CL7" s="583"/>
      <c r="CM7" s="583"/>
      <c r="CN7" s="583"/>
      <c r="CO7" s="583"/>
      <c r="CP7" s="584"/>
    </row>
    <row r="8" spans="1:94" s="261" customFormat="1" ht="30.6" customHeight="1" thickBot="1" x14ac:dyDescent="0.3">
      <c r="B8" s="12"/>
      <c r="C8" s="262" t="s">
        <v>8</v>
      </c>
      <c r="D8" s="263" t="s">
        <v>9</v>
      </c>
      <c r="E8" s="263" t="s">
        <v>13</v>
      </c>
      <c r="F8" s="263" t="s">
        <v>10</v>
      </c>
      <c r="G8" s="263" t="s">
        <v>14</v>
      </c>
      <c r="H8" s="263" t="s">
        <v>2</v>
      </c>
      <c r="I8" s="263" t="s">
        <v>12</v>
      </c>
      <c r="J8" s="263" t="s">
        <v>3</v>
      </c>
      <c r="K8" s="263" t="s">
        <v>4</v>
      </c>
      <c r="L8" s="299" t="s">
        <v>5</v>
      </c>
      <c r="M8" s="262" t="s">
        <v>6</v>
      </c>
      <c r="N8" s="299" t="s">
        <v>7</v>
      </c>
      <c r="O8" s="335" t="s">
        <v>8</v>
      </c>
      <c r="P8" s="335" t="s">
        <v>9</v>
      </c>
      <c r="Q8" s="264" t="s">
        <v>13</v>
      </c>
      <c r="R8" s="265" t="s">
        <v>10</v>
      </c>
      <c r="S8" s="265" t="s">
        <v>11</v>
      </c>
      <c r="T8" s="265" t="s">
        <v>2</v>
      </c>
      <c r="U8" s="265" t="s">
        <v>12</v>
      </c>
      <c r="V8" s="265" t="s">
        <v>3</v>
      </c>
      <c r="W8" s="268" t="s">
        <v>4</v>
      </c>
      <c r="X8" s="363" t="s">
        <v>5</v>
      </c>
      <c r="Y8" s="386" t="s">
        <v>6</v>
      </c>
      <c r="Z8" s="387" t="s">
        <v>7</v>
      </c>
      <c r="AA8" s="387" t="s">
        <v>8</v>
      </c>
      <c r="AB8" s="387" t="s">
        <v>9</v>
      </c>
      <c r="AC8" s="387" t="s">
        <v>13</v>
      </c>
      <c r="AD8" s="387" t="s">
        <v>10</v>
      </c>
      <c r="AE8" s="387" t="s">
        <v>11</v>
      </c>
      <c r="AF8" s="387" t="s">
        <v>2</v>
      </c>
      <c r="AG8" s="387" t="s">
        <v>116</v>
      </c>
      <c r="AH8" s="387" t="s">
        <v>3</v>
      </c>
      <c r="AI8" s="387" t="s">
        <v>4</v>
      </c>
      <c r="AJ8" s="387" t="s">
        <v>5</v>
      </c>
      <c r="AK8" s="460" t="s">
        <v>6</v>
      </c>
      <c r="AL8" s="504" t="s">
        <v>7</v>
      </c>
      <c r="AM8" s="504" t="s">
        <v>8</v>
      </c>
      <c r="AN8" s="504" t="s">
        <v>9</v>
      </c>
      <c r="AO8" s="504" t="s">
        <v>13</v>
      </c>
      <c r="AP8" s="504" t="s">
        <v>113</v>
      </c>
      <c r="AQ8" s="504" t="s">
        <v>14</v>
      </c>
      <c r="AR8" s="504" t="s">
        <v>2</v>
      </c>
      <c r="AS8" s="504" t="s">
        <v>12</v>
      </c>
      <c r="AT8" s="504" t="s">
        <v>3</v>
      </c>
      <c r="AU8" s="504" t="s">
        <v>4</v>
      </c>
      <c r="AV8" s="566" t="s">
        <v>5</v>
      </c>
      <c r="AW8" s="460" t="s">
        <v>6</v>
      </c>
      <c r="AX8" s="504" t="s">
        <v>7</v>
      </c>
      <c r="AY8" s="504" t="s">
        <v>8</v>
      </c>
      <c r="AZ8" s="504" t="s">
        <v>9</v>
      </c>
      <c r="BA8" s="504" t="s">
        <v>13</v>
      </c>
      <c r="BB8" s="504" t="s">
        <v>113</v>
      </c>
      <c r="BC8" s="504" t="s">
        <v>14</v>
      </c>
      <c r="BD8" s="504" t="s">
        <v>2</v>
      </c>
      <c r="BE8" s="504" t="s">
        <v>12</v>
      </c>
      <c r="BF8" s="504" t="s">
        <v>3</v>
      </c>
      <c r="BG8" s="504" t="s">
        <v>4</v>
      </c>
      <c r="BH8" s="566" t="s">
        <v>5</v>
      </c>
      <c r="BI8" s="262" t="s">
        <v>8</v>
      </c>
      <c r="BJ8" s="263" t="s">
        <v>9</v>
      </c>
      <c r="BK8" s="263" t="s">
        <v>13</v>
      </c>
      <c r="BL8" s="263" t="s">
        <v>113</v>
      </c>
      <c r="BM8" s="263" t="s">
        <v>11</v>
      </c>
      <c r="BN8" s="263" t="s">
        <v>2</v>
      </c>
      <c r="BO8" s="263" t="s">
        <v>12</v>
      </c>
      <c r="BP8" s="263" t="s">
        <v>3</v>
      </c>
      <c r="BQ8" s="263" t="s">
        <v>4</v>
      </c>
      <c r="BR8" s="266" t="s">
        <v>5</v>
      </c>
      <c r="BS8" s="362" t="s">
        <v>6</v>
      </c>
      <c r="BT8" s="263" t="s">
        <v>7</v>
      </c>
      <c r="BU8" s="263" t="s">
        <v>8</v>
      </c>
      <c r="BV8" s="263" t="s">
        <v>9</v>
      </c>
      <c r="BW8" s="263" t="s">
        <v>13</v>
      </c>
      <c r="BX8" s="263" t="s">
        <v>10</v>
      </c>
      <c r="BY8" s="263" t="s">
        <v>11</v>
      </c>
      <c r="BZ8" s="266" t="s">
        <v>2</v>
      </c>
      <c r="CA8" s="392" t="s">
        <v>116</v>
      </c>
      <c r="CB8" s="392" t="s">
        <v>3</v>
      </c>
      <c r="CC8" s="392" t="s">
        <v>4</v>
      </c>
      <c r="CD8" s="441" t="s">
        <v>5</v>
      </c>
      <c r="CE8" s="362" t="s">
        <v>6</v>
      </c>
      <c r="CF8" s="263" t="s">
        <v>7</v>
      </c>
      <c r="CG8" s="263" t="s">
        <v>8</v>
      </c>
      <c r="CH8" s="263" t="s">
        <v>9</v>
      </c>
      <c r="CI8" s="263" t="s">
        <v>13</v>
      </c>
      <c r="CJ8" s="263" t="s">
        <v>10</v>
      </c>
      <c r="CK8" s="263" t="s">
        <v>11</v>
      </c>
      <c r="CL8" s="266" t="s">
        <v>2</v>
      </c>
      <c r="CM8" s="392" t="s">
        <v>116</v>
      </c>
      <c r="CN8" s="392" t="s">
        <v>3</v>
      </c>
      <c r="CO8" s="392" t="s">
        <v>4</v>
      </c>
      <c r="CP8" s="441" t="s">
        <v>5</v>
      </c>
    </row>
    <row r="9" spans="1:94" ht="14.45" customHeight="1" x14ac:dyDescent="0.25">
      <c r="A9" s="267">
        <v>1</v>
      </c>
      <c r="B9" s="81" t="s">
        <v>36</v>
      </c>
      <c r="C9" s="13"/>
      <c r="D9" s="14"/>
      <c r="E9" s="14"/>
      <c r="F9" s="14"/>
      <c r="G9" s="14"/>
      <c r="H9" s="14"/>
      <c r="I9" s="14"/>
      <c r="J9" s="14"/>
      <c r="K9" s="14"/>
      <c r="L9" s="103"/>
      <c r="M9" s="104"/>
      <c r="N9" s="103"/>
      <c r="O9" s="336"/>
      <c r="P9" s="336"/>
      <c r="Q9" s="195"/>
      <c r="R9" s="195"/>
      <c r="S9" s="195"/>
      <c r="T9" s="195"/>
      <c r="U9" s="103"/>
      <c r="V9" s="239"/>
      <c r="W9" s="239"/>
      <c r="X9" s="271"/>
      <c r="Y9" s="270"/>
      <c r="Z9" s="239"/>
      <c r="AA9" s="239"/>
      <c r="AB9" s="239"/>
      <c r="AC9" s="239"/>
      <c r="AD9" s="239"/>
      <c r="AE9" s="239"/>
      <c r="AF9" s="239"/>
      <c r="AG9" s="239"/>
      <c r="AH9" s="103"/>
      <c r="AI9" s="103"/>
      <c r="AJ9" s="239"/>
      <c r="AK9" s="270"/>
      <c r="AL9" s="239"/>
      <c r="AM9" s="239"/>
      <c r="AN9" s="524"/>
      <c r="AO9" s="524"/>
      <c r="AP9" s="524"/>
      <c r="AQ9" s="524"/>
      <c r="AR9" s="524"/>
      <c r="AS9" s="524"/>
      <c r="AT9" s="524"/>
      <c r="AU9" s="524"/>
      <c r="AV9" s="524"/>
      <c r="AW9" s="569"/>
      <c r="AX9" s="524"/>
      <c r="AY9" s="524"/>
      <c r="AZ9" s="524"/>
      <c r="BA9" s="524"/>
      <c r="BB9" s="524"/>
      <c r="BC9" s="524"/>
      <c r="BD9" s="524"/>
      <c r="BE9" s="524"/>
      <c r="BF9" s="524"/>
      <c r="BG9" s="524"/>
      <c r="BH9" s="524"/>
      <c r="BI9" s="104"/>
      <c r="BJ9" s="15"/>
      <c r="BK9" s="16"/>
      <c r="BL9" s="16"/>
      <c r="BM9" s="16"/>
      <c r="BN9" s="16"/>
      <c r="BO9" s="16"/>
      <c r="BP9" s="16"/>
      <c r="BQ9" s="16"/>
      <c r="BR9" s="82"/>
      <c r="BS9" s="15"/>
      <c r="BT9" s="15"/>
      <c r="BU9" s="16"/>
      <c r="BV9" s="16"/>
      <c r="BW9" s="16"/>
      <c r="BX9" s="16"/>
      <c r="BY9" s="16"/>
      <c r="BZ9" s="400"/>
      <c r="CA9" s="400"/>
      <c r="CB9" s="432"/>
      <c r="CC9" s="440"/>
      <c r="CD9" s="479"/>
      <c r="CE9" s="505"/>
      <c r="CF9" s="507"/>
      <c r="CG9" s="16"/>
      <c r="CH9" s="16"/>
      <c r="CI9" s="16"/>
      <c r="CJ9" s="16"/>
      <c r="CK9" s="16"/>
      <c r="CL9" s="400"/>
      <c r="CM9" s="400"/>
      <c r="CN9" s="432"/>
      <c r="CO9" s="440"/>
      <c r="CP9" s="452"/>
    </row>
    <row r="10" spans="1:94" x14ac:dyDescent="0.25">
      <c r="A10" s="267"/>
      <c r="B10" s="83" t="s">
        <v>37</v>
      </c>
      <c r="C10" s="27">
        <v>253480</v>
      </c>
      <c r="D10" s="28">
        <v>254990</v>
      </c>
      <c r="E10" s="28">
        <v>254207</v>
      </c>
      <c r="F10" s="28">
        <v>254416</v>
      </c>
      <c r="G10" s="28">
        <v>252936</v>
      </c>
      <c r="H10" s="28">
        <v>253397</v>
      </c>
      <c r="I10" s="28">
        <v>254776</v>
      </c>
      <c r="J10" s="28">
        <v>255186</v>
      </c>
      <c r="K10" s="28">
        <v>256693</v>
      </c>
      <c r="L10" s="300">
        <v>257877</v>
      </c>
      <c r="M10" s="105">
        <v>256542</v>
      </c>
      <c r="N10" s="300">
        <v>256712</v>
      </c>
      <c r="O10" s="240">
        <v>257559</v>
      </c>
      <c r="P10" s="240">
        <v>259307</v>
      </c>
      <c r="Q10" s="196">
        <v>259642</v>
      </c>
      <c r="R10" s="196">
        <v>260587</v>
      </c>
      <c r="S10" s="196">
        <v>256792</v>
      </c>
      <c r="T10" s="196">
        <v>256621</v>
      </c>
      <c r="U10" s="196">
        <v>256285</v>
      </c>
      <c r="V10" s="240">
        <v>256196</v>
      </c>
      <c r="W10" s="240">
        <v>256249</v>
      </c>
      <c r="X10" s="272">
        <v>256143</v>
      </c>
      <c r="Y10" s="364">
        <v>255661</v>
      </c>
      <c r="Z10" s="240">
        <v>255691</v>
      </c>
      <c r="AA10" s="240">
        <v>255149</v>
      </c>
      <c r="AB10" s="240">
        <v>257930</v>
      </c>
      <c r="AC10" s="240">
        <v>256935</v>
      </c>
      <c r="AD10" s="240">
        <v>256408</v>
      </c>
      <c r="AE10" s="240">
        <v>255521</v>
      </c>
      <c r="AF10" s="240">
        <v>255291</v>
      </c>
      <c r="AG10" s="240">
        <v>255176</v>
      </c>
      <c r="AH10" s="240">
        <v>254885</v>
      </c>
      <c r="AI10" s="240">
        <v>254963</v>
      </c>
      <c r="AJ10" s="461">
        <v>254978</v>
      </c>
      <c r="AK10" s="535">
        <v>254755</v>
      </c>
      <c r="AL10" s="461">
        <v>254171</v>
      </c>
      <c r="AM10" s="461">
        <v>253608</v>
      </c>
      <c r="AN10" s="461">
        <v>252645</v>
      </c>
      <c r="AO10" s="461">
        <v>252344</v>
      </c>
      <c r="AP10" s="461">
        <v>250518</v>
      </c>
      <c r="AQ10" s="461">
        <v>249892</v>
      </c>
      <c r="AR10" s="461">
        <v>249295</v>
      </c>
      <c r="AS10" s="461">
        <v>247745</v>
      </c>
      <c r="AT10" s="461">
        <v>248388</v>
      </c>
      <c r="AU10" s="461">
        <v>249098</v>
      </c>
      <c r="AV10" s="461">
        <v>251669</v>
      </c>
      <c r="AW10" s="535">
        <v>251917</v>
      </c>
      <c r="AX10" s="461">
        <v>251575</v>
      </c>
      <c r="AY10" s="461">
        <v>253498</v>
      </c>
      <c r="AZ10" s="461">
        <v>251160</v>
      </c>
      <c r="BA10" s="461">
        <v>251333</v>
      </c>
      <c r="BB10" s="461">
        <v>251218</v>
      </c>
      <c r="BC10" s="461">
        <v>250982</v>
      </c>
      <c r="BD10" s="461">
        <v>250914</v>
      </c>
      <c r="BE10" s="461">
        <v>251048</v>
      </c>
      <c r="BF10" s="461">
        <v>251520</v>
      </c>
      <c r="BG10" s="461"/>
      <c r="BH10" s="461"/>
      <c r="BI10" s="105">
        <f t="shared" ref="BI10:BR14" si="0">O10-C10</f>
        <v>4079</v>
      </c>
      <c r="BJ10" s="48">
        <f t="shared" si="0"/>
        <v>4317</v>
      </c>
      <c r="BK10" s="48">
        <f t="shared" si="0"/>
        <v>5435</v>
      </c>
      <c r="BL10" s="48">
        <f t="shared" si="0"/>
        <v>6171</v>
      </c>
      <c r="BM10" s="48">
        <f t="shared" si="0"/>
        <v>3856</v>
      </c>
      <c r="BN10" s="48">
        <f t="shared" si="0"/>
        <v>3224</v>
      </c>
      <c r="BO10" s="48">
        <f t="shared" si="0"/>
        <v>1509</v>
      </c>
      <c r="BP10" s="48">
        <f t="shared" si="0"/>
        <v>1010</v>
      </c>
      <c r="BQ10" s="48">
        <f t="shared" si="0"/>
        <v>-444</v>
      </c>
      <c r="BR10" s="84">
        <f t="shared" si="0"/>
        <v>-1734</v>
      </c>
      <c r="BS10" s="48">
        <f t="shared" ref="BS10:CB14" si="1">Y10-M10</f>
        <v>-881</v>
      </c>
      <c r="BT10" s="48">
        <f t="shared" si="1"/>
        <v>-1021</v>
      </c>
      <c r="BU10" s="48">
        <f t="shared" si="1"/>
        <v>-2410</v>
      </c>
      <c r="BV10" s="48">
        <f t="shared" si="1"/>
        <v>-1377</v>
      </c>
      <c r="BW10" s="48">
        <f t="shared" si="1"/>
        <v>-2707</v>
      </c>
      <c r="BX10" s="48">
        <f t="shared" si="1"/>
        <v>-4179</v>
      </c>
      <c r="BY10" s="48">
        <f t="shared" si="1"/>
        <v>-1271</v>
      </c>
      <c r="BZ10" s="401">
        <f t="shared" si="1"/>
        <v>-1330</v>
      </c>
      <c r="CA10" s="300">
        <f t="shared" si="1"/>
        <v>-1109</v>
      </c>
      <c r="CB10" s="401">
        <f t="shared" si="1"/>
        <v>-1311</v>
      </c>
      <c r="CC10" s="401">
        <f t="shared" ref="CC10:CL14" si="2">AI10-W10</f>
        <v>-1286</v>
      </c>
      <c r="CD10" s="401">
        <f t="shared" si="2"/>
        <v>-1165</v>
      </c>
      <c r="CE10" s="480">
        <f t="shared" si="2"/>
        <v>-906</v>
      </c>
      <c r="CF10" s="306">
        <f t="shared" si="2"/>
        <v>-1520</v>
      </c>
      <c r="CG10" s="306">
        <f t="shared" si="2"/>
        <v>-1541</v>
      </c>
      <c r="CH10" s="306">
        <f t="shared" si="2"/>
        <v>-5285</v>
      </c>
      <c r="CI10" s="306">
        <f t="shared" si="2"/>
        <v>-4591</v>
      </c>
      <c r="CJ10" s="306">
        <f t="shared" si="2"/>
        <v>-5890</v>
      </c>
      <c r="CK10" s="306">
        <f t="shared" si="2"/>
        <v>-5629</v>
      </c>
      <c r="CL10" s="401">
        <f t="shared" si="2"/>
        <v>-5996</v>
      </c>
      <c r="CM10" s="401">
        <f t="shared" ref="CM10:CP14" si="3">AS10-AG10</f>
        <v>-7431</v>
      </c>
      <c r="CN10" s="401">
        <f t="shared" si="3"/>
        <v>-6497</v>
      </c>
      <c r="CO10" s="401">
        <f t="shared" si="3"/>
        <v>-5865</v>
      </c>
      <c r="CP10" s="84">
        <f t="shared" si="3"/>
        <v>-3309</v>
      </c>
    </row>
    <row r="11" spans="1:94" x14ac:dyDescent="0.25">
      <c r="A11" s="267"/>
      <c r="B11" s="83" t="s">
        <v>38</v>
      </c>
      <c r="C11" s="27">
        <v>40590</v>
      </c>
      <c r="D11" s="28">
        <v>38581</v>
      </c>
      <c r="E11" s="28">
        <v>39274</v>
      </c>
      <c r="F11" s="28">
        <v>38721</v>
      </c>
      <c r="G11" s="28">
        <v>39528</v>
      </c>
      <c r="H11" s="28">
        <v>39143</v>
      </c>
      <c r="I11" s="28">
        <v>37878</v>
      </c>
      <c r="J11" s="28">
        <v>39209</v>
      </c>
      <c r="K11" s="28">
        <v>39295</v>
      </c>
      <c r="L11" s="300">
        <v>38785</v>
      </c>
      <c r="M11" s="105">
        <v>40620</v>
      </c>
      <c r="N11" s="300">
        <v>40784</v>
      </c>
      <c r="O11" s="240">
        <v>40343</v>
      </c>
      <c r="P11" s="240">
        <v>38970</v>
      </c>
      <c r="Q11" s="196">
        <v>39065</v>
      </c>
      <c r="R11" s="196">
        <v>38356</v>
      </c>
      <c r="S11" s="196">
        <v>42310</v>
      </c>
      <c r="T11" s="196">
        <v>42434</v>
      </c>
      <c r="U11" s="196">
        <v>42966</v>
      </c>
      <c r="V11" s="240">
        <v>43439</v>
      </c>
      <c r="W11" s="240">
        <v>43961</v>
      </c>
      <c r="X11" s="272">
        <v>44433</v>
      </c>
      <c r="Y11" s="364">
        <v>45102</v>
      </c>
      <c r="Z11" s="240">
        <v>45728</v>
      </c>
      <c r="AA11" s="240">
        <v>46380</v>
      </c>
      <c r="AB11" s="240">
        <v>43512</v>
      </c>
      <c r="AC11" s="240">
        <v>44449</v>
      </c>
      <c r="AD11" s="240">
        <v>44964</v>
      </c>
      <c r="AE11" s="240">
        <v>45880</v>
      </c>
      <c r="AF11" s="240">
        <v>46105</v>
      </c>
      <c r="AG11" s="240">
        <v>46362</v>
      </c>
      <c r="AH11" s="240">
        <v>46910</v>
      </c>
      <c r="AI11" s="240">
        <v>47539</v>
      </c>
      <c r="AJ11" s="461">
        <v>48063</v>
      </c>
      <c r="AK11" s="535">
        <v>48706</v>
      </c>
      <c r="AL11" s="461">
        <v>49446</v>
      </c>
      <c r="AM11" s="461">
        <v>49962</v>
      </c>
      <c r="AN11" s="461">
        <v>49815</v>
      </c>
      <c r="AO11" s="461">
        <v>49614</v>
      </c>
      <c r="AP11" s="461">
        <v>51088</v>
      </c>
      <c r="AQ11" s="461">
        <v>51438</v>
      </c>
      <c r="AR11" s="461">
        <v>51171</v>
      </c>
      <c r="AS11" s="461">
        <v>52606</v>
      </c>
      <c r="AT11" s="461">
        <v>52132</v>
      </c>
      <c r="AU11" s="461">
        <v>52079</v>
      </c>
      <c r="AV11" s="461">
        <v>51977</v>
      </c>
      <c r="AW11" s="535">
        <v>51993</v>
      </c>
      <c r="AX11" s="461">
        <v>51994</v>
      </c>
      <c r="AY11" s="461">
        <v>52283</v>
      </c>
      <c r="AZ11" s="461">
        <v>51749</v>
      </c>
      <c r="BA11" s="461">
        <v>51616</v>
      </c>
      <c r="BB11" s="461">
        <v>51480</v>
      </c>
      <c r="BC11" s="461">
        <v>51283</v>
      </c>
      <c r="BD11" s="461">
        <v>51169</v>
      </c>
      <c r="BE11" s="461">
        <v>51159</v>
      </c>
      <c r="BF11" s="461">
        <v>51178</v>
      </c>
      <c r="BG11" s="461"/>
      <c r="BH11" s="461"/>
      <c r="BI11" s="105">
        <f t="shared" si="0"/>
        <v>-247</v>
      </c>
      <c r="BJ11" s="48">
        <f t="shared" si="0"/>
        <v>389</v>
      </c>
      <c r="BK11" s="48">
        <f t="shared" si="0"/>
        <v>-209</v>
      </c>
      <c r="BL11" s="48">
        <f t="shared" si="0"/>
        <v>-365</v>
      </c>
      <c r="BM11" s="48">
        <f t="shared" si="0"/>
        <v>2782</v>
      </c>
      <c r="BN11" s="48">
        <f t="shared" si="0"/>
        <v>3291</v>
      </c>
      <c r="BO11" s="48">
        <f t="shared" si="0"/>
        <v>5088</v>
      </c>
      <c r="BP11" s="48">
        <f t="shared" si="0"/>
        <v>4230</v>
      </c>
      <c r="BQ11" s="48">
        <f t="shared" si="0"/>
        <v>4666</v>
      </c>
      <c r="BR11" s="84">
        <f t="shared" si="0"/>
        <v>5648</v>
      </c>
      <c r="BS11" s="48">
        <f t="shared" si="1"/>
        <v>4482</v>
      </c>
      <c r="BT11" s="48">
        <f t="shared" si="1"/>
        <v>4944</v>
      </c>
      <c r="BU11" s="48">
        <f t="shared" si="1"/>
        <v>6037</v>
      </c>
      <c r="BV11" s="48">
        <f t="shared" si="1"/>
        <v>4542</v>
      </c>
      <c r="BW11" s="48">
        <f t="shared" si="1"/>
        <v>5384</v>
      </c>
      <c r="BX11" s="48">
        <f t="shared" si="1"/>
        <v>6608</v>
      </c>
      <c r="BY11" s="48">
        <f t="shared" si="1"/>
        <v>3570</v>
      </c>
      <c r="BZ11" s="401">
        <f t="shared" si="1"/>
        <v>3671</v>
      </c>
      <c r="CA11" s="300">
        <f t="shared" si="1"/>
        <v>3396</v>
      </c>
      <c r="CB11" s="401">
        <f t="shared" si="1"/>
        <v>3471</v>
      </c>
      <c r="CC11" s="401">
        <f t="shared" si="2"/>
        <v>3578</v>
      </c>
      <c r="CD11" s="401">
        <f t="shared" si="2"/>
        <v>3630</v>
      </c>
      <c r="CE11" s="481">
        <f t="shared" si="2"/>
        <v>3604</v>
      </c>
      <c r="CF11" s="401">
        <f t="shared" si="2"/>
        <v>3718</v>
      </c>
      <c r="CG11" s="401">
        <f t="shared" si="2"/>
        <v>3582</v>
      </c>
      <c r="CH11" s="401">
        <f t="shared" si="2"/>
        <v>6303</v>
      </c>
      <c r="CI11" s="401">
        <f t="shared" si="2"/>
        <v>5165</v>
      </c>
      <c r="CJ11" s="401">
        <f t="shared" si="2"/>
        <v>6124</v>
      </c>
      <c r="CK11" s="401">
        <f t="shared" si="2"/>
        <v>5558</v>
      </c>
      <c r="CL11" s="401">
        <f t="shared" si="2"/>
        <v>5066</v>
      </c>
      <c r="CM11" s="401">
        <f t="shared" si="3"/>
        <v>6244</v>
      </c>
      <c r="CN11" s="401">
        <f t="shared" si="3"/>
        <v>5222</v>
      </c>
      <c r="CO11" s="401">
        <f t="shared" si="3"/>
        <v>4540</v>
      </c>
      <c r="CP11" s="84">
        <f t="shared" si="3"/>
        <v>3914</v>
      </c>
    </row>
    <row r="12" spans="1:94" x14ac:dyDescent="0.25">
      <c r="A12" s="267"/>
      <c r="B12" s="83" t="s">
        <v>39</v>
      </c>
      <c r="C12" s="27">
        <v>23504</v>
      </c>
      <c r="D12" s="28">
        <v>23312</v>
      </c>
      <c r="E12" s="28">
        <v>23087</v>
      </c>
      <c r="F12" s="28">
        <v>22900</v>
      </c>
      <c r="G12" s="28">
        <v>22787</v>
      </c>
      <c r="H12" s="28">
        <v>22725</v>
      </c>
      <c r="I12" s="28">
        <v>22731</v>
      </c>
      <c r="J12" s="28">
        <v>22929</v>
      </c>
      <c r="K12" s="28">
        <v>23336</v>
      </c>
      <c r="L12" s="300">
        <v>23448</v>
      </c>
      <c r="M12" s="105">
        <v>23496</v>
      </c>
      <c r="N12" s="300">
        <v>23485</v>
      </c>
      <c r="O12" s="240">
        <v>23493</v>
      </c>
      <c r="P12" s="240">
        <v>23498</v>
      </c>
      <c r="Q12" s="196">
        <v>23512</v>
      </c>
      <c r="R12" s="196">
        <v>23519</v>
      </c>
      <c r="S12" s="196">
        <v>23464</v>
      </c>
      <c r="T12" s="196">
        <v>23426</v>
      </c>
      <c r="U12" s="196">
        <v>23414</v>
      </c>
      <c r="V12" s="240">
        <v>23886</v>
      </c>
      <c r="W12" s="240">
        <v>24012</v>
      </c>
      <c r="X12" s="272">
        <v>24121</v>
      </c>
      <c r="Y12" s="364">
        <v>24152</v>
      </c>
      <c r="Z12" s="240">
        <v>24128</v>
      </c>
      <c r="AA12" s="240">
        <v>24120</v>
      </c>
      <c r="AB12" s="240">
        <v>24050</v>
      </c>
      <c r="AC12" s="240">
        <v>23954</v>
      </c>
      <c r="AD12" s="240">
        <v>23869</v>
      </c>
      <c r="AE12" s="240">
        <v>23741</v>
      </c>
      <c r="AF12" s="240">
        <v>23486</v>
      </c>
      <c r="AG12" s="240">
        <v>23389</v>
      </c>
      <c r="AH12" s="240">
        <v>23694</v>
      </c>
      <c r="AI12" s="240">
        <v>23997</v>
      </c>
      <c r="AJ12" s="461">
        <v>24155</v>
      </c>
      <c r="AK12" s="535">
        <v>24283</v>
      </c>
      <c r="AL12" s="461">
        <v>24318</v>
      </c>
      <c r="AM12" s="461">
        <v>24316</v>
      </c>
      <c r="AN12" s="461">
        <v>24294</v>
      </c>
      <c r="AO12" s="461">
        <v>24195</v>
      </c>
      <c r="AP12" s="461">
        <v>24117</v>
      </c>
      <c r="AQ12" s="461">
        <v>24063</v>
      </c>
      <c r="AR12" s="461">
        <v>23919</v>
      </c>
      <c r="AS12" s="461">
        <v>23863</v>
      </c>
      <c r="AT12" s="461">
        <v>23926</v>
      </c>
      <c r="AU12" s="461">
        <v>24049</v>
      </c>
      <c r="AV12" s="461">
        <v>24319</v>
      </c>
      <c r="AW12" s="535">
        <v>24324</v>
      </c>
      <c r="AX12" s="461">
        <v>24249</v>
      </c>
      <c r="AY12" s="461">
        <v>24308</v>
      </c>
      <c r="AZ12" s="461">
        <v>23887</v>
      </c>
      <c r="BA12" s="461">
        <v>23739</v>
      </c>
      <c r="BB12" s="461">
        <v>23652</v>
      </c>
      <c r="BC12" s="461">
        <v>23556</v>
      </c>
      <c r="BD12" s="461">
        <v>23505</v>
      </c>
      <c r="BE12" s="461">
        <v>23496</v>
      </c>
      <c r="BF12" s="461">
        <v>23569</v>
      </c>
      <c r="BG12" s="461"/>
      <c r="BH12" s="461"/>
      <c r="BI12" s="105">
        <f t="shared" si="0"/>
        <v>-11</v>
      </c>
      <c r="BJ12" s="48">
        <f t="shared" si="0"/>
        <v>186</v>
      </c>
      <c r="BK12" s="48">
        <f t="shared" si="0"/>
        <v>425</v>
      </c>
      <c r="BL12" s="48">
        <f t="shared" si="0"/>
        <v>619</v>
      </c>
      <c r="BM12" s="48">
        <f t="shared" si="0"/>
        <v>677</v>
      </c>
      <c r="BN12" s="48">
        <f t="shared" si="0"/>
        <v>701</v>
      </c>
      <c r="BO12" s="48">
        <f t="shared" si="0"/>
        <v>683</v>
      </c>
      <c r="BP12" s="48">
        <f t="shared" si="0"/>
        <v>957</v>
      </c>
      <c r="BQ12" s="48">
        <f t="shared" si="0"/>
        <v>676</v>
      </c>
      <c r="BR12" s="84">
        <f t="shared" si="0"/>
        <v>673</v>
      </c>
      <c r="BS12" s="48">
        <f t="shared" si="1"/>
        <v>656</v>
      </c>
      <c r="BT12" s="48">
        <f t="shared" si="1"/>
        <v>643</v>
      </c>
      <c r="BU12" s="48">
        <f t="shared" si="1"/>
        <v>627</v>
      </c>
      <c r="BV12" s="48">
        <f t="shared" si="1"/>
        <v>552</v>
      </c>
      <c r="BW12" s="48">
        <f t="shared" si="1"/>
        <v>442</v>
      </c>
      <c r="BX12" s="48">
        <f t="shared" si="1"/>
        <v>350</v>
      </c>
      <c r="BY12" s="48">
        <f t="shared" si="1"/>
        <v>277</v>
      </c>
      <c r="BZ12" s="401">
        <f t="shared" si="1"/>
        <v>60</v>
      </c>
      <c r="CA12" s="300">
        <f t="shared" si="1"/>
        <v>-25</v>
      </c>
      <c r="CB12" s="401">
        <f t="shared" si="1"/>
        <v>-192</v>
      </c>
      <c r="CC12" s="401">
        <f t="shared" si="2"/>
        <v>-15</v>
      </c>
      <c r="CD12" s="401">
        <f t="shared" si="2"/>
        <v>34</v>
      </c>
      <c r="CE12" s="481">
        <f t="shared" si="2"/>
        <v>131</v>
      </c>
      <c r="CF12" s="401">
        <f t="shared" si="2"/>
        <v>190</v>
      </c>
      <c r="CG12" s="401">
        <f t="shared" si="2"/>
        <v>196</v>
      </c>
      <c r="CH12" s="401">
        <f t="shared" si="2"/>
        <v>244</v>
      </c>
      <c r="CI12" s="401">
        <f t="shared" si="2"/>
        <v>241</v>
      </c>
      <c r="CJ12" s="401">
        <f t="shared" si="2"/>
        <v>248</v>
      </c>
      <c r="CK12" s="401">
        <f t="shared" si="2"/>
        <v>322</v>
      </c>
      <c r="CL12" s="401">
        <f t="shared" si="2"/>
        <v>433</v>
      </c>
      <c r="CM12" s="401">
        <f t="shared" si="3"/>
        <v>474</v>
      </c>
      <c r="CN12" s="401">
        <f t="shared" si="3"/>
        <v>232</v>
      </c>
      <c r="CO12" s="401">
        <f t="shared" si="3"/>
        <v>52</v>
      </c>
      <c r="CP12" s="84">
        <f t="shared" si="3"/>
        <v>164</v>
      </c>
    </row>
    <row r="13" spans="1:94" x14ac:dyDescent="0.25">
      <c r="A13" s="267"/>
      <c r="B13" s="83" t="s">
        <v>40</v>
      </c>
      <c r="C13" s="27">
        <v>6806</v>
      </c>
      <c r="D13" s="28">
        <v>6789</v>
      </c>
      <c r="E13" s="28">
        <v>6782</v>
      </c>
      <c r="F13" s="28">
        <v>6768</v>
      </c>
      <c r="G13" s="28">
        <v>6750</v>
      </c>
      <c r="H13" s="28">
        <v>6748</v>
      </c>
      <c r="I13" s="28">
        <v>6754</v>
      </c>
      <c r="J13" s="28">
        <v>6873</v>
      </c>
      <c r="K13" s="28">
        <v>6905</v>
      </c>
      <c r="L13" s="300">
        <v>6925</v>
      </c>
      <c r="M13" s="105">
        <v>6939</v>
      </c>
      <c r="N13" s="300">
        <v>6939</v>
      </c>
      <c r="O13" s="240">
        <v>6942</v>
      </c>
      <c r="P13" s="240">
        <v>6941</v>
      </c>
      <c r="Q13" s="196">
        <v>6940</v>
      </c>
      <c r="R13" s="196">
        <v>6942</v>
      </c>
      <c r="S13" s="196">
        <v>6944</v>
      </c>
      <c r="T13" s="196">
        <v>6939</v>
      </c>
      <c r="U13" s="196">
        <v>6944</v>
      </c>
      <c r="V13" s="240">
        <v>6570</v>
      </c>
      <c r="W13" s="240">
        <v>6575</v>
      </c>
      <c r="X13" s="272">
        <v>6594</v>
      </c>
      <c r="Y13" s="364">
        <v>6613</v>
      </c>
      <c r="Z13" s="240">
        <v>6633</v>
      </c>
      <c r="AA13" s="240">
        <v>6650</v>
      </c>
      <c r="AB13" s="240">
        <v>6640</v>
      </c>
      <c r="AC13" s="240">
        <v>6635</v>
      </c>
      <c r="AD13" s="240">
        <v>6622</v>
      </c>
      <c r="AE13" s="240">
        <v>6611</v>
      </c>
      <c r="AF13" s="240">
        <v>6586</v>
      </c>
      <c r="AG13" s="240">
        <v>6581</v>
      </c>
      <c r="AH13" s="240">
        <v>6364</v>
      </c>
      <c r="AI13" s="240">
        <v>6409</v>
      </c>
      <c r="AJ13" s="461">
        <v>6428</v>
      </c>
      <c r="AK13" s="535">
        <v>6442</v>
      </c>
      <c r="AL13" s="461">
        <v>6449</v>
      </c>
      <c r="AM13" s="461">
        <v>6456</v>
      </c>
      <c r="AN13" s="461">
        <v>6442</v>
      </c>
      <c r="AO13" s="461">
        <v>6431</v>
      </c>
      <c r="AP13" s="461">
        <v>6423</v>
      </c>
      <c r="AQ13" s="461">
        <v>6413</v>
      </c>
      <c r="AR13" s="461">
        <v>6402</v>
      </c>
      <c r="AS13" s="461">
        <v>6410</v>
      </c>
      <c r="AT13" s="461">
        <v>6421</v>
      </c>
      <c r="AU13" s="461">
        <v>6433</v>
      </c>
      <c r="AV13" s="461">
        <v>6475</v>
      </c>
      <c r="AW13" s="535">
        <v>6466</v>
      </c>
      <c r="AX13" s="461">
        <v>6452</v>
      </c>
      <c r="AY13" s="461">
        <v>6476</v>
      </c>
      <c r="AZ13" s="461">
        <v>6415</v>
      </c>
      <c r="BA13" s="461">
        <v>6405</v>
      </c>
      <c r="BB13" s="461">
        <v>6409</v>
      </c>
      <c r="BC13" s="461">
        <v>6391</v>
      </c>
      <c r="BD13" s="461">
        <v>6387</v>
      </c>
      <c r="BE13" s="461">
        <v>6387</v>
      </c>
      <c r="BF13" s="461">
        <v>6388</v>
      </c>
      <c r="BG13" s="461"/>
      <c r="BH13" s="461"/>
      <c r="BI13" s="105">
        <f t="shared" si="0"/>
        <v>136</v>
      </c>
      <c r="BJ13" s="48">
        <f t="shared" si="0"/>
        <v>152</v>
      </c>
      <c r="BK13" s="48">
        <f t="shared" si="0"/>
        <v>158</v>
      </c>
      <c r="BL13" s="48">
        <f t="shared" si="0"/>
        <v>174</v>
      </c>
      <c r="BM13" s="48">
        <f t="shared" si="0"/>
        <v>194</v>
      </c>
      <c r="BN13" s="48">
        <f t="shared" si="0"/>
        <v>191</v>
      </c>
      <c r="BO13" s="48">
        <f t="shared" si="0"/>
        <v>190</v>
      </c>
      <c r="BP13" s="48">
        <f t="shared" si="0"/>
        <v>-303</v>
      </c>
      <c r="BQ13" s="48">
        <f t="shared" si="0"/>
        <v>-330</v>
      </c>
      <c r="BR13" s="84">
        <f t="shared" si="0"/>
        <v>-331</v>
      </c>
      <c r="BS13" s="48">
        <f t="shared" si="1"/>
        <v>-326</v>
      </c>
      <c r="BT13" s="48">
        <f t="shared" si="1"/>
        <v>-306</v>
      </c>
      <c r="BU13" s="48">
        <f t="shared" si="1"/>
        <v>-292</v>
      </c>
      <c r="BV13" s="48">
        <f t="shared" si="1"/>
        <v>-301</v>
      </c>
      <c r="BW13" s="48">
        <f t="shared" si="1"/>
        <v>-305</v>
      </c>
      <c r="BX13" s="48">
        <f t="shared" si="1"/>
        <v>-320</v>
      </c>
      <c r="BY13" s="48">
        <f t="shared" si="1"/>
        <v>-333</v>
      </c>
      <c r="BZ13" s="401">
        <f t="shared" si="1"/>
        <v>-353</v>
      </c>
      <c r="CA13" s="300">
        <f t="shared" si="1"/>
        <v>-363</v>
      </c>
      <c r="CB13" s="401">
        <f t="shared" si="1"/>
        <v>-206</v>
      </c>
      <c r="CC13" s="401">
        <f t="shared" si="2"/>
        <v>-166</v>
      </c>
      <c r="CD13" s="401">
        <f t="shared" si="2"/>
        <v>-166</v>
      </c>
      <c r="CE13" s="481">
        <f t="shared" si="2"/>
        <v>-171</v>
      </c>
      <c r="CF13" s="401">
        <f t="shared" si="2"/>
        <v>-184</v>
      </c>
      <c r="CG13" s="401">
        <f t="shared" si="2"/>
        <v>-194</v>
      </c>
      <c r="CH13" s="401">
        <f t="shared" si="2"/>
        <v>-198</v>
      </c>
      <c r="CI13" s="401">
        <f t="shared" si="2"/>
        <v>-204</v>
      </c>
      <c r="CJ13" s="401">
        <f t="shared" si="2"/>
        <v>-199</v>
      </c>
      <c r="CK13" s="401">
        <f t="shared" si="2"/>
        <v>-198</v>
      </c>
      <c r="CL13" s="401">
        <f t="shared" si="2"/>
        <v>-184</v>
      </c>
      <c r="CM13" s="401">
        <f t="shared" si="3"/>
        <v>-171</v>
      </c>
      <c r="CN13" s="401">
        <f t="shared" si="3"/>
        <v>57</v>
      </c>
      <c r="CO13" s="401">
        <f t="shared" si="3"/>
        <v>24</v>
      </c>
      <c r="CP13" s="84">
        <f t="shared" si="3"/>
        <v>47</v>
      </c>
    </row>
    <row r="14" spans="1:94" x14ac:dyDescent="0.25">
      <c r="A14" s="267"/>
      <c r="B14" s="83" t="s">
        <v>41</v>
      </c>
      <c r="C14" s="31">
        <v>982</v>
      </c>
      <c r="D14" s="32">
        <v>979</v>
      </c>
      <c r="E14" s="32">
        <v>980</v>
      </c>
      <c r="F14" s="32">
        <v>979</v>
      </c>
      <c r="G14" s="32">
        <v>980</v>
      </c>
      <c r="H14" s="32">
        <v>978</v>
      </c>
      <c r="I14" s="32">
        <v>977</v>
      </c>
      <c r="J14" s="32">
        <v>984</v>
      </c>
      <c r="K14" s="32">
        <v>994</v>
      </c>
      <c r="L14" s="301">
        <v>993</v>
      </c>
      <c r="M14" s="106">
        <v>993</v>
      </c>
      <c r="N14" s="301">
        <v>994</v>
      </c>
      <c r="O14" s="241">
        <v>995</v>
      </c>
      <c r="P14" s="241">
        <v>997</v>
      </c>
      <c r="Q14" s="197">
        <v>995</v>
      </c>
      <c r="R14" s="197">
        <v>997</v>
      </c>
      <c r="S14" s="197">
        <v>997</v>
      </c>
      <c r="T14" s="197">
        <v>1000</v>
      </c>
      <c r="U14" s="197">
        <v>1000</v>
      </c>
      <c r="V14" s="241">
        <v>907</v>
      </c>
      <c r="W14" s="241">
        <v>903</v>
      </c>
      <c r="X14" s="273">
        <v>905</v>
      </c>
      <c r="Y14" s="365">
        <v>905</v>
      </c>
      <c r="Z14" s="241">
        <v>906</v>
      </c>
      <c r="AA14" s="241">
        <v>909</v>
      </c>
      <c r="AB14" s="241">
        <v>909</v>
      </c>
      <c r="AC14" s="241">
        <v>913</v>
      </c>
      <c r="AD14" s="241">
        <v>913</v>
      </c>
      <c r="AE14" s="241">
        <v>914</v>
      </c>
      <c r="AF14" s="241">
        <v>914</v>
      </c>
      <c r="AG14" s="241">
        <v>912</v>
      </c>
      <c r="AH14" s="241">
        <v>918</v>
      </c>
      <c r="AI14" s="241">
        <v>923</v>
      </c>
      <c r="AJ14" s="462">
        <v>928</v>
      </c>
      <c r="AK14" s="536">
        <v>926</v>
      </c>
      <c r="AL14" s="462">
        <v>929</v>
      </c>
      <c r="AM14" s="462">
        <v>927</v>
      </c>
      <c r="AN14" s="462">
        <v>925</v>
      </c>
      <c r="AO14" s="462">
        <v>924</v>
      </c>
      <c r="AP14" s="462">
        <v>924</v>
      </c>
      <c r="AQ14" s="462">
        <v>922</v>
      </c>
      <c r="AR14" s="462">
        <v>923</v>
      </c>
      <c r="AS14" s="462">
        <v>922</v>
      </c>
      <c r="AT14" s="462">
        <v>922</v>
      </c>
      <c r="AU14" s="462">
        <v>925</v>
      </c>
      <c r="AV14" s="462">
        <v>943</v>
      </c>
      <c r="AW14" s="536">
        <v>943</v>
      </c>
      <c r="AX14" s="462">
        <v>934</v>
      </c>
      <c r="AY14" s="462">
        <v>926</v>
      </c>
      <c r="AZ14" s="462">
        <v>923</v>
      </c>
      <c r="BA14" s="462">
        <v>922</v>
      </c>
      <c r="BB14" s="462">
        <v>923</v>
      </c>
      <c r="BC14" s="462">
        <v>922</v>
      </c>
      <c r="BD14" s="462">
        <v>920</v>
      </c>
      <c r="BE14" s="462">
        <v>918</v>
      </c>
      <c r="BF14" s="462">
        <v>919</v>
      </c>
      <c r="BG14" s="462"/>
      <c r="BH14" s="462"/>
      <c r="BI14" s="106">
        <f t="shared" si="0"/>
        <v>13</v>
      </c>
      <c r="BJ14" s="52">
        <f t="shared" si="0"/>
        <v>18</v>
      </c>
      <c r="BK14" s="52">
        <f t="shared" si="0"/>
        <v>15</v>
      </c>
      <c r="BL14" s="52">
        <f t="shared" si="0"/>
        <v>18</v>
      </c>
      <c r="BM14" s="52">
        <f t="shared" si="0"/>
        <v>17</v>
      </c>
      <c r="BN14" s="52">
        <f t="shared" si="0"/>
        <v>22</v>
      </c>
      <c r="BO14" s="52">
        <f t="shared" si="0"/>
        <v>23</v>
      </c>
      <c r="BP14" s="52">
        <f t="shared" si="0"/>
        <v>-77</v>
      </c>
      <c r="BQ14" s="52">
        <f t="shared" si="0"/>
        <v>-91</v>
      </c>
      <c r="BR14" s="85">
        <f t="shared" si="0"/>
        <v>-88</v>
      </c>
      <c r="BS14" s="52">
        <f t="shared" si="1"/>
        <v>-88</v>
      </c>
      <c r="BT14" s="52">
        <f t="shared" si="1"/>
        <v>-88</v>
      </c>
      <c r="BU14" s="52">
        <f t="shared" si="1"/>
        <v>-86</v>
      </c>
      <c r="BV14" s="52">
        <f t="shared" si="1"/>
        <v>-88</v>
      </c>
      <c r="BW14" s="52">
        <f t="shared" si="1"/>
        <v>-82</v>
      </c>
      <c r="BX14" s="52">
        <f t="shared" si="1"/>
        <v>-84</v>
      </c>
      <c r="BY14" s="52">
        <f t="shared" si="1"/>
        <v>-83</v>
      </c>
      <c r="BZ14" s="402">
        <f t="shared" si="1"/>
        <v>-86</v>
      </c>
      <c r="CA14" s="301">
        <f t="shared" si="1"/>
        <v>-88</v>
      </c>
      <c r="CB14" s="402">
        <f t="shared" si="1"/>
        <v>11</v>
      </c>
      <c r="CC14" s="402">
        <f t="shared" si="2"/>
        <v>20</v>
      </c>
      <c r="CD14" s="402">
        <f t="shared" si="2"/>
        <v>23</v>
      </c>
      <c r="CE14" s="482">
        <f t="shared" si="2"/>
        <v>21</v>
      </c>
      <c r="CF14" s="402">
        <f t="shared" si="2"/>
        <v>23</v>
      </c>
      <c r="CG14" s="402">
        <f t="shared" si="2"/>
        <v>18</v>
      </c>
      <c r="CH14" s="402">
        <f t="shared" si="2"/>
        <v>16</v>
      </c>
      <c r="CI14" s="402">
        <f t="shared" si="2"/>
        <v>11</v>
      </c>
      <c r="CJ14" s="402">
        <f t="shared" si="2"/>
        <v>11</v>
      </c>
      <c r="CK14" s="402">
        <f t="shared" si="2"/>
        <v>8</v>
      </c>
      <c r="CL14" s="402">
        <f t="shared" si="2"/>
        <v>9</v>
      </c>
      <c r="CM14" s="402">
        <f t="shared" si="3"/>
        <v>10</v>
      </c>
      <c r="CN14" s="402">
        <f t="shared" si="3"/>
        <v>4</v>
      </c>
      <c r="CO14" s="402">
        <f t="shared" si="3"/>
        <v>2</v>
      </c>
      <c r="CP14" s="85">
        <f t="shared" si="3"/>
        <v>15</v>
      </c>
    </row>
    <row r="15" spans="1:94" ht="15.75" thickBot="1" x14ac:dyDescent="0.3">
      <c r="A15" s="267"/>
      <c r="B15" s="86" t="s">
        <v>27</v>
      </c>
      <c r="C15" s="29">
        <f>SUM(C10:C14)</f>
        <v>325362</v>
      </c>
      <c r="D15" s="30">
        <f>SUM(D10:D14)</f>
        <v>324651</v>
      </c>
      <c r="E15" s="30">
        <f t="shared" ref="E15:W15" si="4">SUM(E10:E14)</f>
        <v>324330</v>
      </c>
      <c r="F15" s="30">
        <f t="shared" si="4"/>
        <v>323784</v>
      </c>
      <c r="G15" s="30">
        <f t="shared" si="4"/>
        <v>322981</v>
      </c>
      <c r="H15" s="30">
        <f t="shared" si="4"/>
        <v>322991</v>
      </c>
      <c r="I15" s="30">
        <f t="shared" si="4"/>
        <v>323116</v>
      </c>
      <c r="J15" s="30">
        <f t="shared" si="4"/>
        <v>325181</v>
      </c>
      <c r="K15" s="30">
        <f t="shared" si="4"/>
        <v>327223</v>
      </c>
      <c r="L15" s="307">
        <f t="shared" si="4"/>
        <v>328028</v>
      </c>
      <c r="M15" s="107">
        <f t="shared" si="4"/>
        <v>328590</v>
      </c>
      <c r="N15" s="302">
        <f t="shared" si="4"/>
        <v>328914</v>
      </c>
      <c r="O15" s="198">
        <f t="shared" si="4"/>
        <v>329332</v>
      </c>
      <c r="P15" s="198">
        <f t="shared" si="4"/>
        <v>329713</v>
      </c>
      <c r="Q15" s="198">
        <f t="shared" si="4"/>
        <v>330154</v>
      </c>
      <c r="R15" s="198">
        <f t="shared" si="4"/>
        <v>330401</v>
      </c>
      <c r="S15" s="198">
        <f t="shared" si="4"/>
        <v>330507</v>
      </c>
      <c r="T15" s="198">
        <f t="shared" si="4"/>
        <v>330420</v>
      </c>
      <c r="U15" s="198">
        <f t="shared" si="4"/>
        <v>330609</v>
      </c>
      <c r="V15" s="198">
        <f t="shared" si="4"/>
        <v>330998</v>
      </c>
      <c r="W15" s="198">
        <f t="shared" si="4"/>
        <v>331700</v>
      </c>
      <c r="X15" s="274">
        <f>SUM(X10:X14)</f>
        <v>332196</v>
      </c>
      <c r="Y15" s="388">
        <f t="shared" ref="Y15:AA15" si="5">SUM(Y10:Y14)</f>
        <v>332433</v>
      </c>
      <c r="Z15" s="389">
        <f t="shared" si="5"/>
        <v>333086</v>
      </c>
      <c r="AA15" s="198">
        <f t="shared" si="5"/>
        <v>333208</v>
      </c>
      <c r="AB15" s="198">
        <f t="shared" ref="AB15:AC15" si="6">SUM(AB10:AB14)</f>
        <v>333041</v>
      </c>
      <c r="AC15" s="198">
        <f t="shared" si="6"/>
        <v>332886</v>
      </c>
      <c r="AD15" s="198">
        <f t="shared" ref="AD15:AE15" si="7">SUM(AD10:AD14)</f>
        <v>332776</v>
      </c>
      <c r="AE15" s="198">
        <f t="shared" si="7"/>
        <v>332667</v>
      </c>
      <c r="AF15" s="198">
        <f t="shared" ref="AF15" si="8">SUM(AF10:AF14)</f>
        <v>332382</v>
      </c>
      <c r="AG15" s="198">
        <v>332420</v>
      </c>
      <c r="AH15" s="198">
        <f t="shared" ref="AH15" si="9">SUM(AH10:AH14)</f>
        <v>332771</v>
      </c>
      <c r="AI15" s="198">
        <f>SUM(AI10:AI14)</f>
        <v>333831</v>
      </c>
      <c r="AJ15" s="463">
        <v>334552</v>
      </c>
      <c r="AK15" s="388">
        <f t="shared" ref="AK15:BJ15" si="10">SUM(AK10:AK14)</f>
        <v>335112</v>
      </c>
      <c r="AL15" s="463">
        <f t="shared" si="10"/>
        <v>335313</v>
      </c>
      <c r="AM15" s="463">
        <f t="shared" si="10"/>
        <v>335269</v>
      </c>
      <c r="AN15" s="463">
        <v>334121</v>
      </c>
      <c r="AO15" s="463">
        <v>333508</v>
      </c>
      <c r="AP15" s="463">
        <v>333070</v>
      </c>
      <c r="AQ15" s="463">
        <v>332728</v>
      </c>
      <c r="AR15" s="463">
        <v>331710</v>
      </c>
      <c r="AS15" s="463">
        <v>331546</v>
      </c>
      <c r="AT15" s="463">
        <v>331789</v>
      </c>
      <c r="AU15" s="463">
        <v>332584</v>
      </c>
      <c r="AV15" s="463">
        <v>335383</v>
      </c>
      <c r="AW15" s="388">
        <v>335643</v>
      </c>
      <c r="AX15" s="463">
        <v>335204</v>
      </c>
      <c r="AY15" s="463">
        <v>337491</v>
      </c>
      <c r="AZ15" s="463">
        <v>334134</v>
      </c>
      <c r="BA15" s="463">
        <v>334015</v>
      </c>
      <c r="BB15" s="463">
        <v>333682</v>
      </c>
      <c r="BC15" s="463">
        <v>333134</v>
      </c>
      <c r="BD15" s="463">
        <v>332895</v>
      </c>
      <c r="BE15" s="463">
        <v>333008</v>
      </c>
      <c r="BF15" s="463">
        <v>333574</v>
      </c>
      <c r="BG15" s="463"/>
      <c r="BH15" s="463"/>
      <c r="BI15" s="107">
        <f t="shared" si="10"/>
        <v>3970</v>
      </c>
      <c r="BJ15" s="30">
        <f t="shared" si="10"/>
        <v>5062</v>
      </c>
      <c r="BK15" s="30">
        <f t="shared" ref="BK15:BQ15" si="11">SUM(BK10:BK14)</f>
        <v>5824</v>
      </c>
      <c r="BL15" s="30">
        <f t="shared" si="11"/>
        <v>6617</v>
      </c>
      <c r="BM15" s="30">
        <f t="shared" si="11"/>
        <v>7526</v>
      </c>
      <c r="BN15" s="30">
        <f t="shared" si="11"/>
        <v>7429</v>
      </c>
      <c r="BO15" s="30">
        <f t="shared" si="11"/>
        <v>7493</v>
      </c>
      <c r="BP15" s="30">
        <f t="shared" si="11"/>
        <v>5817</v>
      </c>
      <c r="BQ15" s="30">
        <f t="shared" si="11"/>
        <v>4477</v>
      </c>
      <c r="BR15" s="243">
        <f t="shared" ref="BR15:BS15" si="12">SUM(BR10:BR14)</f>
        <v>4168</v>
      </c>
      <c r="BS15" s="30">
        <f t="shared" si="12"/>
        <v>3843</v>
      </c>
      <c r="BT15" s="30">
        <f t="shared" ref="BT15:BU15" si="13">SUM(BT10:BT14)</f>
        <v>4172</v>
      </c>
      <c r="BU15" s="30">
        <f t="shared" si="13"/>
        <v>3876</v>
      </c>
      <c r="BV15" s="30">
        <f t="shared" ref="BV15:BW15" si="14">SUM(BV10:BV14)</f>
        <v>3328</v>
      </c>
      <c r="BW15" s="30">
        <f t="shared" si="14"/>
        <v>2732</v>
      </c>
      <c r="BX15" s="30">
        <f t="shared" ref="BX15:BY15" si="15">SUM(BX10:BX14)</f>
        <v>2375</v>
      </c>
      <c r="BY15" s="30">
        <f t="shared" si="15"/>
        <v>2160</v>
      </c>
      <c r="BZ15" s="307">
        <f t="shared" ref="BZ15:CA15" si="16">SUM(BZ10:BZ14)</f>
        <v>1962</v>
      </c>
      <c r="CA15" s="302">
        <f t="shared" si="16"/>
        <v>1811</v>
      </c>
      <c r="CB15" s="307">
        <f t="shared" ref="CB15:CC15" si="17">SUM(CB10:CB14)</f>
        <v>1773</v>
      </c>
      <c r="CC15" s="307">
        <f t="shared" si="17"/>
        <v>2131</v>
      </c>
      <c r="CD15" s="307">
        <f t="shared" ref="CD15:CE15" si="18">SUM(CD10:CD14)</f>
        <v>2356</v>
      </c>
      <c r="CE15" s="483">
        <f t="shared" si="18"/>
        <v>2679</v>
      </c>
      <c r="CF15" s="307">
        <f t="shared" ref="CF15:CG15" si="19">SUM(CF10:CF14)</f>
        <v>2227</v>
      </c>
      <c r="CG15" s="307">
        <f t="shared" si="19"/>
        <v>2061</v>
      </c>
      <c r="CH15" s="307">
        <f t="shared" ref="CH15:CI15" si="20">SUM(CH10:CH14)</f>
        <v>1080</v>
      </c>
      <c r="CI15" s="307">
        <f t="shared" si="20"/>
        <v>622</v>
      </c>
      <c r="CJ15" s="307">
        <f t="shared" ref="CJ15:CK15" si="21">SUM(CJ10:CJ14)</f>
        <v>294</v>
      </c>
      <c r="CK15" s="307">
        <f t="shared" si="21"/>
        <v>61</v>
      </c>
      <c r="CL15" s="307">
        <f t="shared" ref="CL15:CM15" si="22">SUM(CL10:CL14)</f>
        <v>-672</v>
      </c>
      <c r="CM15" s="307">
        <f t="shared" si="22"/>
        <v>-874</v>
      </c>
      <c r="CN15" s="307">
        <f t="shared" ref="CN15:CO15" si="23">SUM(CN10:CN14)</f>
        <v>-982</v>
      </c>
      <c r="CO15" s="307">
        <f t="shared" si="23"/>
        <v>-1247</v>
      </c>
      <c r="CP15" s="243">
        <f t="shared" ref="CP15" si="24">SUM(CP10:CP14)</f>
        <v>831</v>
      </c>
    </row>
    <row r="16" spans="1:94" x14ac:dyDescent="0.25">
      <c r="A16" s="267">
        <f>+A9+1</f>
        <v>2</v>
      </c>
      <c r="B16" s="87" t="s">
        <v>34</v>
      </c>
      <c r="C16" s="124"/>
      <c r="D16" s="17"/>
      <c r="E16" s="17"/>
      <c r="F16" s="17"/>
      <c r="G16" s="17"/>
      <c r="H16" s="17"/>
      <c r="I16" s="17"/>
      <c r="J16" s="17"/>
      <c r="K16" s="17"/>
      <c r="L16" s="303"/>
      <c r="M16" s="343"/>
      <c r="N16" s="303"/>
      <c r="O16" s="242"/>
      <c r="P16" s="242"/>
      <c r="Q16" s="199"/>
      <c r="R16" s="199"/>
      <c r="S16" s="199"/>
      <c r="T16" s="199"/>
      <c r="U16" s="199"/>
      <c r="V16" s="242"/>
      <c r="W16" s="242"/>
      <c r="X16" s="275"/>
      <c r="Y16" s="366"/>
      <c r="Z16" s="242"/>
      <c r="AA16" s="242"/>
      <c r="AB16" s="242"/>
      <c r="AC16" s="242"/>
      <c r="AD16" s="242"/>
      <c r="AE16" s="242"/>
      <c r="AF16" s="242"/>
      <c r="AG16" s="394"/>
      <c r="AH16" s="394"/>
      <c r="AI16" s="394"/>
      <c r="AJ16" s="394"/>
      <c r="AK16" s="489"/>
      <c r="AL16" s="394"/>
      <c r="AM16" s="394"/>
      <c r="AN16" s="468"/>
      <c r="AO16" s="468"/>
      <c r="AP16" s="468"/>
      <c r="AQ16" s="468"/>
      <c r="AR16" s="468"/>
      <c r="AS16" s="468"/>
      <c r="AT16" s="468"/>
      <c r="AU16" s="468"/>
      <c r="AV16" s="468"/>
      <c r="AW16" s="543"/>
      <c r="AX16" s="468"/>
      <c r="AY16" s="468"/>
      <c r="AZ16" s="468"/>
      <c r="BA16" s="468"/>
      <c r="BB16" s="468"/>
      <c r="BC16" s="468"/>
      <c r="BD16" s="468"/>
      <c r="BE16" s="468"/>
      <c r="BF16" s="468"/>
      <c r="BG16" s="468"/>
      <c r="BH16" s="468"/>
      <c r="BI16" s="105"/>
      <c r="BJ16" s="125"/>
      <c r="BK16" s="49"/>
      <c r="BL16" s="49"/>
      <c r="BM16" s="49"/>
      <c r="BN16" s="49"/>
      <c r="BO16" s="49"/>
      <c r="BP16" s="49"/>
      <c r="BQ16" s="49"/>
      <c r="BR16" s="88"/>
      <c r="BS16" s="125"/>
      <c r="BT16" s="125"/>
      <c r="BU16" s="49"/>
      <c r="BV16" s="49"/>
      <c r="BW16" s="49"/>
      <c r="BX16" s="49"/>
      <c r="BY16" s="49"/>
      <c r="BZ16" s="403"/>
      <c r="CA16" s="403"/>
      <c r="CB16" s="433"/>
      <c r="CC16" s="433"/>
      <c r="CD16" s="433"/>
      <c r="CE16" s="484"/>
      <c r="CF16" s="433"/>
      <c r="CG16" s="433"/>
      <c r="CH16" s="433"/>
      <c r="CI16" s="433"/>
      <c r="CJ16" s="433"/>
      <c r="CK16" s="433"/>
      <c r="CL16" s="403"/>
      <c r="CM16" s="403"/>
      <c r="CN16" s="403"/>
      <c r="CO16" s="403"/>
      <c r="CP16" s="88"/>
    </row>
    <row r="17" spans="1:94" x14ac:dyDescent="0.25">
      <c r="A17" s="267"/>
      <c r="B17" s="83" t="str">
        <f>$B$10</f>
        <v>Residential [1]</v>
      </c>
      <c r="C17" s="33">
        <v>61678</v>
      </c>
      <c r="D17" s="34">
        <v>68702</v>
      </c>
      <c r="E17" s="34">
        <v>62743</v>
      </c>
      <c r="F17" s="34">
        <v>65388</v>
      </c>
      <c r="G17" s="34">
        <v>67100</v>
      </c>
      <c r="H17" s="34">
        <v>63283</v>
      </c>
      <c r="I17" s="34">
        <v>59573</v>
      </c>
      <c r="J17" s="34">
        <v>60088</v>
      </c>
      <c r="K17" s="34">
        <v>54555</v>
      </c>
      <c r="L17" s="304">
        <v>54598</v>
      </c>
      <c r="M17" s="108">
        <v>57052</v>
      </c>
      <c r="N17" s="304">
        <v>57058</v>
      </c>
      <c r="O17" s="202">
        <v>67200</v>
      </c>
      <c r="P17" s="202">
        <v>64999</v>
      </c>
      <c r="Q17" s="200">
        <v>61562</v>
      </c>
      <c r="R17" s="200">
        <v>65918</v>
      </c>
      <c r="S17" s="200">
        <v>59190</v>
      </c>
      <c r="T17" s="200">
        <v>59439</v>
      </c>
      <c r="U17" s="200">
        <v>63197</v>
      </c>
      <c r="V17" s="200">
        <v>60499</v>
      </c>
      <c r="W17" s="240">
        <v>56732</v>
      </c>
      <c r="X17" s="272">
        <v>61003</v>
      </c>
      <c r="Y17" s="364">
        <v>52827</v>
      </c>
      <c r="Z17" s="240">
        <v>57676</v>
      </c>
      <c r="AA17" s="240">
        <v>63712</v>
      </c>
      <c r="AB17" s="240">
        <v>57862</v>
      </c>
      <c r="AC17" s="240">
        <v>59961</v>
      </c>
      <c r="AD17" s="240">
        <v>62367</v>
      </c>
      <c r="AE17" s="240">
        <v>60461</v>
      </c>
      <c r="AF17" s="240">
        <v>62157</v>
      </c>
      <c r="AG17" s="240">
        <v>60163</v>
      </c>
      <c r="AH17" s="240">
        <v>58225</v>
      </c>
      <c r="AI17" s="240">
        <v>56659</v>
      </c>
      <c r="AJ17" s="461">
        <v>53608</v>
      </c>
      <c r="AK17" s="535">
        <v>50551</v>
      </c>
      <c r="AL17" s="461">
        <v>54823</v>
      </c>
      <c r="AM17" s="461">
        <v>61006</v>
      </c>
      <c r="AN17" s="461">
        <v>62464</v>
      </c>
      <c r="AO17" s="461">
        <v>64898</v>
      </c>
      <c r="AP17" s="461">
        <v>55183</v>
      </c>
      <c r="AQ17" s="461">
        <v>48720</v>
      </c>
      <c r="AR17" s="461">
        <v>47415</v>
      </c>
      <c r="AS17" s="461">
        <v>46592</v>
      </c>
      <c r="AT17" s="461">
        <v>45302</v>
      </c>
      <c r="AU17" s="461">
        <v>45559</v>
      </c>
      <c r="AV17" s="461">
        <v>46492</v>
      </c>
      <c r="AW17" s="535">
        <v>50364</v>
      </c>
      <c r="AX17" s="461">
        <v>52136</v>
      </c>
      <c r="AY17" s="461">
        <v>58234</v>
      </c>
      <c r="AZ17" s="461">
        <v>60693</v>
      </c>
      <c r="BA17" s="461">
        <v>50473</v>
      </c>
      <c r="BB17" s="461">
        <v>47427</v>
      </c>
      <c r="BC17" s="461">
        <v>47122</v>
      </c>
      <c r="BD17" s="461">
        <v>44176</v>
      </c>
      <c r="BE17" s="461">
        <v>38333</v>
      </c>
      <c r="BF17" s="461">
        <v>43384</v>
      </c>
      <c r="BG17" s="461"/>
      <c r="BH17" s="461"/>
      <c r="BI17" s="105">
        <f t="shared" ref="BI17:BR21" si="25">O17-C17</f>
        <v>5522</v>
      </c>
      <c r="BJ17" s="48">
        <f t="shared" si="25"/>
        <v>-3703</v>
      </c>
      <c r="BK17" s="48">
        <f t="shared" si="25"/>
        <v>-1181</v>
      </c>
      <c r="BL17" s="48">
        <f t="shared" si="25"/>
        <v>530</v>
      </c>
      <c r="BM17" s="48">
        <f t="shared" si="25"/>
        <v>-7910</v>
      </c>
      <c r="BN17" s="48">
        <f t="shared" si="25"/>
        <v>-3844</v>
      </c>
      <c r="BO17" s="48">
        <f t="shared" si="25"/>
        <v>3624</v>
      </c>
      <c r="BP17" s="48">
        <f t="shared" si="25"/>
        <v>411</v>
      </c>
      <c r="BQ17" s="48">
        <f t="shared" si="25"/>
        <v>2177</v>
      </c>
      <c r="BR17" s="84">
        <f t="shared" si="25"/>
        <v>6405</v>
      </c>
      <c r="BS17" s="48">
        <f t="shared" ref="BS17:CB21" si="26">Y17-M17</f>
        <v>-4225</v>
      </c>
      <c r="BT17" s="48">
        <f t="shared" si="26"/>
        <v>618</v>
      </c>
      <c r="BU17" s="48">
        <f t="shared" si="26"/>
        <v>-3488</v>
      </c>
      <c r="BV17" s="48">
        <f t="shared" si="26"/>
        <v>-7137</v>
      </c>
      <c r="BW17" s="48">
        <f t="shared" si="26"/>
        <v>-1601</v>
      </c>
      <c r="BX17" s="48">
        <f t="shared" si="26"/>
        <v>-3551</v>
      </c>
      <c r="BY17" s="48">
        <f t="shared" si="26"/>
        <v>1271</v>
      </c>
      <c r="BZ17" s="401">
        <f t="shared" si="26"/>
        <v>2718</v>
      </c>
      <c r="CA17" s="300">
        <f t="shared" si="26"/>
        <v>-3034</v>
      </c>
      <c r="CB17" s="401">
        <f t="shared" si="26"/>
        <v>-2274</v>
      </c>
      <c r="CC17" s="401">
        <f t="shared" ref="CC17:CL21" si="27">AI17-W17</f>
        <v>-73</v>
      </c>
      <c r="CD17" s="401">
        <f t="shared" si="27"/>
        <v>-7395</v>
      </c>
      <c r="CE17" s="481">
        <f t="shared" si="27"/>
        <v>-2276</v>
      </c>
      <c r="CF17" s="401">
        <f t="shared" si="27"/>
        <v>-2853</v>
      </c>
      <c r="CG17" s="401">
        <f t="shared" si="27"/>
        <v>-2706</v>
      </c>
      <c r="CH17" s="401">
        <f t="shared" si="27"/>
        <v>4602</v>
      </c>
      <c r="CI17" s="401">
        <f t="shared" si="27"/>
        <v>4937</v>
      </c>
      <c r="CJ17" s="401">
        <f t="shared" si="27"/>
        <v>-7184</v>
      </c>
      <c r="CK17" s="401">
        <f t="shared" si="27"/>
        <v>-11741</v>
      </c>
      <c r="CL17" s="401">
        <f t="shared" si="27"/>
        <v>-14742</v>
      </c>
      <c r="CM17" s="401">
        <f t="shared" ref="CM17:CP21" si="28">AS17-AG17</f>
        <v>-13571</v>
      </c>
      <c r="CN17" s="401">
        <f t="shared" si="28"/>
        <v>-12923</v>
      </c>
      <c r="CO17" s="401">
        <f t="shared" si="28"/>
        <v>-11100</v>
      </c>
      <c r="CP17" s="84">
        <f t="shared" si="28"/>
        <v>-7116</v>
      </c>
    </row>
    <row r="18" spans="1:94" x14ac:dyDescent="0.25">
      <c r="A18" s="267"/>
      <c r="B18" s="83" t="str">
        <f>$B$11</f>
        <v>Low Income Residential [2]</v>
      </c>
      <c r="C18" s="33">
        <v>26176</v>
      </c>
      <c r="D18" s="34">
        <v>27760</v>
      </c>
      <c r="E18" s="34">
        <v>26473</v>
      </c>
      <c r="F18" s="34">
        <v>29023</v>
      </c>
      <c r="G18" s="34">
        <v>28744</v>
      </c>
      <c r="H18" s="34">
        <v>27137</v>
      </c>
      <c r="I18" s="34">
        <v>25762</v>
      </c>
      <c r="J18" s="34">
        <v>26712</v>
      </c>
      <c r="K18" s="34">
        <v>25414</v>
      </c>
      <c r="L18" s="304">
        <v>25393</v>
      </c>
      <c r="M18" s="108">
        <v>25105</v>
      </c>
      <c r="N18" s="304">
        <v>24108</v>
      </c>
      <c r="O18" s="202">
        <v>25477</v>
      </c>
      <c r="P18" s="202">
        <v>26116</v>
      </c>
      <c r="Q18" s="200">
        <v>26607</v>
      </c>
      <c r="R18" s="200">
        <v>28901</v>
      </c>
      <c r="S18" s="200">
        <v>29420</v>
      </c>
      <c r="T18" s="200">
        <v>29077</v>
      </c>
      <c r="U18" s="200">
        <v>29105</v>
      </c>
      <c r="V18" s="200">
        <v>28435</v>
      </c>
      <c r="W18" s="240">
        <v>27491</v>
      </c>
      <c r="X18" s="272">
        <v>27460</v>
      </c>
      <c r="Y18" s="364">
        <v>25316</v>
      </c>
      <c r="Z18" s="240">
        <v>27777</v>
      </c>
      <c r="AA18" s="240">
        <v>27231</v>
      </c>
      <c r="AB18" s="240">
        <v>26655</v>
      </c>
      <c r="AC18" s="240">
        <v>28782</v>
      </c>
      <c r="AD18" s="240">
        <v>31850</v>
      </c>
      <c r="AE18" s="240">
        <v>31714</v>
      </c>
      <c r="AF18" s="240">
        <v>31929</v>
      </c>
      <c r="AG18" s="240">
        <v>31485</v>
      </c>
      <c r="AH18" s="240">
        <v>31288</v>
      </c>
      <c r="AI18" s="240">
        <v>31900</v>
      </c>
      <c r="AJ18" s="461">
        <v>32604</v>
      </c>
      <c r="AK18" s="535">
        <v>31036</v>
      </c>
      <c r="AL18" s="461">
        <v>32035</v>
      </c>
      <c r="AM18" s="461">
        <v>34549</v>
      </c>
      <c r="AN18" s="461">
        <v>31834</v>
      </c>
      <c r="AO18" s="461">
        <v>30941</v>
      </c>
      <c r="AP18" s="461">
        <v>27319</v>
      </c>
      <c r="AQ18" s="461">
        <v>27435</v>
      </c>
      <c r="AR18" s="461">
        <v>24686</v>
      </c>
      <c r="AS18" s="461">
        <v>23655</v>
      </c>
      <c r="AT18" s="461">
        <v>22678</v>
      </c>
      <c r="AU18" s="461">
        <v>23762</v>
      </c>
      <c r="AV18" s="461">
        <v>26492</v>
      </c>
      <c r="AW18" s="535">
        <v>26807</v>
      </c>
      <c r="AX18" s="461">
        <v>28875</v>
      </c>
      <c r="AY18" s="461">
        <v>28994</v>
      </c>
      <c r="AZ18" s="461">
        <v>29793</v>
      </c>
      <c r="BA18" s="461">
        <v>24712</v>
      </c>
      <c r="BB18" s="461">
        <v>24278</v>
      </c>
      <c r="BC18" s="461">
        <v>24475</v>
      </c>
      <c r="BD18" s="461">
        <v>23374</v>
      </c>
      <c r="BE18" s="461">
        <v>20613</v>
      </c>
      <c r="BF18" s="461">
        <v>23569</v>
      </c>
      <c r="BG18" s="461"/>
      <c r="BH18" s="461"/>
      <c r="BI18" s="105">
        <f t="shared" si="25"/>
        <v>-699</v>
      </c>
      <c r="BJ18" s="48">
        <f t="shared" si="25"/>
        <v>-1644</v>
      </c>
      <c r="BK18" s="48">
        <f t="shared" si="25"/>
        <v>134</v>
      </c>
      <c r="BL18" s="48">
        <f t="shared" si="25"/>
        <v>-122</v>
      </c>
      <c r="BM18" s="48">
        <f t="shared" si="25"/>
        <v>676</v>
      </c>
      <c r="BN18" s="48">
        <f t="shared" si="25"/>
        <v>1940</v>
      </c>
      <c r="BO18" s="48">
        <f t="shared" si="25"/>
        <v>3343</v>
      </c>
      <c r="BP18" s="48">
        <f t="shared" si="25"/>
        <v>1723</v>
      </c>
      <c r="BQ18" s="48">
        <f t="shared" si="25"/>
        <v>2077</v>
      </c>
      <c r="BR18" s="84">
        <f t="shared" si="25"/>
        <v>2067</v>
      </c>
      <c r="BS18" s="48">
        <f t="shared" si="26"/>
        <v>211</v>
      </c>
      <c r="BT18" s="48">
        <f t="shared" si="26"/>
        <v>3669</v>
      </c>
      <c r="BU18" s="48">
        <f t="shared" si="26"/>
        <v>1754</v>
      </c>
      <c r="BV18" s="48">
        <f t="shared" si="26"/>
        <v>539</v>
      </c>
      <c r="BW18" s="48">
        <f t="shared" si="26"/>
        <v>2175</v>
      </c>
      <c r="BX18" s="48">
        <f t="shared" si="26"/>
        <v>2949</v>
      </c>
      <c r="BY18" s="48">
        <f t="shared" si="26"/>
        <v>2294</v>
      </c>
      <c r="BZ18" s="401">
        <f t="shared" si="26"/>
        <v>2852</v>
      </c>
      <c r="CA18" s="300">
        <f t="shared" si="26"/>
        <v>2380</v>
      </c>
      <c r="CB18" s="401">
        <f t="shared" si="26"/>
        <v>2853</v>
      </c>
      <c r="CC18" s="401">
        <f t="shared" si="27"/>
        <v>4409</v>
      </c>
      <c r="CD18" s="401">
        <f t="shared" si="27"/>
        <v>5144</v>
      </c>
      <c r="CE18" s="481">
        <f t="shared" si="27"/>
        <v>5720</v>
      </c>
      <c r="CF18" s="401">
        <f t="shared" si="27"/>
        <v>4258</v>
      </c>
      <c r="CG18" s="401">
        <f t="shared" si="27"/>
        <v>7318</v>
      </c>
      <c r="CH18" s="401">
        <f t="shared" si="27"/>
        <v>5179</v>
      </c>
      <c r="CI18" s="401">
        <f t="shared" si="27"/>
        <v>2159</v>
      </c>
      <c r="CJ18" s="401">
        <f t="shared" si="27"/>
        <v>-4531</v>
      </c>
      <c r="CK18" s="401">
        <f t="shared" si="27"/>
        <v>-4279</v>
      </c>
      <c r="CL18" s="401">
        <f t="shared" si="27"/>
        <v>-7243</v>
      </c>
      <c r="CM18" s="401">
        <f t="shared" si="28"/>
        <v>-7830</v>
      </c>
      <c r="CN18" s="401">
        <f t="shared" si="28"/>
        <v>-8610</v>
      </c>
      <c r="CO18" s="401">
        <f t="shared" si="28"/>
        <v>-8138</v>
      </c>
      <c r="CP18" s="84">
        <f t="shared" si="28"/>
        <v>-6112</v>
      </c>
    </row>
    <row r="19" spans="1:94" x14ac:dyDescent="0.25">
      <c r="A19" s="267"/>
      <c r="B19" s="83" t="str">
        <f>$B$12</f>
        <v>Small C&amp;I [3]</v>
      </c>
      <c r="C19" s="33">
        <v>4359</v>
      </c>
      <c r="D19" s="34">
        <v>4886</v>
      </c>
      <c r="E19" s="34">
        <v>4906</v>
      </c>
      <c r="F19" s="34">
        <v>4649</v>
      </c>
      <c r="G19" s="34">
        <v>4995</v>
      </c>
      <c r="H19" s="34">
        <v>4706</v>
      </c>
      <c r="I19" s="34">
        <v>4358</v>
      </c>
      <c r="J19" s="34">
        <v>4420</v>
      </c>
      <c r="K19" s="34">
        <v>4184</v>
      </c>
      <c r="L19" s="304">
        <v>3980</v>
      </c>
      <c r="M19" s="108">
        <v>4160</v>
      </c>
      <c r="N19" s="304">
        <v>4569</v>
      </c>
      <c r="O19" s="202">
        <v>5146</v>
      </c>
      <c r="P19" s="202">
        <v>6251</v>
      </c>
      <c r="Q19" s="200">
        <v>6050</v>
      </c>
      <c r="R19" s="200">
        <v>5795</v>
      </c>
      <c r="S19" s="200">
        <v>5335</v>
      </c>
      <c r="T19" s="200">
        <v>5310</v>
      </c>
      <c r="U19" s="200">
        <v>5563</v>
      </c>
      <c r="V19" s="200">
        <v>5328</v>
      </c>
      <c r="W19" s="240">
        <v>4918</v>
      </c>
      <c r="X19" s="272">
        <v>5126</v>
      </c>
      <c r="Y19" s="364">
        <v>4643</v>
      </c>
      <c r="Z19" s="240">
        <v>4891</v>
      </c>
      <c r="AA19" s="240">
        <v>4917</v>
      </c>
      <c r="AB19" s="240">
        <v>4506</v>
      </c>
      <c r="AC19" s="240">
        <v>4773</v>
      </c>
      <c r="AD19" s="240">
        <v>5059</v>
      </c>
      <c r="AE19" s="240">
        <v>4863</v>
      </c>
      <c r="AF19" s="240">
        <v>4796</v>
      </c>
      <c r="AG19" s="240">
        <v>4684</v>
      </c>
      <c r="AH19" s="240">
        <v>4536</v>
      </c>
      <c r="AI19" s="240">
        <v>4471</v>
      </c>
      <c r="AJ19" s="461">
        <v>3923</v>
      </c>
      <c r="AK19" s="535">
        <v>3718</v>
      </c>
      <c r="AL19" s="461">
        <v>3951</v>
      </c>
      <c r="AM19" s="461">
        <v>4712</v>
      </c>
      <c r="AN19" s="461">
        <v>5772</v>
      </c>
      <c r="AO19" s="461">
        <v>5696</v>
      </c>
      <c r="AP19" s="461">
        <v>4660</v>
      </c>
      <c r="AQ19" s="461">
        <v>4158</v>
      </c>
      <c r="AR19" s="461">
        <v>4354</v>
      </c>
      <c r="AS19" s="461">
        <v>4202</v>
      </c>
      <c r="AT19" s="461">
        <v>4186</v>
      </c>
      <c r="AU19" s="461">
        <v>4239</v>
      </c>
      <c r="AV19" s="461">
        <v>4598</v>
      </c>
      <c r="AW19" s="535">
        <v>4400</v>
      </c>
      <c r="AX19" s="461">
        <v>4740</v>
      </c>
      <c r="AY19" s="461">
        <v>4977</v>
      </c>
      <c r="AZ19" s="461">
        <v>5170</v>
      </c>
      <c r="BA19" s="461">
        <v>4312</v>
      </c>
      <c r="BB19" s="461">
        <v>4114</v>
      </c>
      <c r="BC19" s="461">
        <v>4257</v>
      </c>
      <c r="BD19" s="461">
        <v>3982</v>
      </c>
      <c r="BE19" s="461">
        <v>3427</v>
      </c>
      <c r="BF19" s="461">
        <v>3973</v>
      </c>
      <c r="BG19" s="461"/>
      <c r="BH19" s="461"/>
      <c r="BI19" s="105">
        <f t="shared" si="25"/>
        <v>787</v>
      </c>
      <c r="BJ19" s="48">
        <f t="shared" si="25"/>
        <v>1365</v>
      </c>
      <c r="BK19" s="48">
        <f t="shared" si="25"/>
        <v>1144</v>
      </c>
      <c r="BL19" s="48">
        <f t="shared" si="25"/>
        <v>1146</v>
      </c>
      <c r="BM19" s="48">
        <f t="shared" si="25"/>
        <v>340</v>
      </c>
      <c r="BN19" s="48">
        <f t="shared" si="25"/>
        <v>604</v>
      </c>
      <c r="BO19" s="48">
        <f t="shared" si="25"/>
        <v>1205</v>
      </c>
      <c r="BP19" s="48">
        <f t="shared" si="25"/>
        <v>908</v>
      </c>
      <c r="BQ19" s="48">
        <f t="shared" si="25"/>
        <v>734</v>
      </c>
      <c r="BR19" s="84">
        <f t="shared" si="25"/>
        <v>1146</v>
      </c>
      <c r="BS19" s="48">
        <f t="shared" si="26"/>
        <v>483</v>
      </c>
      <c r="BT19" s="48">
        <f t="shared" si="26"/>
        <v>322</v>
      </c>
      <c r="BU19" s="48">
        <f t="shared" si="26"/>
        <v>-229</v>
      </c>
      <c r="BV19" s="48">
        <f t="shared" si="26"/>
        <v>-1745</v>
      </c>
      <c r="BW19" s="48">
        <f t="shared" si="26"/>
        <v>-1277</v>
      </c>
      <c r="BX19" s="48">
        <f t="shared" si="26"/>
        <v>-736</v>
      </c>
      <c r="BY19" s="48">
        <f t="shared" si="26"/>
        <v>-472</v>
      </c>
      <c r="BZ19" s="401">
        <f t="shared" si="26"/>
        <v>-514</v>
      </c>
      <c r="CA19" s="300">
        <f t="shared" si="26"/>
        <v>-879</v>
      </c>
      <c r="CB19" s="401">
        <f t="shared" si="26"/>
        <v>-792</v>
      </c>
      <c r="CC19" s="401">
        <f t="shared" si="27"/>
        <v>-447</v>
      </c>
      <c r="CD19" s="401">
        <f t="shared" si="27"/>
        <v>-1203</v>
      </c>
      <c r="CE19" s="481">
        <f t="shared" si="27"/>
        <v>-925</v>
      </c>
      <c r="CF19" s="401">
        <f t="shared" si="27"/>
        <v>-940</v>
      </c>
      <c r="CG19" s="401">
        <f t="shared" si="27"/>
        <v>-205</v>
      </c>
      <c r="CH19" s="401">
        <f t="shared" si="27"/>
        <v>1266</v>
      </c>
      <c r="CI19" s="401">
        <f t="shared" si="27"/>
        <v>923</v>
      </c>
      <c r="CJ19" s="401">
        <f t="shared" si="27"/>
        <v>-399</v>
      </c>
      <c r="CK19" s="401">
        <f t="shared" si="27"/>
        <v>-705</v>
      </c>
      <c r="CL19" s="401">
        <f t="shared" si="27"/>
        <v>-442</v>
      </c>
      <c r="CM19" s="401">
        <f t="shared" si="28"/>
        <v>-482</v>
      </c>
      <c r="CN19" s="401">
        <f t="shared" si="28"/>
        <v>-350</v>
      </c>
      <c r="CO19" s="401">
        <f t="shared" si="28"/>
        <v>-232</v>
      </c>
      <c r="CP19" s="84">
        <f t="shared" si="28"/>
        <v>675</v>
      </c>
    </row>
    <row r="20" spans="1:94" x14ac:dyDescent="0.25">
      <c r="A20" s="267"/>
      <c r="B20" s="83" t="str">
        <f>$B$13</f>
        <v>Medium C&amp;I [4]</v>
      </c>
      <c r="C20" s="33">
        <v>842</v>
      </c>
      <c r="D20" s="34">
        <v>1021</v>
      </c>
      <c r="E20" s="34">
        <v>1075</v>
      </c>
      <c r="F20" s="34">
        <v>1019</v>
      </c>
      <c r="G20" s="34">
        <v>1048</v>
      </c>
      <c r="H20" s="34">
        <v>997</v>
      </c>
      <c r="I20" s="34">
        <v>847</v>
      </c>
      <c r="J20" s="34">
        <v>899</v>
      </c>
      <c r="K20" s="34">
        <v>882</v>
      </c>
      <c r="L20" s="304">
        <v>781</v>
      </c>
      <c r="M20" s="108">
        <v>872</v>
      </c>
      <c r="N20" s="304">
        <v>1068</v>
      </c>
      <c r="O20" s="202">
        <v>1167</v>
      </c>
      <c r="P20" s="202">
        <v>1530</v>
      </c>
      <c r="Q20" s="200">
        <v>1411</v>
      </c>
      <c r="R20" s="200">
        <v>1366</v>
      </c>
      <c r="S20" s="200">
        <v>1190</v>
      </c>
      <c r="T20" s="200">
        <v>1176</v>
      </c>
      <c r="U20" s="200">
        <v>1276</v>
      </c>
      <c r="V20" s="200">
        <v>1101</v>
      </c>
      <c r="W20" s="240">
        <v>1002</v>
      </c>
      <c r="X20" s="272">
        <v>1168</v>
      </c>
      <c r="Y20" s="364">
        <v>1079</v>
      </c>
      <c r="Z20" s="240">
        <v>1119</v>
      </c>
      <c r="AA20" s="240">
        <v>1209</v>
      </c>
      <c r="AB20" s="240">
        <v>947</v>
      </c>
      <c r="AC20" s="240">
        <v>995</v>
      </c>
      <c r="AD20" s="240">
        <v>1111</v>
      </c>
      <c r="AE20" s="240">
        <v>1019</v>
      </c>
      <c r="AF20" s="240">
        <v>1019</v>
      </c>
      <c r="AG20" s="240">
        <v>998</v>
      </c>
      <c r="AH20" s="240">
        <v>873</v>
      </c>
      <c r="AI20" s="240">
        <v>919</v>
      </c>
      <c r="AJ20" s="461">
        <v>717</v>
      </c>
      <c r="AK20" s="535">
        <v>702</v>
      </c>
      <c r="AL20" s="461">
        <v>803</v>
      </c>
      <c r="AM20" s="461">
        <v>909</v>
      </c>
      <c r="AN20" s="461">
        <v>1190</v>
      </c>
      <c r="AO20" s="461">
        <v>1217</v>
      </c>
      <c r="AP20" s="461">
        <v>1000</v>
      </c>
      <c r="AQ20" s="461">
        <v>844</v>
      </c>
      <c r="AR20" s="461">
        <v>887</v>
      </c>
      <c r="AS20" s="461">
        <v>788</v>
      </c>
      <c r="AT20" s="461">
        <v>767</v>
      </c>
      <c r="AU20" s="461">
        <v>785</v>
      </c>
      <c r="AV20" s="461">
        <v>865</v>
      </c>
      <c r="AW20" s="535">
        <v>838</v>
      </c>
      <c r="AX20" s="461">
        <v>951</v>
      </c>
      <c r="AY20" s="461">
        <v>985</v>
      </c>
      <c r="AZ20" s="461">
        <v>1056</v>
      </c>
      <c r="BA20" s="461">
        <v>907</v>
      </c>
      <c r="BB20" s="461">
        <v>834</v>
      </c>
      <c r="BC20" s="461">
        <v>841</v>
      </c>
      <c r="BD20" s="461">
        <v>783</v>
      </c>
      <c r="BE20" s="461">
        <v>656</v>
      </c>
      <c r="BF20" s="461">
        <v>775</v>
      </c>
      <c r="BG20" s="461"/>
      <c r="BH20" s="461"/>
      <c r="BI20" s="105">
        <f t="shared" si="25"/>
        <v>325</v>
      </c>
      <c r="BJ20" s="48">
        <f t="shared" si="25"/>
        <v>509</v>
      </c>
      <c r="BK20" s="48">
        <f t="shared" si="25"/>
        <v>336</v>
      </c>
      <c r="BL20" s="48">
        <f t="shared" si="25"/>
        <v>347</v>
      </c>
      <c r="BM20" s="48">
        <f t="shared" si="25"/>
        <v>142</v>
      </c>
      <c r="BN20" s="48">
        <f t="shared" si="25"/>
        <v>179</v>
      </c>
      <c r="BO20" s="48">
        <f t="shared" si="25"/>
        <v>429</v>
      </c>
      <c r="BP20" s="48">
        <f t="shared" si="25"/>
        <v>202</v>
      </c>
      <c r="BQ20" s="48">
        <f t="shared" si="25"/>
        <v>120</v>
      </c>
      <c r="BR20" s="84">
        <f t="shared" si="25"/>
        <v>387</v>
      </c>
      <c r="BS20" s="48">
        <f t="shared" si="26"/>
        <v>207</v>
      </c>
      <c r="BT20" s="48">
        <f t="shared" si="26"/>
        <v>51</v>
      </c>
      <c r="BU20" s="48">
        <f t="shared" si="26"/>
        <v>42</v>
      </c>
      <c r="BV20" s="48">
        <f t="shared" si="26"/>
        <v>-583</v>
      </c>
      <c r="BW20" s="48">
        <f t="shared" si="26"/>
        <v>-416</v>
      </c>
      <c r="BX20" s="48">
        <f t="shared" si="26"/>
        <v>-255</v>
      </c>
      <c r="BY20" s="48">
        <f t="shared" si="26"/>
        <v>-171</v>
      </c>
      <c r="BZ20" s="401">
        <f t="shared" si="26"/>
        <v>-157</v>
      </c>
      <c r="CA20" s="300">
        <f t="shared" si="26"/>
        <v>-278</v>
      </c>
      <c r="CB20" s="401">
        <f t="shared" si="26"/>
        <v>-228</v>
      </c>
      <c r="CC20" s="401">
        <f t="shared" si="27"/>
        <v>-83</v>
      </c>
      <c r="CD20" s="401">
        <f t="shared" si="27"/>
        <v>-451</v>
      </c>
      <c r="CE20" s="481">
        <f t="shared" si="27"/>
        <v>-377</v>
      </c>
      <c r="CF20" s="401">
        <f t="shared" si="27"/>
        <v>-316</v>
      </c>
      <c r="CG20" s="401">
        <f t="shared" si="27"/>
        <v>-300</v>
      </c>
      <c r="CH20" s="401">
        <f t="shared" si="27"/>
        <v>243</v>
      </c>
      <c r="CI20" s="401">
        <f t="shared" si="27"/>
        <v>222</v>
      </c>
      <c r="CJ20" s="401">
        <f t="shared" si="27"/>
        <v>-111</v>
      </c>
      <c r="CK20" s="401">
        <f t="shared" si="27"/>
        <v>-175</v>
      </c>
      <c r="CL20" s="401">
        <f t="shared" si="27"/>
        <v>-132</v>
      </c>
      <c r="CM20" s="401">
        <f t="shared" si="28"/>
        <v>-210</v>
      </c>
      <c r="CN20" s="401">
        <f t="shared" si="28"/>
        <v>-106</v>
      </c>
      <c r="CO20" s="401">
        <f t="shared" si="28"/>
        <v>-134</v>
      </c>
      <c r="CP20" s="84">
        <f t="shared" si="28"/>
        <v>148</v>
      </c>
    </row>
    <row r="21" spans="1:94" x14ac:dyDescent="0.25">
      <c r="A21" s="267"/>
      <c r="B21" s="83" t="str">
        <f>$B$14</f>
        <v>Large C&amp;I [5]</v>
      </c>
      <c r="C21" s="39">
        <v>77</v>
      </c>
      <c r="D21" s="40">
        <v>120</v>
      </c>
      <c r="E21" s="40">
        <v>106</v>
      </c>
      <c r="F21" s="40">
        <v>105</v>
      </c>
      <c r="G21" s="40">
        <v>119</v>
      </c>
      <c r="H21" s="40">
        <v>128</v>
      </c>
      <c r="I21" s="40">
        <v>118</v>
      </c>
      <c r="J21" s="40">
        <v>114</v>
      </c>
      <c r="K21" s="40">
        <v>104</v>
      </c>
      <c r="L21" s="305">
        <v>81</v>
      </c>
      <c r="M21" s="344">
        <v>103</v>
      </c>
      <c r="N21" s="305">
        <v>148</v>
      </c>
      <c r="O21" s="209">
        <v>152</v>
      </c>
      <c r="P21" s="209">
        <v>174</v>
      </c>
      <c r="Q21" s="201">
        <v>154</v>
      </c>
      <c r="R21" s="201">
        <v>180</v>
      </c>
      <c r="S21" s="201">
        <v>165</v>
      </c>
      <c r="T21" s="201">
        <v>147</v>
      </c>
      <c r="U21" s="201">
        <v>172</v>
      </c>
      <c r="V21" s="201">
        <v>134</v>
      </c>
      <c r="W21" s="241">
        <v>110</v>
      </c>
      <c r="X21" s="273">
        <v>180</v>
      </c>
      <c r="Y21" s="365">
        <v>142</v>
      </c>
      <c r="Z21" s="241">
        <v>154</v>
      </c>
      <c r="AA21" s="241">
        <v>170</v>
      </c>
      <c r="AB21" s="241">
        <v>133</v>
      </c>
      <c r="AC21" s="241">
        <v>131</v>
      </c>
      <c r="AD21" s="241">
        <v>161</v>
      </c>
      <c r="AE21" s="241">
        <v>142</v>
      </c>
      <c r="AF21" s="241">
        <v>145</v>
      </c>
      <c r="AG21" s="241">
        <v>140</v>
      </c>
      <c r="AH21" s="241">
        <v>106</v>
      </c>
      <c r="AI21" s="241">
        <v>121</v>
      </c>
      <c r="AJ21" s="462">
        <v>96</v>
      </c>
      <c r="AK21" s="536">
        <v>106</v>
      </c>
      <c r="AL21" s="462">
        <v>103</v>
      </c>
      <c r="AM21" s="462">
        <v>119</v>
      </c>
      <c r="AN21" s="462">
        <v>188</v>
      </c>
      <c r="AO21" s="462">
        <v>200</v>
      </c>
      <c r="AP21" s="461">
        <v>156</v>
      </c>
      <c r="AQ21" s="461">
        <v>146</v>
      </c>
      <c r="AR21" s="461">
        <v>154</v>
      </c>
      <c r="AS21" s="461">
        <v>139</v>
      </c>
      <c r="AT21" s="461">
        <v>123</v>
      </c>
      <c r="AU21" s="461">
        <v>121</v>
      </c>
      <c r="AV21" s="461">
        <v>132</v>
      </c>
      <c r="AW21" s="535">
        <v>125</v>
      </c>
      <c r="AX21" s="461">
        <v>128</v>
      </c>
      <c r="AY21" s="461">
        <v>143</v>
      </c>
      <c r="AZ21" s="461">
        <v>146</v>
      </c>
      <c r="BA21" s="461">
        <v>137</v>
      </c>
      <c r="BB21" s="461">
        <v>125</v>
      </c>
      <c r="BC21" s="461">
        <v>107</v>
      </c>
      <c r="BD21" s="461">
        <v>107</v>
      </c>
      <c r="BE21" s="461">
        <v>94</v>
      </c>
      <c r="BF21" s="461">
        <v>112</v>
      </c>
      <c r="BG21" s="461"/>
      <c r="BH21" s="461"/>
      <c r="BI21" s="106">
        <f t="shared" si="25"/>
        <v>75</v>
      </c>
      <c r="BJ21" s="52">
        <f t="shared" si="25"/>
        <v>54</v>
      </c>
      <c r="BK21" s="52">
        <f t="shared" si="25"/>
        <v>48</v>
      </c>
      <c r="BL21" s="52">
        <f t="shared" si="25"/>
        <v>75</v>
      </c>
      <c r="BM21" s="52">
        <f t="shared" si="25"/>
        <v>46</v>
      </c>
      <c r="BN21" s="52">
        <f t="shared" si="25"/>
        <v>19</v>
      </c>
      <c r="BO21" s="52">
        <f t="shared" si="25"/>
        <v>54</v>
      </c>
      <c r="BP21" s="52">
        <f t="shared" si="25"/>
        <v>20</v>
      </c>
      <c r="BQ21" s="52">
        <f t="shared" si="25"/>
        <v>6</v>
      </c>
      <c r="BR21" s="85">
        <f t="shared" si="25"/>
        <v>99</v>
      </c>
      <c r="BS21" s="52">
        <f t="shared" si="26"/>
        <v>39</v>
      </c>
      <c r="BT21" s="52">
        <f t="shared" si="26"/>
        <v>6</v>
      </c>
      <c r="BU21" s="52">
        <f t="shared" si="26"/>
        <v>18</v>
      </c>
      <c r="BV21" s="52">
        <f t="shared" si="26"/>
        <v>-41</v>
      </c>
      <c r="BW21" s="52">
        <f t="shared" si="26"/>
        <v>-23</v>
      </c>
      <c r="BX21" s="52">
        <f t="shared" si="26"/>
        <v>-19</v>
      </c>
      <c r="BY21" s="52">
        <f t="shared" si="26"/>
        <v>-23</v>
      </c>
      <c r="BZ21" s="402">
        <f t="shared" si="26"/>
        <v>-2</v>
      </c>
      <c r="CA21" s="301">
        <f t="shared" si="26"/>
        <v>-32</v>
      </c>
      <c r="CB21" s="402">
        <f t="shared" si="26"/>
        <v>-28</v>
      </c>
      <c r="CC21" s="402">
        <f t="shared" si="27"/>
        <v>11</v>
      </c>
      <c r="CD21" s="402">
        <f t="shared" si="27"/>
        <v>-84</v>
      </c>
      <c r="CE21" s="482">
        <f t="shared" si="27"/>
        <v>-36</v>
      </c>
      <c r="CF21" s="402">
        <f t="shared" si="27"/>
        <v>-51</v>
      </c>
      <c r="CG21" s="402">
        <f t="shared" si="27"/>
        <v>-51</v>
      </c>
      <c r="CH21" s="402">
        <f t="shared" si="27"/>
        <v>55</v>
      </c>
      <c r="CI21" s="402">
        <f t="shared" si="27"/>
        <v>69</v>
      </c>
      <c r="CJ21" s="402">
        <f t="shared" si="27"/>
        <v>-5</v>
      </c>
      <c r="CK21" s="402">
        <f t="shared" si="27"/>
        <v>4</v>
      </c>
      <c r="CL21" s="402">
        <f t="shared" si="27"/>
        <v>9</v>
      </c>
      <c r="CM21" s="402">
        <f t="shared" si="28"/>
        <v>-1</v>
      </c>
      <c r="CN21" s="402">
        <f t="shared" si="28"/>
        <v>17</v>
      </c>
      <c r="CO21" s="402">
        <f t="shared" si="28"/>
        <v>0</v>
      </c>
      <c r="CP21" s="85">
        <f t="shared" si="28"/>
        <v>36</v>
      </c>
    </row>
    <row r="22" spans="1:94" x14ac:dyDescent="0.25">
      <c r="B22" s="83" t="str">
        <f>$B$15</f>
        <v>Total</v>
      </c>
      <c r="C22" s="35">
        <f>SUM(C17:C21)</f>
        <v>93132</v>
      </c>
      <c r="D22" s="36">
        <f>SUM(D17:D21)</f>
        <v>102489</v>
      </c>
      <c r="E22" s="36">
        <f t="shared" ref="E22:BQ22" si="29">SUM(E17:E21)</f>
        <v>95303</v>
      </c>
      <c r="F22" s="36">
        <f t="shared" si="29"/>
        <v>100184</v>
      </c>
      <c r="G22" s="36">
        <f t="shared" si="29"/>
        <v>102006</v>
      </c>
      <c r="H22" s="36">
        <f t="shared" si="29"/>
        <v>96251</v>
      </c>
      <c r="I22" s="36">
        <f t="shared" si="29"/>
        <v>90658</v>
      </c>
      <c r="J22" s="36">
        <f t="shared" si="29"/>
        <v>92233</v>
      </c>
      <c r="K22" s="36">
        <f t="shared" si="29"/>
        <v>85139</v>
      </c>
      <c r="L22" s="306">
        <f t="shared" si="29"/>
        <v>84833</v>
      </c>
      <c r="M22" s="108">
        <f t="shared" si="29"/>
        <v>87292</v>
      </c>
      <c r="N22" s="304">
        <f t="shared" si="29"/>
        <v>86951</v>
      </c>
      <c r="O22" s="202">
        <f t="shared" si="29"/>
        <v>99142</v>
      </c>
      <c r="P22" s="202">
        <f t="shared" si="29"/>
        <v>99070</v>
      </c>
      <c r="Q22" s="202">
        <f t="shared" si="29"/>
        <v>95784</v>
      </c>
      <c r="R22" s="202">
        <f t="shared" si="29"/>
        <v>102160</v>
      </c>
      <c r="S22" s="202">
        <f t="shared" si="29"/>
        <v>95300</v>
      </c>
      <c r="T22" s="202">
        <f t="shared" si="29"/>
        <v>95149</v>
      </c>
      <c r="U22" s="202">
        <f t="shared" si="29"/>
        <v>99313</v>
      </c>
      <c r="V22" s="202">
        <f t="shared" si="29"/>
        <v>95497</v>
      </c>
      <c r="W22" s="202">
        <f t="shared" si="29"/>
        <v>90253</v>
      </c>
      <c r="X22" s="276">
        <f t="shared" ref="X22" si="30">SUM(X17:X21)</f>
        <v>94937</v>
      </c>
      <c r="Y22" s="36">
        <f t="shared" ref="Y22:AE22" si="31">SUM(Y17:Y21)</f>
        <v>84007</v>
      </c>
      <c r="Z22" s="240">
        <f t="shared" si="31"/>
        <v>91617</v>
      </c>
      <c r="AA22" s="202">
        <f t="shared" si="31"/>
        <v>97239</v>
      </c>
      <c r="AB22" s="202">
        <f t="shared" si="31"/>
        <v>90103</v>
      </c>
      <c r="AC22" s="202">
        <f t="shared" si="31"/>
        <v>94642</v>
      </c>
      <c r="AD22" s="202">
        <f t="shared" si="31"/>
        <v>100548</v>
      </c>
      <c r="AE22" s="202">
        <f t="shared" si="31"/>
        <v>98199</v>
      </c>
      <c r="AF22" s="202">
        <f t="shared" ref="AF22" si="32">SUM(AF17:AF21)</f>
        <v>100046</v>
      </c>
      <c r="AG22" s="202">
        <v>97470</v>
      </c>
      <c r="AH22" s="202">
        <f t="shared" ref="AH22" si="33">SUM(AH17:AH21)</f>
        <v>95028</v>
      </c>
      <c r="AI22" s="202">
        <f>SUM(AI17:AI21)</f>
        <v>94070</v>
      </c>
      <c r="AJ22" s="464">
        <v>90948</v>
      </c>
      <c r="AK22" s="537">
        <f>SUM(AK17:AK21)</f>
        <v>86113</v>
      </c>
      <c r="AL22" s="464">
        <f>SUM(AL17:AL21)</f>
        <v>91715</v>
      </c>
      <c r="AM22" s="464">
        <f>SUM(AM17:AM21)</f>
        <v>101295</v>
      </c>
      <c r="AN22" s="464">
        <v>101448</v>
      </c>
      <c r="AO22" s="464">
        <v>102952</v>
      </c>
      <c r="AP22" s="461">
        <v>88318</v>
      </c>
      <c r="AQ22" s="461">
        <v>81303</v>
      </c>
      <c r="AR22" s="461">
        <v>77496</v>
      </c>
      <c r="AS22" s="461">
        <v>75376</v>
      </c>
      <c r="AT22" s="461">
        <v>73056</v>
      </c>
      <c r="AU22" s="461">
        <v>74466</v>
      </c>
      <c r="AV22" s="461">
        <v>78579</v>
      </c>
      <c r="AW22" s="535">
        <v>82534</v>
      </c>
      <c r="AX22" s="461">
        <v>86830</v>
      </c>
      <c r="AY22" s="461">
        <v>93333</v>
      </c>
      <c r="AZ22" s="461">
        <v>96858</v>
      </c>
      <c r="BA22" s="461">
        <v>80541</v>
      </c>
      <c r="BB22" s="461">
        <v>76778</v>
      </c>
      <c r="BC22" s="461">
        <v>76802</v>
      </c>
      <c r="BD22" s="461">
        <v>72422</v>
      </c>
      <c r="BE22" s="461">
        <v>63123</v>
      </c>
      <c r="BF22" s="461">
        <v>71813</v>
      </c>
      <c r="BG22" s="461"/>
      <c r="BH22" s="461"/>
      <c r="BI22" s="108">
        <f t="shared" si="29"/>
        <v>6010</v>
      </c>
      <c r="BJ22" s="36">
        <f t="shared" si="29"/>
        <v>-3419</v>
      </c>
      <c r="BK22" s="36">
        <f t="shared" si="29"/>
        <v>481</v>
      </c>
      <c r="BL22" s="36">
        <f t="shared" si="29"/>
        <v>1976</v>
      </c>
      <c r="BM22" s="36">
        <f t="shared" si="29"/>
        <v>-6706</v>
      </c>
      <c r="BN22" s="36">
        <f t="shared" si="29"/>
        <v>-1102</v>
      </c>
      <c r="BO22" s="36">
        <f t="shared" si="29"/>
        <v>8655</v>
      </c>
      <c r="BP22" s="36">
        <f t="shared" si="29"/>
        <v>3264</v>
      </c>
      <c r="BQ22" s="36">
        <f t="shared" si="29"/>
        <v>5114</v>
      </c>
      <c r="BR22" s="244">
        <f t="shared" ref="BR22:BS22" si="34">SUM(BR17:BR21)</f>
        <v>10104</v>
      </c>
      <c r="BS22" s="36">
        <f t="shared" si="34"/>
        <v>-3285</v>
      </c>
      <c r="BT22" s="36">
        <f t="shared" ref="BT22:BU22" si="35">SUM(BT17:BT21)</f>
        <v>4666</v>
      </c>
      <c r="BU22" s="36">
        <f t="shared" si="35"/>
        <v>-1903</v>
      </c>
      <c r="BV22" s="36">
        <f t="shared" ref="BV22:BW22" si="36">SUM(BV17:BV21)</f>
        <v>-8967</v>
      </c>
      <c r="BW22" s="36">
        <f t="shared" si="36"/>
        <v>-1142</v>
      </c>
      <c r="BX22" s="36">
        <f t="shared" ref="BX22:BY22" si="37">SUM(BX17:BX21)</f>
        <v>-1612</v>
      </c>
      <c r="BY22" s="36">
        <f t="shared" si="37"/>
        <v>2899</v>
      </c>
      <c r="BZ22" s="306">
        <f t="shared" ref="BZ22:CA22" si="38">SUM(BZ17:BZ21)</f>
        <v>4897</v>
      </c>
      <c r="CA22" s="304">
        <f t="shared" si="38"/>
        <v>-1843</v>
      </c>
      <c r="CB22" s="306">
        <f t="shared" ref="CB22:CC22" si="39">SUM(CB17:CB21)</f>
        <v>-469</v>
      </c>
      <c r="CC22" s="306">
        <f t="shared" si="39"/>
        <v>3817</v>
      </c>
      <c r="CD22" s="306">
        <f t="shared" ref="CD22:CE22" si="40">SUM(CD17:CD21)</f>
        <v>-3989</v>
      </c>
      <c r="CE22" s="480">
        <f t="shared" si="40"/>
        <v>2106</v>
      </c>
      <c r="CF22" s="306">
        <f t="shared" ref="CF22:CG22" si="41">SUM(CF17:CF21)</f>
        <v>98</v>
      </c>
      <c r="CG22" s="306">
        <f t="shared" si="41"/>
        <v>4056</v>
      </c>
      <c r="CH22" s="306">
        <f t="shared" ref="CH22:CI22" si="42">SUM(CH17:CH21)</f>
        <v>11345</v>
      </c>
      <c r="CI22" s="306">
        <f t="shared" si="42"/>
        <v>8310</v>
      </c>
      <c r="CJ22" s="306">
        <f t="shared" ref="CJ22:CK22" si="43">SUM(CJ17:CJ21)</f>
        <v>-12230</v>
      </c>
      <c r="CK22" s="306">
        <f t="shared" si="43"/>
        <v>-16896</v>
      </c>
      <c r="CL22" s="306">
        <f t="shared" ref="CL22:CM22" si="44">SUM(CL17:CL21)</f>
        <v>-22550</v>
      </c>
      <c r="CM22" s="306">
        <f t="shared" si="44"/>
        <v>-22094</v>
      </c>
      <c r="CN22" s="306">
        <f t="shared" ref="CN22:CO22" si="45">SUM(CN17:CN21)</f>
        <v>-21972</v>
      </c>
      <c r="CO22" s="306">
        <f t="shared" si="45"/>
        <v>-19604</v>
      </c>
      <c r="CP22" s="244">
        <f t="shared" ref="CP22" si="46">SUM(CP17:CP21)</f>
        <v>-12369</v>
      </c>
    </row>
    <row r="23" spans="1:94" x14ac:dyDescent="0.25">
      <c r="A23" s="267">
        <f>+A16+1</f>
        <v>3</v>
      </c>
      <c r="B23" s="89" t="s">
        <v>17</v>
      </c>
      <c r="C23" s="33"/>
      <c r="D23" s="34"/>
      <c r="E23" s="34"/>
      <c r="F23" s="34"/>
      <c r="G23" s="34"/>
      <c r="H23" s="34"/>
      <c r="I23" s="34"/>
      <c r="J23" s="34"/>
      <c r="K23" s="34"/>
      <c r="L23" s="304"/>
      <c r="M23" s="108"/>
      <c r="N23" s="304"/>
      <c r="O23" s="202"/>
      <c r="P23" s="202"/>
      <c r="Q23" s="200"/>
      <c r="R23" s="200"/>
      <c r="S23" s="200"/>
      <c r="T23" s="200"/>
      <c r="U23" s="200"/>
      <c r="V23" s="200"/>
      <c r="W23" s="202"/>
      <c r="X23" s="276"/>
      <c r="Y23" s="367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464"/>
      <c r="AK23" s="537"/>
      <c r="AL23" s="464"/>
      <c r="AM23" s="464"/>
      <c r="AN23" s="464"/>
      <c r="AO23" s="464"/>
      <c r="AP23" s="464"/>
      <c r="AQ23" s="464"/>
      <c r="AR23" s="464"/>
      <c r="AS23" s="464"/>
      <c r="AT23" s="464"/>
      <c r="AU23" s="464"/>
      <c r="AV23" s="464"/>
      <c r="AW23" s="537"/>
      <c r="AX23" s="464"/>
      <c r="AY23" s="464"/>
      <c r="AZ23" s="464"/>
      <c r="BA23" s="464"/>
      <c r="BB23" s="464"/>
      <c r="BC23" s="464"/>
      <c r="BD23" s="464"/>
      <c r="BE23" s="464"/>
      <c r="BF23" s="464"/>
      <c r="BG23" s="464"/>
      <c r="BH23" s="464"/>
      <c r="BI23" s="108"/>
      <c r="BJ23" s="50"/>
      <c r="BK23" s="51"/>
      <c r="BL23" s="51"/>
      <c r="BM23" s="51"/>
      <c r="BN23" s="51"/>
      <c r="BO23" s="51"/>
      <c r="BP23" s="51"/>
      <c r="BQ23" s="51"/>
      <c r="BR23" s="90"/>
      <c r="BS23" s="50"/>
      <c r="BT23" s="50"/>
      <c r="BU23" s="51"/>
      <c r="BV23" s="51"/>
      <c r="BW23" s="51"/>
      <c r="BX23" s="51"/>
      <c r="BY23" s="51"/>
      <c r="BZ23" s="404"/>
      <c r="CA23" s="404"/>
      <c r="CB23" s="434"/>
      <c r="CC23" s="434"/>
      <c r="CD23" s="434"/>
      <c r="CE23" s="485"/>
      <c r="CF23" s="434"/>
      <c r="CG23" s="434"/>
      <c r="CH23" s="434"/>
      <c r="CI23" s="434"/>
      <c r="CJ23" s="434"/>
      <c r="CK23" s="434"/>
      <c r="CL23" s="404"/>
      <c r="CM23" s="404"/>
      <c r="CN23" s="404"/>
      <c r="CO23" s="404"/>
      <c r="CP23" s="90"/>
    </row>
    <row r="24" spans="1:94" x14ac:dyDescent="0.25">
      <c r="B24" s="83" t="str">
        <f>$B$10</f>
        <v>Residential [1]</v>
      </c>
      <c r="C24" s="33">
        <v>31926</v>
      </c>
      <c r="D24" s="34">
        <v>34841</v>
      </c>
      <c r="E24" s="34">
        <v>23344</v>
      </c>
      <c r="F24" s="34">
        <v>26723</v>
      </c>
      <c r="G24" s="34">
        <v>28709</v>
      </c>
      <c r="H24" s="34">
        <v>23531</v>
      </c>
      <c r="I24" s="34">
        <v>22018</v>
      </c>
      <c r="J24" s="34">
        <v>25961</v>
      </c>
      <c r="K24" s="34">
        <v>22283</v>
      </c>
      <c r="L24" s="304">
        <v>26948</v>
      </c>
      <c r="M24" s="108">
        <v>28541</v>
      </c>
      <c r="N24" s="304">
        <v>28722</v>
      </c>
      <c r="O24" s="202">
        <v>34917</v>
      </c>
      <c r="P24" s="202">
        <v>26184</v>
      </c>
      <c r="Q24" s="200">
        <v>22226</v>
      </c>
      <c r="R24" s="200">
        <v>26136</v>
      </c>
      <c r="S24" s="200">
        <v>18438</v>
      </c>
      <c r="T24" s="200">
        <v>18562</v>
      </c>
      <c r="U24" s="200">
        <v>24119</v>
      </c>
      <c r="V24" s="200">
        <v>21653</v>
      </c>
      <c r="W24" s="240">
        <v>20450</v>
      </c>
      <c r="X24" s="272">
        <v>25420</v>
      </c>
      <c r="Y24" s="364">
        <v>19503</v>
      </c>
      <c r="Z24" s="240">
        <v>26243</v>
      </c>
      <c r="AA24" s="240">
        <v>29467</v>
      </c>
      <c r="AB24" s="240">
        <v>20657</v>
      </c>
      <c r="AC24" s="240">
        <v>20509</v>
      </c>
      <c r="AD24" s="240">
        <v>23145</v>
      </c>
      <c r="AE24" s="240">
        <v>19226</v>
      </c>
      <c r="AF24" s="240">
        <v>21961</v>
      </c>
      <c r="AG24" s="240">
        <v>20189</v>
      </c>
      <c r="AH24" s="240">
        <v>20754</v>
      </c>
      <c r="AI24" s="240">
        <v>23271</v>
      </c>
      <c r="AJ24" s="461">
        <v>21872</v>
      </c>
      <c r="AK24" s="535">
        <v>19828</v>
      </c>
      <c r="AL24" s="461">
        <v>24537</v>
      </c>
      <c r="AM24" s="461">
        <v>27559</v>
      </c>
      <c r="AN24" s="461">
        <v>24084</v>
      </c>
      <c r="AO24" s="461">
        <v>22266</v>
      </c>
      <c r="AP24" s="461">
        <v>13904</v>
      </c>
      <c r="AQ24" s="461">
        <v>12772</v>
      </c>
      <c r="AR24" s="461">
        <v>12658</v>
      </c>
      <c r="AS24" s="461">
        <v>13401</v>
      </c>
      <c r="AT24" s="461">
        <v>11911</v>
      </c>
      <c r="AU24" s="461">
        <v>13286</v>
      </c>
      <c r="AV24" s="461">
        <v>15472</v>
      </c>
      <c r="AW24" s="535">
        <v>15796</v>
      </c>
      <c r="AX24" s="461">
        <v>17847</v>
      </c>
      <c r="AY24" s="461">
        <v>17742</v>
      </c>
      <c r="AZ24" s="461">
        <v>19099</v>
      </c>
      <c r="BA24" s="461">
        <v>13810</v>
      </c>
      <c r="BB24" s="461">
        <v>11754</v>
      </c>
      <c r="BC24" s="461">
        <v>11375</v>
      </c>
      <c r="BD24" s="461">
        <v>11208</v>
      </c>
      <c r="BE24" s="461">
        <v>11831</v>
      </c>
      <c r="BF24" s="461">
        <v>11567</v>
      </c>
      <c r="BG24" s="461"/>
      <c r="BH24" s="461"/>
      <c r="BI24" s="105">
        <f t="shared" ref="BI24:BR28" si="47">O24-C24</f>
        <v>2991</v>
      </c>
      <c r="BJ24" s="48">
        <f t="shared" si="47"/>
        <v>-8657</v>
      </c>
      <c r="BK24" s="48">
        <f t="shared" si="47"/>
        <v>-1118</v>
      </c>
      <c r="BL24" s="48">
        <f t="shared" si="47"/>
        <v>-587</v>
      </c>
      <c r="BM24" s="48">
        <f t="shared" si="47"/>
        <v>-10271</v>
      </c>
      <c r="BN24" s="48">
        <f t="shared" si="47"/>
        <v>-4969</v>
      </c>
      <c r="BO24" s="48">
        <f t="shared" si="47"/>
        <v>2101</v>
      </c>
      <c r="BP24" s="48">
        <f t="shared" si="47"/>
        <v>-4308</v>
      </c>
      <c r="BQ24" s="48">
        <f t="shared" si="47"/>
        <v>-1833</v>
      </c>
      <c r="BR24" s="84">
        <f t="shared" si="47"/>
        <v>-1528</v>
      </c>
      <c r="BS24" s="48">
        <f t="shared" ref="BS24:CB28" si="48">Y24-M24</f>
        <v>-9038</v>
      </c>
      <c r="BT24" s="48">
        <f t="shared" si="48"/>
        <v>-2479</v>
      </c>
      <c r="BU24" s="48">
        <f t="shared" si="48"/>
        <v>-5450</v>
      </c>
      <c r="BV24" s="48">
        <f t="shared" si="48"/>
        <v>-5527</v>
      </c>
      <c r="BW24" s="48">
        <f t="shared" si="48"/>
        <v>-1717</v>
      </c>
      <c r="BX24" s="48">
        <f t="shared" si="48"/>
        <v>-2991</v>
      </c>
      <c r="BY24" s="48">
        <f t="shared" si="48"/>
        <v>788</v>
      </c>
      <c r="BZ24" s="401">
        <f t="shared" si="48"/>
        <v>3399</v>
      </c>
      <c r="CA24" s="300">
        <f t="shared" si="48"/>
        <v>-3930</v>
      </c>
      <c r="CB24" s="401">
        <f t="shared" si="48"/>
        <v>-899</v>
      </c>
      <c r="CC24" s="401">
        <f t="shared" ref="CC24:CL28" si="49">AI24-W24</f>
        <v>2821</v>
      </c>
      <c r="CD24" s="401">
        <f t="shared" si="49"/>
        <v>-3548</v>
      </c>
      <c r="CE24" s="481">
        <f t="shared" si="49"/>
        <v>325</v>
      </c>
      <c r="CF24" s="401">
        <f t="shared" si="49"/>
        <v>-1706</v>
      </c>
      <c r="CG24" s="401">
        <f t="shared" si="49"/>
        <v>-1908</v>
      </c>
      <c r="CH24" s="401">
        <f t="shared" si="49"/>
        <v>3427</v>
      </c>
      <c r="CI24" s="401">
        <f t="shared" si="49"/>
        <v>1757</v>
      </c>
      <c r="CJ24" s="401">
        <f t="shared" si="49"/>
        <v>-9241</v>
      </c>
      <c r="CK24" s="401">
        <f t="shared" si="49"/>
        <v>-6454</v>
      </c>
      <c r="CL24" s="401">
        <f t="shared" si="49"/>
        <v>-9303</v>
      </c>
      <c r="CM24" s="401">
        <f t="shared" ref="CM24:CP28" si="50">AS24-AG24</f>
        <v>-6788</v>
      </c>
      <c r="CN24" s="401">
        <f t="shared" si="50"/>
        <v>-8843</v>
      </c>
      <c r="CO24" s="401">
        <f t="shared" si="50"/>
        <v>-9985</v>
      </c>
      <c r="CP24" s="84">
        <f t="shared" si="50"/>
        <v>-6400</v>
      </c>
    </row>
    <row r="25" spans="1:94" x14ac:dyDescent="0.25">
      <c r="B25" s="83" t="str">
        <f>$B$11</f>
        <v>Low Income Residential [2]</v>
      </c>
      <c r="C25" s="33">
        <v>8302</v>
      </c>
      <c r="D25" s="34">
        <v>8723</v>
      </c>
      <c r="E25" s="34">
        <v>6396</v>
      </c>
      <c r="F25" s="34">
        <v>9288</v>
      </c>
      <c r="G25" s="34">
        <v>5251</v>
      </c>
      <c r="H25" s="34">
        <v>3601</v>
      </c>
      <c r="I25" s="34">
        <v>3774</v>
      </c>
      <c r="J25" s="34">
        <v>4952</v>
      </c>
      <c r="K25" s="34">
        <v>4374</v>
      </c>
      <c r="L25" s="304">
        <v>6193</v>
      </c>
      <c r="M25" s="108">
        <v>6580</v>
      </c>
      <c r="N25" s="304">
        <v>7338</v>
      </c>
      <c r="O25" s="202">
        <v>9495</v>
      </c>
      <c r="P25" s="202">
        <v>8405</v>
      </c>
      <c r="Q25" s="200">
        <v>7130</v>
      </c>
      <c r="R25" s="200">
        <v>8529</v>
      </c>
      <c r="S25" s="200">
        <v>4122</v>
      </c>
      <c r="T25" s="200">
        <v>3971</v>
      </c>
      <c r="U25" s="200">
        <v>4165</v>
      </c>
      <c r="V25" s="200">
        <v>3889</v>
      </c>
      <c r="W25" s="240">
        <v>8775</v>
      </c>
      <c r="X25" s="272">
        <v>6223</v>
      </c>
      <c r="Y25" s="364">
        <v>6785</v>
      </c>
      <c r="Z25" s="240">
        <v>9070</v>
      </c>
      <c r="AA25" s="240">
        <v>10355</v>
      </c>
      <c r="AB25" s="240">
        <v>8741</v>
      </c>
      <c r="AC25" s="240">
        <v>8280</v>
      </c>
      <c r="AD25" s="240">
        <v>8821</v>
      </c>
      <c r="AE25" s="240">
        <v>5089</v>
      </c>
      <c r="AF25" s="240">
        <v>4655</v>
      </c>
      <c r="AG25" s="240">
        <v>4079</v>
      </c>
      <c r="AH25" s="240">
        <v>4253</v>
      </c>
      <c r="AI25" s="240">
        <v>7291</v>
      </c>
      <c r="AJ25" s="461">
        <v>9097</v>
      </c>
      <c r="AK25" s="535">
        <v>7187</v>
      </c>
      <c r="AL25" s="461">
        <v>8493</v>
      </c>
      <c r="AM25" s="461">
        <v>9817</v>
      </c>
      <c r="AN25" s="461">
        <v>9682</v>
      </c>
      <c r="AO25" s="461">
        <v>3874</v>
      </c>
      <c r="AP25" s="461">
        <v>2912</v>
      </c>
      <c r="AQ25" s="461">
        <v>2420</v>
      </c>
      <c r="AR25" s="461">
        <v>2152</v>
      </c>
      <c r="AS25" s="461">
        <v>2356</v>
      </c>
      <c r="AT25" s="461">
        <v>2405</v>
      </c>
      <c r="AU25" s="461">
        <v>3273</v>
      </c>
      <c r="AV25" s="461">
        <v>4426</v>
      </c>
      <c r="AW25" s="535">
        <v>5018</v>
      </c>
      <c r="AX25" s="461">
        <v>5103</v>
      </c>
      <c r="AY25" s="461">
        <v>4339</v>
      </c>
      <c r="AZ25" s="461">
        <v>4706</v>
      </c>
      <c r="BA25" s="461">
        <v>2907</v>
      </c>
      <c r="BB25" s="461">
        <v>3174</v>
      </c>
      <c r="BC25" s="461">
        <v>2371</v>
      </c>
      <c r="BD25" s="461">
        <v>2374</v>
      </c>
      <c r="BE25" s="461">
        <v>3629</v>
      </c>
      <c r="BF25" s="461">
        <v>2837</v>
      </c>
      <c r="BG25" s="461"/>
      <c r="BH25" s="461"/>
      <c r="BI25" s="105">
        <f t="shared" si="47"/>
        <v>1193</v>
      </c>
      <c r="BJ25" s="48">
        <f t="shared" si="47"/>
        <v>-318</v>
      </c>
      <c r="BK25" s="48">
        <f t="shared" si="47"/>
        <v>734</v>
      </c>
      <c r="BL25" s="48">
        <f t="shared" si="47"/>
        <v>-759</v>
      </c>
      <c r="BM25" s="48">
        <f t="shared" si="47"/>
        <v>-1129</v>
      </c>
      <c r="BN25" s="48">
        <f t="shared" si="47"/>
        <v>370</v>
      </c>
      <c r="BO25" s="48">
        <f t="shared" si="47"/>
        <v>391</v>
      </c>
      <c r="BP25" s="48">
        <f t="shared" si="47"/>
        <v>-1063</v>
      </c>
      <c r="BQ25" s="48">
        <f t="shared" si="47"/>
        <v>4401</v>
      </c>
      <c r="BR25" s="84">
        <f t="shared" si="47"/>
        <v>30</v>
      </c>
      <c r="BS25" s="48">
        <f t="shared" si="48"/>
        <v>205</v>
      </c>
      <c r="BT25" s="48">
        <f t="shared" si="48"/>
        <v>1732</v>
      </c>
      <c r="BU25" s="48">
        <f t="shared" si="48"/>
        <v>860</v>
      </c>
      <c r="BV25" s="48">
        <f t="shared" si="48"/>
        <v>336</v>
      </c>
      <c r="BW25" s="48">
        <f t="shared" si="48"/>
        <v>1150</v>
      </c>
      <c r="BX25" s="48">
        <f t="shared" si="48"/>
        <v>292</v>
      </c>
      <c r="BY25" s="48">
        <f t="shared" si="48"/>
        <v>967</v>
      </c>
      <c r="BZ25" s="401">
        <f t="shared" si="48"/>
        <v>684</v>
      </c>
      <c r="CA25" s="300">
        <f t="shared" si="48"/>
        <v>-86</v>
      </c>
      <c r="CB25" s="401">
        <f t="shared" si="48"/>
        <v>364</v>
      </c>
      <c r="CC25" s="401">
        <f t="shared" si="49"/>
        <v>-1484</v>
      </c>
      <c r="CD25" s="401">
        <f t="shared" si="49"/>
        <v>2874</v>
      </c>
      <c r="CE25" s="481">
        <f t="shared" si="49"/>
        <v>402</v>
      </c>
      <c r="CF25" s="401">
        <f t="shared" si="49"/>
        <v>-577</v>
      </c>
      <c r="CG25" s="401">
        <f t="shared" si="49"/>
        <v>-538</v>
      </c>
      <c r="CH25" s="401">
        <f t="shared" si="49"/>
        <v>941</v>
      </c>
      <c r="CI25" s="401">
        <f t="shared" si="49"/>
        <v>-4406</v>
      </c>
      <c r="CJ25" s="401">
        <f t="shared" si="49"/>
        <v>-5909</v>
      </c>
      <c r="CK25" s="401">
        <f t="shared" si="49"/>
        <v>-2669</v>
      </c>
      <c r="CL25" s="401">
        <f t="shared" si="49"/>
        <v>-2503</v>
      </c>
      <c r="CM25" s="401">
        <f t="shared" si="50"/>
        <v>-1723</v>
      </c>
      <c r="CN25" s="401">
        <f t="shared" si="50"/>
        <v>-1848</v>
      </c>
      <c r="CO25" s="401">
        <f t="shared" si="50"/>
        <v>-4018</v>
      </c>
      <c r="CP25" s="84">
        <f t="shared" si="50"/>
        <v>-4671</v>
      </c>
    </row>
    <row r="26" spans="1:94" x14ac:dyDescent="0.25">
      <c r="B26" s="83" t="str">
        <f>$B$12</f>
        <v>Small C&amp;I [3]</v>
      </c>
      <c r="C26" s="33">
        <v>2561</v>
      </c>
      <c r="D26" s="34">
        <v>2835</v>
      </c>
      <c r="E26" s="34">
        <v>2515</v>
      </c>
      <c r="F26" s="34">
        <v>2079</v>
      </c>
      <c r="G26" s="34">
        <v>2311</v>
      </c>
      <c r="H26" s="34">
        <v>1801</v>
      </c>
      <c r="I26" s="34">
        <v>1524</v>
      </c>
      <c r="J26" s="34">
        <v>1777</v>
      </c>
      <c r="K26" s="34">
        <v>1839</v>
      </c>
      <c r="L26" s="304">
        <v>2202</v>
      </c>
      <c r="M26" s="108">
        <v>2481</v>
      </c>
      <c r="N26" s="304">
        <v>2748</v>
      </c>
      <c r="O26" s="202">
        <v>3154</v>
      </c>
      <c r="P26" s="202">
        <v>3099</v>
      </c>
      <c r="Q26" s="200">
        <v>2302</v>
      </c>
      <c r="R26" s="200">
        <v>2174</v>
      </c>
      <c r="S26" s="200">
        <v>1525</v>
      </c>
      <c r="T26" s="200">
        <v>1439</v>
      </c>
      <c r="U26" s="200">
        <v>1869</v>
      </c>
      <c r="V26" s="200">
        <v>1781</v>
      </c>
      <c r="W26" s="240">
        <v>1767</v>
      </c>
      <c r="X26" s="272">
        <v>2378</v>
      </c>
      <c r="Y26" s="364">
        <v>2107</v>
      </c>
      <c r="Z26" s="240">
        <v>2608</v>
      </c>
      <c r="AA26" s="240">
        <v>2571</v>
      </c>
      <c r="AB26" s="240">
        <v>1950</v>
      </c>
      <c r="AC26" s="240">
        <v>1818</v>
      </c>
      <c r="AD26" s="240">
        <v>1907</v>
      </c>
      <c r="AE26" s="240">
        <v>1591</v>
      </c>
      <c r="AF26" s="240">
        <v>1969</v>
      </c>
      <c r="AG26" s="240">
        <v>1731</v>
      </c>
      <c r="AH26" s="240">
        <v>1712</v>
      </c>
      <c r="AI26" s="240">
        <v>2038</v>
      </c>
      <c r="AJ26" s="461">
        <v>1910</v>
      </c>
      <c r="AK26" s="535">
        <v>2024</v>
      </c>
      <c r="AL26" s="461">
        <v>2419</v>
      </c>
      <c r="AM26" s="461">
        <v>2668</v>
      </c>
      <c r="AN26" s="461">
        <v>3673</v>
      </c>
      <c r="AO26" s="461">
        <v>1473</v>
      </c>
      <c r="AP26" s="461">
        <v>1117</v>
      </c>
      <c r="AQ26" s="461">
        <v>1143</v>
      </c>
      <c r="AR26" s="461">
        <v>1255</v>
      </c>
      <c r="AS26" s="461">
        <v>1189</v>
      </c>
      <c r="AT26" s="461">
        <v>1127</v>
      </c>
      <c r="AU26" s="461">
        <v>1283</v>
      </c>
      <c r="AV26" s="461">
        <v>1511</v>
      </c>
      <c r="AW26" s="535">
        <v>1400</v>
      </c>
      <c r="AX26" s="461">
        <v>1650</v>
      </c>
      <c r="AY26" s="461">
        <v>1677</v>
      </c>
      <c r="AZ26" s="461">
        <v>1853</v>
      </c>
      <c r="BA26" s="461">
        <v>1423</v>
      </c>
      <c r="BB26" s="461">
        <v>1187</v>
      </c>
      <c r="BC26" s="461">
        <v>1334</v>
      </c>
      <c r="BD26" s="461">
        <v>1203</v>
      </c>
      <c r="BE26" s="461">
        <v>1232</v>
      </c>
      <c r="BF26" s="461">
        <v>1133</v>
      </c>
      <c r="BG26" s="461"/>
      <c r="BH26" s="461"/>
      <c r="BI26" s="105">
        <f t="shared" si="47"/>
        <v>593</v>
      </c>
      <c r="BJ26" s="48">
        <f t="shared" si="47"/>
        <v>264</v>
      </c>
      <c r="BK26" s="48">
        <f t="shared" si="47"/>
        <v>-213</v>
      </c>
      <c r="BL26" s="48">
        <f t="shared" si="47"/>
        <v>95</v>
      </c>
      <c r="BM26" s="48">
        <f t="shared" si="47"/>
        <v>-786</v>
      </c>
      <c r="BN26" s="48">
        <f t="shared" si="47"/>
        <v>-362</v>
      </c>
      <c r="BO26" s="48">
        <f t="shared" si="47"/>
        <v>345</v>
      </c>
      <c r="BP26" s="48">
        <f t="shared" si="47"/>
        <v>4</v>
      </c>
      <c r="BQ26" s="48">
        <f t="shared" si="47"/>
        <v>-72</v>
      </c>
      <c r="BR26" s="84">
        <f t="shared" si="47"/>
        <v>176</v>
      </c>
      <c r="BS26" s="48">
        <f t="shared" si="48"/>
        <v>-374</v>
      </c>
      <c r="BT26" s="48">
        <f t="shared" si="48"/>
        <v>-140</v>
      </c>
      <c r="BU26" s="48">
        <f t="shared" si="48"/>
        <v>-583</v>
      </c>
      <c r="BV26" s="48">
        <f t="shared" si="48"/>
        <v>-1149</v>
      </c>
      <c r="BW26" s="48">
        <f t="shared" si="48"/>
        <v>-484</v>
      </c>
      <c r="BX26" s="48">
        <f t="shared" si="48"/>
        <v>-267</v>
      </c>
      <c r="BY26" s="48">
        <f t="shared" si="48"/>
        <v>66</v>
      </c>
      <c r="BZ26" s="401">
        <f t="shared" si="48"/>
        <v>530</v>
      </c>
      <c r="CA26" s="300">
        <f t="shared" si="48"/>
        <v>-138</v>
      </c>
      <c r="CB26" s="401">
        <f t="shared" si="48"/>
        <v>-69</v>
      </c>
      <c r="CC26" s="401">
        <f t="shared" si="49"/>
        <v>271</v>
      </c>
      <c r="CD26" s="401">
        <f t="shared" si="49"/>
        <v>-468</v>
      </c>
      <c r="CE26" s="481">
        <f t="shared" si="49"/>
        <v>-83</v>
      </c>
      <c r="CF26" s="401">
        <f t="shared" si="49"/>
        <v>-189</v>
      </c>
      <c r="CG26" s="401">
        <f t="shared" si="49"/>
        <v>97</v>
      </c>
      <c r="CH26" s="401">
        <f t="shared" si="49"/>
        <v>1723</v>
      </c>
      <c r="CI26" s="401">
        <f t="shared" si="49"/>
        <v>-345</v>
      </c>
      <c r="CJ26" s="401">
        <f t="shared" si="49"/>
        <v>-790</v>
      </c>
      <c r="CK26" s="401">
        <f t="shared" si="49"/>
        <v>-448</v>
      </c>
      <c r="CL26" s="401">
        <f t="shared" si="49"/>
        <v>-714</v>
      </c>
      <c r="CM26" s="401">
        <f t="shared" si="50"/>
        <v>-542</v>
      </c>
      <c r="CN26" s="401">
        <f t="shared" si="50"/>
        <v>-585</v>
      </c>
      <c r="CO26" s="401">
        <f t="shared" si="50"/>
        <v>-755</v>
      </c>
      <c r="CP26" s="84">
        <f t="shared" si="50"/>
        <v>-399</v>
      </c>
    </row>
    <row r="27" spans="1:94" x14ac:dyDescent="0.25">
      <c r="B27" s="83" t="str">
        <f>$B$13</f>
        <v>Medium C&amp;I [4]</v>
      </c>
      <c r="C27" s="33">
        <v>565</v>
      </c>
      <c r="D27" s="34">
        <v>696</v>
      </c>
      <c r="E27" s="34">
        <v>640</v>
      </c>
      <c r="F27" s="34">
        <v>569</v>
      </c>
      <c r="G27" s="34">
        <v>564</v>
      </c>
      <c r="H27" s="34">
        <v>496</v>
      </c>
      <c r="I27" s="34">
        <v>356</v>
      </c>
      <c r="J27" s="34">
        <v>463</v>
      </c>
      <c r="K27" s="34">
        <v>477</v>
      </c>
      <c r="L27" s="304">
        <v>519</v>
      </c>
      <c r="M27" s="108">
        <v>594</v>
      </c>
      <c r="N27" s="304">
        <v>760</v>
      </c>
      <c r="O27" s="202">
        <v>831</v>
      </c>
      <c r="P27" s="202">
        <v>901</v>
      </c>
      <c r="Q27" s="200">
        <v>687</v>
      </c>
      <c r="R27" s="200">
        <v>611</v>
      </c>
      <c r="S27" s="200">
        <v>421</v>
      </c>
      <c r="T27" s="200">
        <v>425</v>
      </c>
      <c r="U27" s="200">
        <v>564</v>
      </c>
      <c r="V27" s="200">
        <v>460</v>
      </c>
      <c r="W27" s="240">
        <v>455</v>
      </c>
      <c r="X27" s="272">
        <v>685</v>
      </c>
      <c r="Y27" s="364">
        <v>606</v>
      </c>
      <c r="Z27" s="240">
        <v>657</v>
      </c>
      <c r="AA27" s="240">
        <v>709</v>
      </c>
      <c r="AB27" s="240">
        <v>483</v>
      </c>
      <c r="AC27" s="240">
        <v>500</v>
      </c>
      <c r="AD27" s="240">
        <v>547</v>
      </c>
      <c r="AE27" s="240">
        <v>430</v>
      </c>
      <c r="AF27" s="240">
        <v>495</v>
      </c>
      <c r="AG27" s="240">
        <v>465</v>
      </c>
      <c r="AH27" s="240">
        <v>436</v>
      </c>
      <c r="AI27" s="240">
        <v>555</v>
      </c>
      <c r="AJ27" s="461">
        <v>459</v>
      </c>
      <c r="AK27" s="535">
        <v>451</v>
      </c>
      <c r="AL27" s="461">
        <v>576</v>
      </c>
      <c r="AM27" s="461">
        <v>614</v>
      </c>
      <c r="AN27" s="461">
        <v>858</v>
      </c>
      <c r="AO27" s="461">
        <v>431</v>
      </c>
      <c r="AP27" s="461">
        <v>313</v>
      </c>
      <c r="AQ27" s="461">
        <v>271</v>
      </c>
      <c r="AR27" s="461">
        <v>339</v>
      </c>
      <c r="AS27" s="461">
        <v>265</v>
      </c>
      <c r="AT27" s="461">
        <v>280</v>
      </c>
      <c r="AU27" s="461">
        <v>316</v>
      </c>
      <c r="AV27" s="461">
        <v>350</v>
      </c>
      <c r="AW27" s="535">
        <v>346</v>
      </c>
      <c r="AX27" s="461">
        <v>411</v>
      </c>
      <c r="AY27" s="461">
        <v>408</v>
      </c>
      <c r="AZ27" s="461">
        <v>462</v>
      </c>
      <c r="BA27" s="461">
        <v>333</v>
      </c>
      <c r="BB27" s="461">
        <v>275</v>
      </c>
      <c r="BC27" s="461">
        <v>310</v>
      </c>
      <c r="BD27" s="461">
        <v>289</v>
      </c>
      <c r="BE27" s="461">
        <v>282</v>
      </c>
      <c r="BF27" s="461">
        <v>264</v>
      </c>
      <c r="BG27" s="461"/>
      <c r="BH27" s="461"/>
      <c r="BI27" s="105">
        <f t="shared" si="47"/>
        <v>266</v>
      </c>
      <c r="BJ27" s="48">
        <f t="shared" si="47"/>
        <v>205</v>
      </c>
      <c r="BK27" s="48">
        <f t="shared" si="47"/>
        <v>47</v>
      </c>
      <c r="BL27" s="48">
        <f t="shared" si="47"/>
        <v>42</v>
      </c>
      <c r="BM27" s="48">
        <f t="shared" si="47"/>
        <v>-143</v>
      </c>
      <c r="BN27" s="48">
        <f t="shared" si="47"/>
        <v>-71</v>
      </c>
      <c r="BO27" s="48">
        <f t="shared" si="47"/>
        <v>208</v>
      </c>
      <c r="BP27" s="48">
        <f t="shared" si="47"/>
        <v>-3</v>
      </c>
      <c r="BQ27" s="48">
        <f t="shared" si="47"/>
        <v>-22</v>
      </c>
      <c r="BR27" s="84">
        <f t="shared" si="47"/>
        <v>166</v>
      </c>
      <c r="BS27" s="48">
        <f t="shared" si="48"/>
        <v>12</v>
      </c>
      <c r="BT27" s="48">
        <f t="shared" si="48"/>
        <v>-103</v>
      </c>
      <c r="BU27" s="48">
        <f t="shared" si="48"/>
        <v>-122</v>
      </c>
      <c r="BV27" s="48">
        <f t="shared" si="48"/>
        <v>-418</v>
      </c>
      <c r="BW27" s="48">
        <f t="shared" si="48"/>
        <v>-187</v>
      </c>
      <c r="BX27" s="48">
        <f t="shared" si="48"/>
        <v>-64</v>
      </c>
      <c r="BY27" s="48">
        <f t="shared" si="48"/>
        <v>9</v>
      </c>
      <c r="BZ27" s="401">
        <f t="shared" si="48"/>
        <v>70</v>
      </c>
      <c r="CA27" s="300">
        <f t="shared" si="48"/>
        <v>-99</v>
      </c>
      <c r="CB27" s="401">
        <f t="shared" si="48"/>
        <v>-24</v>
      </c>
      <c r="CC27" s="401">
        <f t="shared" si="49"/>
        <v>100</v>
      </c>
      <c r="CD27" s="401">
        <f t="shared" si="49"/>
        <v>-226</v>
      </c>
      <c r="CE27" s="481">
        <f t="shared" si="49"/>
        <v>-155</v>
      </c>
      <c r="CF27" s="401">
        <f t="shared" si="49"/>
        <v>-81</v>
      </c>
      <c r="CG27" s="401">
        <f t="shared" si="49"/>
        <v>-95</v>
      </c>
      <c r="CH27" s="401">
        <f t="shared" si="49"/>
        <v>375</v>
      </c>
      <c r="CI27" s="401">
        <f t="shared" si="49"/>
        <v>-69</v>
      </c>
      <c r="CJ27" s="401">
        <f t="shared" si="49"/>
        <v>-234</v>
      </c>
      <c r="CK27" s="401">
        <f t="shared" si="49"/>
        <v>-159</v>
      </c>
      <c r="CL27" s="401">
        <f t="shared" si="49"/>
        <v>-156</v>
      </c>
      <c r="CM27" s="401">
        <f t="shared" si="50"/>
        <v>-200</v>
      </c>
      <c r="CN27" s="401">
        <f t="shared" si="50"/>
        <v>-156</v>
      </c>
      <c r="CO27" s="401">
        <f t="shared" si="50"/>
        <v>-239</v>
      </c>
      <c r="CP27" s="84">
        <f t="shared" si="50"/>
        <v>-109</v>
      </c>
    </row>
    <row r="28" spans="1:94" x14ac:dyDescent="0.25">
      <c r="B28" s="83" t="str">
        <f>$B$14</f>
        <v>Large C&amp;I [5]</v>
      </c>
      <c r="C28" s="39">
        <v>47</v>
      </c>
      <c r="D28" s="40">
        <v>79</v>
      </c>
      <c r="E28" s="40">
        <v>63</v>
      </c>
      <c r="F28" s="40">
        <v>63</v>
      </c>
      <c r="G28" s="40">
        <v>81</v>
      </c>
      <c r="H28" s="40">
        <v>74</v>
      </c>
      <c r="I28" s="40">
        <v>63</v>
      </c>
      <c r="J28" s="40">
        <v>70</v>
      </c>
      <c r="K28" s="40">
        <v>60</v>
      </c>
      <c r="L28" s="305">
        <v>54</v>
      </c>
      <c r="M28" s="344">
        <v>79</v>
      </c>
      <c r="N28" s="305">
        <v>114</v>
      </c>
      <c r="O28" s="209">
        <v>106</v>
      </c>
      <c r="P28" s="209">
        <v>103</v>
      </c>
      <c r="Q28" s="201">
        <v>71</v>
      </c>
      <c r="R28" s="201">
        <v>95</v>
      </c>
      <c r="S28" s="201">
        <v>74</v>
      </c>
      <c r="T28" s="201">
        <v>58</v>
      </c>
      <c r="U28" s="201">
        <v>94</v>
      </c>
      <c r="V28" s="201">
        <v>76</v>
      </c>
      <c r="W28" s="241">
        <v>57</v>
      </c>
      <c r="X28" s="273">
        <v>132</v>
      </c>
      <c r="Y28" s="365">
        <v>73</v>
      </c>
      <c r="Z28" s="241">
        <v>97</v>
      </c>
      <c r="AA28" s="241">
        <v>110</v>
      </c>
      <c r="AB28" s="241">
        <v>73</v>
      </c>
      <c r="AC28" s="241">
        <v>69</v>
      </c>
      <c r="AD28" s="241">
        <v>94</v>
      </c>
      <c r="AE28" s="241">
        <v>61</v>
      </c>
      <c r="AF28" s="241">
        <v>70</v>
      </c>
      <c r="AG28" s="241">
        <v>67</v>
      </c>
      <c r="AH28" s="241">
        <v>42</v>
      </c>
      <c r="AI28" s="241">
        <v>79</v>
      </c>
      <c r="AJ28" s="462">
        <v>63</v>
      </c>
      <c r="AK28" s="536">
        <v>66</v>
      </c>
      <c r="AL28" s="462">
        <v>73</v>
      </c>
      <c r="AM28" s="462">
        <v>84</v>
      </c>
      <c r="AN28" s="462">
        <v>147</v>
      </c>
      <c r="AO28" s="462">
        <v>93</v>
      </c>
      <c r="AP28" s="462">
        <v>62</v>
      </c>
      <c r="AQ28" s="462">
        <v>66</v>
      </c>
      <c r="AR28" s="462">
        <v>76</v>
      </c>
      <c r="AS28" s="462">
        <v>61</v>
      </c>
      <c r="AT28" s="462">
        <v>55</v>
      </c>
      <c r="AU28" s="462">
        <v>61</v>
      </c>
      <c r="AV28" s="462">
        <v>73</v>
      </c>
      <c r="AW28" s="536">
        <v>67</v>
      </c>
      <c r="AX28" s="462">
        <v>63</v>
      </c>
      <c r="AY28" s="462">
        <v>79</v>
      </c>
      <c r="AZ28" s="462">
        <v>74</v>
      </c>
      <c r="BA28" s="462">
        <v>62</v>
      </c>
      <c r="BB28" s="462">
        <v>63</v>
      </c>
      <c r="BC28" s="462">
        <v>53</v>
      </c>
      <c r="BD28" s="462">
        <v>50</v>
      </c>
      <c r="BE28" s="462">
        <v>46</v>
      </c>
      <c r="BF28" s="462">
        <v>52</v>
      </c>
      <c r="BG28" s="462"/>
      <c r="BH28" s="462"/>
      <c r="BI28" s="106">
        <f t="shared" si="47"/>
        <v>59</v>
      </c>
      <c r="BJ28" s="52">
        <f t="shared" si="47"/>
        <v>24</v>
      </c>
      <c r="BK28" s="52">
        <f t="shared" si="47"/>
        <v>8</v>
      </c>
      <c r="BL28" s="52">
        <f t="shared" si="47"/>
        <v>32</v>
      </c>
      <c r="BM28" s="52">
        <f t="shared" si="47"/>
        <v>-7</v>
      </c>
      <c r="BN28" s="52">
        <f t="shared" si="47"/>
        <v>-16</v>
      </c>
      <c r="BO28" s="52">
        <f t="shared" si="47"/>
        <v>31</v>
      </c>
      <c r="BP28" s="52">
        <f t="shared" si="47"/>
        <v>6</v>
      </c>
      <c r="BQ28" s="52">
        <f t="shared" si="47"/>
        <v>-3</v>
      </c>
      <c r="BR28" s="85">
        <f t="shared" si="47"/>
        <v>78</v>
      </c>
      <c r="BS28" s="52">
        <f t="shared" si="48"/>
        <v>-6</v>
      </c>
      <c r="BT28" s="52">
        <f t="shared" si="48"/>
        <v>-17</v>
      </c>
      <c r="BU28" s="52">
        <f t="shared" si="48"/>
        <v>4</v>
      </c>
      <c r="BV28" s="52">
        <f t="shared" si="48"/>
        <v>-30</v>
      </c>
      <c r="BW28" s="52">
        <f t="shared" si="48"/>
        <v>-2</v>
      </c>
      <c r="BX28" s="52">
        <f t="shared" si="48"/>
        <v>-1</v>
      </c>
      <c r="BY28" s="52">
        <f t="shared" si="48"/>
        <v>-13</v>
      </c>
      <c r="BZ28" s="402">
        <f t="shared" si="48"/>
        <v>12</v>
      </c>
      <c r="CA28" s="301">
        <f t="shared" si="48"/>
        <v>-27</v>
      </c>
      <c r="CB28" s="402">
        <f t="shared" si="48"/>
        <v>-34</v>
      </c>
      <c r="CC28" s="402">
        <f t="shared" si="49"/>
        <v>22</v>
      </c>
      <c r="CD28" s="402">
        <f t="shared" si="49"/>
        <v>-69</v>
      </c>
      <c r="CE28" s="482">
        <f t="shared" si="49"/>
        <v>-7</v>
      </c>
      <c r="CF28" s="402">
        <f t="shared" si="49"/>
        <v>-24</v>
      </c>
      <c r="CG28" s="402">
        <f t="shared" si="49"/>
        <v>-26</v>
      </c>
      <c r="CH28" s="402">
        <f t="shared" si="49"/>
        <v>74</v>
      </c>
      <c r="CI28" s="402">
        <f t="shared" si="49"/>
        <v>24</v>
      </c>
      <c r="CJ28" s="402">
        <f t="shared" si="49"/>
        <v>-32</v>
      </c>
      <c r="CK28" s="402">
        <f t="shared" si="49"/>
        <v>5</v>
      </c>
      <c r="CL28" s="402">
        <f t="shared" si="49"/>
        <v>6</v>
      </c>
      <c r="CM28" s="402">
        <f t="shared" si="50"/>
        <v>-6</v>
      </c>
      <c r="CN28" s="402">
        <f t="shared" si="50"/>
        <v>13</v>
      </c>
      <c r="CO28" s="402">
        <f t="shared" si="50"/>
        <v>-18</v>
      </c>
      <c r="CP28" s="85">
        <f t="shared" si="50"/>
        <v>10</v>
      </c>
    </row>
    <row r="29" spans="1:94" x14ac:dyDescent="0.25">
      <c r="B29" s="83" t="str">
        <f>$B$15</f>
        <v>Total</v>
      </c>
      <c r="C29" s="35">
        <f>SUM(C24:C28)</f>
        <v>43401</v>
      </c>
      <c r="D29" s="36">
        <f>SUM(D24:D28)</f>
        <v>47174</v>
      </c>
      <c r="E29" s="36">
        <f t="shared" ref="E29:BQ29" si="51">SUM(E24:E28)</f>
        <v>32958</v>
      </c>
      <c r="F29" s="36">
        <f t="shared" si="51"/>
        <v>38722</v>
      </c>
      <c r="G29" s="36">
        <f t="shared" si="51"/>
        <v>36916</v>
      </c>
      <c r="H29" s="36">
        <f t="shared" si="51"/>
        <v>29503</v>
      </c>
      <c r="I29" s="36">
        <f t="shared" si="51"/>
        <v>27735</v>
      </c>
      <c r="J29" s="36">
        <f t="shared" si="51"/>
        <v>33223</v>
      </c>
      <c r="K29" s="36">
        <f t="shared" si="51"/>
        <v>29033</v>
      </c>
      <c r="L29" s="306">
        <f t="shared" si="51"/>
        <v>35916</v>
      </c>
      <c r="M29" s="108">
        <f t="shared" si="51"/>
        <v>38275</v>
      </c>
      <c r="N29" s="306">
        <f t="shared" si="51"/>
        <v>39682</v>
      </c>
      <c r="O29" s="202">
        <f t="shared" si="51"/>
        <v>48503</v>
      </c>
      <c r="P29" s="202">
        <f t="shared" si="51"/>
        <v>38692</v>
      </c>
      <c r="Q29" s="202">
        <f t="shared" si="51"/>
        <v>32416</v>
      </c>
      <c r="R29" s="202">
        <f t="shared" si="51"/>
        <v>37545</v>
      </c>
      <c r="S29" s="202">
        <f t="shared" si="51"/>
        <v>24580</v>
      </c>
      <c r="T29" s="202">
        <f t="shared" si="51"/>
        <v>24455</v>
      </c>
      <c r="U29" s="202">
        <f t="shared" si="51"/>
        <v>30811</v>
      </c>
      <c r="V29" s="202">
        <f t="shared" si="51"/>
        <v>27859</v>
      </c>
      <c r="W29" s="202">
        <f t="shared" si="51"/>
        <v>31504</v>
      </c>
      <c r="X29" s="276">
        <f t="shared" ref="X29" si="52">SUM(X24:X28)</f>
        <v>34838</v>
      </c>
      <c r="Y29" s="36">
        <f t="shared" ref="Y29:AE29" si="53">SUM(Y24:Y28)</f>
        <v>29074</v>
      </c>
      <c r="Z29" s="240">
        <f t="shared" si="53"/>
        <v>38675</v>
      </c>
      <c r="AA29" s="202">
        <f t="shared" si="53"/>
        <v>43212</v>
      </c>
      <c r="AB29" s="202">
        <f t="shared" si="53"/>
        <v>31904</v>
      </c>
      <c r="AC29" s="202">
        <f t="shared" si="53"/>
        <v>31176</v>
      </c>
      <c r="AD29" s="202">
        <f t="shared" si="53"/>
        <v>34514</v>
      </c>
      <c r="AE29" s="202">
        <f t="shared" si="53"/>
        <v>26397</v>
      </c>
      <c r="AF29" s="202">
        <f t="shared" ref="AF29" si="54">SUM(AF24:AF28)</f>
        <v>29150</v>
      </c>
      <c r="AG29" s="202">
        <v>26531</v>
      </c>
      <c r="AH29" s="202">
        <f t="shared" ref="AH29" si="55">SUM(AH24:AH28)</f>
        <v>27197</v>
      </c>
      <c r="AI29" s="202">
        <f>SUM(AI24:AI28)</f>
        <v>33234</v>
      </c>
      <c r="AJ29" s="464">
        <v>33401</v>
      </c>
      <c r="AK29" s="537">
        <f t="shared" ref="AK29:AL29" si="56">SUM(AK24:AK28)</f>
        <v>29556</v>
      </c>
      <c r="AL29" s="464">
        <f t="shared" si="56"/>
        <v>36098</v>
      </c>
      <c r="AM29" s="464">
        <f>SUM(AM24:AM28)</f>
        <v>40742</v>
      </c>
      <c r="AN29" s="464">
        <f>SUM(AN24:AN28)</f>
        <v>38444</v>
      </c>
      <c r="AO29" s="464">
        <v>28137</v>
      </c>
      <c r="AP29" s="464">
        <f>SUM(AP24:AP28)</f>
        <v>18308</v>
      </c>
      <c r="AQ29" s="464">
        <f>SUM(AQ24:AQ28)</f>
        <v>16672</v>
      </c>
      <c r="AR29" s="464">
        <f>SUM(AR24:AR28)</f>
        <v>16480</v>
      </c>
      <c r="AS29" s="464">
        <v>17272</v>
      </c>
      <c r="AT29" s="464">
        <v>15778</v>
      </c>
      <c r="AU29" s="464">
        <v>18219</v>
      </c>
      <c r="AV29" s="464">
        <v>21832</v>
      </c>
      <c r="AW29" s="537">
        <v>22627</v>
      </c>
      <c r="AX29" s="464">
        <v>25074</v>
      </c>
      <c r="AY29" s="464">
        <v>24245</v>
      </c>
      <c r="AZ29" s="464">
        <v>26194</v>
      </c>
      <c r="BA29" s="464">
        <v>18535</v>
      </c>
      <c r="BB29" s="464">
        <v>16453</v>
      </c>
      <c r="BC29" s="464">
        <v>15443</v>
      </c>
      <c r="BD29" s="464">
        <v>15124</v>
      </c>
      <c r="BE29" s="464">
        <v>17020</v>
      </c>
      <c r="BF29" s="464">
        <v>15853</v>
      </c>
      <c r="BG29" s="464"/>
      <c r="BH29" s="464"/>
      <c r="BI29" s="108">
        <f t="shared" si="51"/>
        <v>5102</v>
      </c>
      <c r="BJ29" s="36">
        <f t="shared" si="51"/>
        <v>-8482</v>
      </c>
      <c r="BK29" s="36">
        <f t="shared" si="51"/>
        <v>-542</v>
      </c>
      <c r="BL29" s="36">
        <f t="shared" si="51"/>
        <v>-1177</v>
      </c>
      <c r="BM29" s="36">
        <f t="shared" si="51"/>
        <v>-12336</v>
      </c>
      <c r="BN29" s="36">
        <f t="shared" si="51"/>
        <v>-5048</v>
      </c>
      <c r="BO29" s="36">
        <f t="shared" si="51"/>
        <v>3076</v>
      </c>
      <c r="BP29" s="36">
        <f t="shared" si="51"/>
        <v>-5364</v>
      </c>
      <c r="BQ29" s="36">
        <f t="shared" si="51"/>
        <v>2471</v>
      </c>
      <c r="BR29" s="244">
        <f t="shared" ref="BR29:BS29" si="57">SUM(BR24:BR28)</f>
        <v>-1078</v>
      </c>
      <c r="BS29" s="36">
        <f t="shared" si="57"/>
        <v>-9201</v>
      </c>
      <c r="BT29" s="36">
        <f t="shared" ref="BT29:BU29" si="58">SUM(BT24:BT28)</f>
        <v>-1007</v>
      </c>
      <c r="BU29" s="36">
        <f t="shared" si="58"/>
        <v>-5291</v>
      </c>
      <c r="BV29" s="36">
        <f t="shared" ref="BV29:BW29" si="59">SUM(BV24:BV28)</f>
        <v>-6788</v>
      </c>
      <c r="BW29" s="36">
        <f t="shared" si="59"/>
        <v>-1240</v>
      </c>
      <c r="BX29" s="36">
        <f t="shared" ref="BX29:BY29" si="60">SUM(BX24:BX28)</f>
        <v>-3031</v>
      </c>
      <c r="BY29" s="36">
        <f t="shared" si="60"/>
        <v>1817</v>
      </c>
      <c r="BZ29" s="306">
        <f t="shared" ref="BZ29:CA29" si="61">SUM(BZ24:BZ28)</f>
        <v>4695</v>
      </c>
      <c r="CA29" s="304">
        <f t="shared" si="61"/>
        <v>-4280</v>
      </c>
      <c r="CB29" s="306">
        <f t="shared" ref="CB29:CC29" si="62">SUM(CB24:CB28)</f>
        <v>-662</v>
      </c>
      <c r="CC29" s="306">
        <f t="shared" si="62"/>
        <v>1730</v>
      </c>
      <c r="CD29" s="306">
        <f t="shared" ref="CD29:CE29" si="63">SUM(CD24:CD28)</f>
        <v>-1437</v>
      </c>
      <c r="CE29" s="480">
        <f t="shared" si="63"/>
        <v>482</v>
      </c>
      <c r="CF29" s="306">
        <f t="shared" ref="CF29:CG29" si="64">SUM(CF24:CF28)</f>
        <v>-2577</v>
      </c>
      <c r="CG29" s="306">
        <f t="shared" si="64"/>
        <v>-2470</v>
      </c>
      <c r="CH29" s="306">
        <f t="shared" ref="CH29:CI29" si="65">SUM(CH24:CH28)</f>
        <v>6540</v>
      </c>
      <c r="CI29" s="306">
        <f t="shared" si="65"/>
        <v>-3039</v>
      </c>
      <c r="CJ29" s="306">
        <f t="shared" ref="CJ29:CK29" si="66">SUM(CJ24:CJ28)</f>
        <v>-16206</v>
      </c>
      <c r="CK29" s="306">
        <f t="shared" si="66"/>
        <v>-9725</v>
      </c>
      <c r="CL29" s="306">
        <f t="shared" ref="CL29:CM29" si="67">SUM(CL24:CL28)</f>
        <v>-12670</v>
      </c>
      <c r="CM29" s="306">
        <f t="shared" si="67"/>
        <v>-9259</v>
      </c>
      <c r="CN29" s="306">
        <f t="shared" ref="CN29:CO29" si="68">SUM(CN24:CN28)</f>
        <v>-11419</v>
      </c>
      <c r="CO29" s="306">
        <f t="shared" si="68"/>
        <v>-15015</v>
      </c>
      <c r="CP29" s="244">
        <f t="shared" ref="CP29" si="69">SUM(CP24:CP28)</f>
        <v>-11569</v>
      </c>
    </row>
    <row r="30" spans="1:94" x14ac:dyDescent="0.25">
      <c r="A30" s="267">
        <f>+A23+1</f>
        <v>4</v>
      </c>
      <c r="B30" s="89" t="s">
        <v>18</v>
      </c>
      <c r="C30" s="35"/>
      <c r="D30" s="36"/>
      <c r="E30" s="36"/>
      <c r="F30" s="36"/>
      <c r="G30" s="36"/>
      <c r="H30" s="36"/>
      <c r="I30" s="36"/>
      <c r="J30" s="36"/>
      <c r="K30" s="36"/>
      <c r="L30" s="306"/>
      <c r="M30" s="108"/>
      <c r="N30" s="306"/>
      <c r="O30" s="202"/>
      <c r="P30" s="202"/>
      <c r="Q30" s="202"/>
      <c r="R30" s="202"/>
      <c r="S30" s="202"/>
      <c r="T30" s="202"/>
      <c r="U30" s="202"/>
      <c r="V30" s="202"/>
      <c r="W30" s="202"/>
      <c r="X30" s="276"/>
      <c r="Y30" s="367"/>
      <c r="Z30" s="202"/>
      <c r="AA30" s="202"/>
      <c r="AB30" s="202"/>
      <c r="AC30" s="202"/>
      <c r="AD30" s="202"/>
      <c r="AE30" s="202"/>
      <c r="AF30" s="202"/>
      <c r="AG30" s="395"/>
      <c r="AH30" s="395"/>
      <c r="AI30" s="395"/>
      <c r="AJ30" s="395"/>
      <c r="AK30" s="538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538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108"/>
      <c r="BJ30" s="36"/>
      <c r="BK30" s="36"/>
      <c r="BL30" s="36"/>
      <c r="BM30" s="36"/>
      <c r="BN30" s="36"/>
      <c r="BO30" s="36"/>
      <c r="BP30" s="36"/>
      <c r="BQ30" s="36"/>
      <c r="BR30" s="244"/>
      <c r="BS30" s="36"/>
      <c r="BT30" s="36"/>
      <c r="BU30" s="36"/>
      <c r="BV30" s="36"/>
      <c r="BW30" s="36"/>
      <c r="BX30" s="36"/>
      <c r="BY30" s="36"/>
      <c r="BZ30" s="306"/>
      <c r="CA30" s="304"/>
      <c r="CB30" s="306"/>
      <c r="CC30" s="306"/>
      <c r="CD30" s="306"/>
      <c r="CE30" s="480"/>
      <c r="CF30" s="306"/>
      <c r="CG30" s="306"/>
      <c r="CH30" s="306"/>
      <c r="CI30" s="306"/>
      <c r="CJ30" s="306"/>
      <c r="CK30" s="306"/>
      <c r="CL30" s="306"/>
      <c r="CM30" s="306"/>
      <c r="CN30" s="306"/>
      <c r="CO30" s="306"/>
      <c r="CP30" s="244"/>
    </row>
    <row r="31" spans="1:94" x14ac:dyDescent="0.25">
      <c r="A31" s="267"/>
      <c r="B31" s="83" t="str">
        <f>$B$10</f>
        <v>Residential [1]</v>
      </c>
      <c r="C31" s="35">
        <v>12955</v>
      </c>
      <c r="D31" s="36">
        <v>15564</v>
      </c>
      <c r="E31" s="36">
        <v>16914</v>
      </c>
      <c r="F31" s="36">
        <v>13219</v>
      </c>
      <c r="G31" s="36">
        <v>11574</v>
      </c>
      <c r="H31" s="36">
        <v>12648</v>
      </c>
      <c r="I31" s="36">
        <v>10188</v>
      </c>
      <c r="J31" s="36">
        <v>9749</v>
      </c>
      <c r="K31" s="36">
        <v>10513</v>
      </c>
      <c r="L31" s="306">
        <v>7632</v>
      </c>
      <c r="M31" s="108">
        <v>12345</v>
      </c>
      <c r="N31" s="306">
        <v>12834</v>
      </c>
      <c r="O31" s="202">
        <v>12559</v>
      </c>
      <c r="P31" s="202">
        <v>15531</v>
      </c>
      <c r="Q31" s="202">
        <v>11595</v>
      </c>
      <c r="R31" s="202">
        <v>9495</v>
      </c>
      <c r="S31" s="202">
        <v>11486</v>
      </c>
      <c r="T31" s="202">
        <v>8083</v>
      </c>
      <c r="U31" s="202">
        <v>6944</v>
      </c>
      <c r="V31" s="202">
        <v>7791</v>
      </c>
      <c r="W31" s="240">
        <v>7390</v>
      </c>
      <c r="X31" s="272">
        <v>8575</v>
      </c>
      <c r="Y31" s="364">
        <v>7442</v>
      </c>
      <c r="Z31" s="240">
        <v>6911</v>
      </c>
      <c r="AA31" s="240">
        <v>9598</v>
      </c>
      <c r="AB31" s="240">
        <v>10944</v>
      </c>
      <c r="AC31" s="240">
        <v>9712</v>
      </c>
      <c r="AD31" s="240">
        <v>8348</v>
      </c>
      <c r="AE31" s="240">
        <v>9485</v>
      </c>
      <c r="AF31" s="240">
        <v>7377</v>
      </c>
      <c r="AG31" s="240">
        <v>7898</v>
      </c>
      <c r="AH31" s="240">
        <v>6822</v>
      </c>
      <c r="AI31" s="240">
        <v>6601</v>
      </c>
      <c r="AJ31" s="461">
        <v>7438</v>
      </c>
      <c r="AK31" s="535">
        <v>7587</v>
      </c>
      <c r="AL31" s="461">
        <v>7633</v>
      </c>
      <c r="AM31" s="461">
        <v>10851</v>
      </c>
      <c r="AN31" s="461">
        <v>12113</v>
      </c>
      <c r="AO31" s="461">
        <v>12034</v>
      </c>
      <c r="AP31" s="461">
        <v>8985</v>
      </c>
      <c r="AQ31" s="461">
        <v>5505</v>
      </c>
      <c r="AR31" s="461">
        <v>6209</v>
      </c>
      <c r="AS31" s="461">
        <v>6242</v>
      </c>
      <c r="AT31" s="461">
        <v>6385</v>
      </c>
      <c r="AU31" s="461">
        <v>5445</v>
      </c>
      <c r="AV31" s="461">
        <v>5886</v>
      </c>
      <c r="AW31" s="535">
        <v>6478</v>
      </c>
      <c r="AX31" s="461">
        <v>7945</v>
      </c>
      <c r="AY31" s="461">
        <v>8878</v>
      </c>
      <c r="AZ31" s="461">
        <v>9958</v>
      </c>
      <c r="BA31" s="461">
        <v>9247</v>
      </c>
      <c r="BB31" s="461">
        <v>6556</v>
      </c>
      <c r="BC31" s="461">
        <v>5537</v>
      </c>
      <c r="BD31" s="461">
        <v>4686</v>
      </c>
      <c r="BE31" s="461">
        <v>5295</v>
      </c>
      <c r="BF31" s="461">
        <v>4720</v>
      </c>
      <c r="BG31" s="461"/>
      <c r="BH31" s="461"/>
      <c r="BI31" s="105">
        <f t="shared" ref="BI31:BR35" si="70">O31-C31</f>
        <v>-396</v>
      </c>
      <c r="BJ31" s="48">
        <f t="shared" si="70"/>
        <v>-33</v>
      </c>
      <c r="BK31" s="48">
        <f t="shared" si="70"/>
        <v>-5319</v>
      </c>
      <c r="BL31" s="48">
        <f t="shared" si="70"/>
        <v>-3724</v>
      </c>
      <c r="BM31" s="48">
        <f t="shared" si="70"/>
        <v>-88</v>
      </c>
      <c r="BN31" s="48">
        <f t="shared" si="70"/>
        <v>-4565</v>
      </c>
      <c r="BO31" s="48">
        <f t="shared" si="70"/>
        <v>-3244</v>
      </c>
      <c r="BP31" s="48">
        <f t="shared" si="70"/>
        <v>-1958</v>
      </c>
      <c r="BQ31" s="48">
        <f t="shared" si="70"/>
        <v>-3123</v>
      </c>
      <c r="BR31" s="84">
        <f t="shared" si="70"/>
        <v>943</v>
      </c>
      <c r="BS31" s="48">
        <f t="shared" ref="BS31:CB35" si="71">Y31-M31</f>
        <v>-4903</v>
      </c>
      <c r="BT31" s="48">
        <f t="shared" si="71"/>
        <v>-5923</v>
      </c>
      <c r="BU31" s="48">
        <f t="shared" si="71"/>
        <v>-2961</v>
      </c>
      <c r="BV31" s="48">
        <f t="shared" si="71"/>
        <v>-4587</v>
      </c>
      <c r="BW31" s="48">
        <f t="shared" si="71"/>
        <v>-1883</v>
      </c>
      <c r="BX31" s="48">
        <f t="shared" si="71"/>
        <v>-1147</v>
      </c>
      <c r="BY31" s="48">
        <f t="shared" si="71"/>
        <v>-2001</v>
      </c>
      <c r="BZ31" s="401">
        <f t="shared" si="71"/>
        <v>-706</v>
      </c>
      <c r="CA31" s="300">
        <f t="shared" si="71"/>
        <v>954</v>
      </c>
      <c r="CB31" s="401">
        <f t="shared" si="71"/>
        <v>-969</v>
      </c>
      <c r="CC31" s="401">
        <f t="shared" ref="CC31:CL35" si="72">AI31-W31</f>
        <v>-789</v>
      </c>
      <c r="CD31" s="401">
        <f t="shared" si="72"/>
        <v>-1137</v>
      </c>
      <c r="CE31" s="481">
        <f t="shared" si="72"/>
        <v>145</v>
      </c>
      <c r="CF31" s="401">
        <f t="shared" si="72"/>
        <v>722</v>
      </c>
      <c r="CG31" s="401">
        <f t="shared" si="72"/>
        <v>1253</v>
      </c>
      <c r="CH31" s="401">
        <f t="shared" si="72"/>
        <v>1169</v>
      </c>
      <c r="CI31" s="401">
        <f t="shared" si="72"/>
        <v>2322</v>
      </c>
      <c r="CJ31" s="401">
        <f t="shared" si="72"/>
        <v>637</v>
      </c>
      <c r="CK31" s="401">
        <f t="shared" si="72"/>
        <v>-3980</v>
      </c>
      <c r="CL31" s="401">
        <f t="shared" si="72"/>
        <v>-1168</v>
      </c>
      <c r="CM31" s="401">
        <f t="shared" ref="CM31:CP35" si="73">AS31-AG31</f>
        <v>-1656</v>
      </c>
      <c r="CN31" s="401">
        <f t="shared" si="73"/>
        <v>-437</v>
      </c>
      <c r="CO31" s="401">
        <f t="shared" si="73"/>
        <v>-1156</v>
      </c>
      <c r="CP31" s="84">
        <f t="shared" si="73"/>
        <v>-1552</v>
      </c>
    </row>
    <row r="32" spans="1:94" x14ac:dyDescent="0.25">
      <c r="A32" s="267"/>
      <c r="B32" s="83" t="str">
        <f>$B$11</f>
        <v>Low Income Residential [2]</v>
      </c>
      <c r="C32" s="35">
        <v>4812</v>
      </c>
      <c r="D32" s="36">
        <v>5874</v>
      </c>
      <c r="E32" s="36">
        <v>6223</v>
      </c>
      <c r="F32" s="36">
        <v>4642</v>
      </c>
      <c r="G32" s="36">
        <v>6501</v>
      </c>
      <c r="H32" s="36">
        <v>3593</v>
      </c>
      <c r="I32" s="36">
        <v>2404</v>
      </c>
      <c r="J32" s="36">
        <v>2693</v>
      </c>
      <c r="K32" s="36">
        <v>3212</v>
      </c>
      <c r="L32" s="306">
        <v>2511</v>
      </c>
      <c r="M32" s="108">
        <v>3913</v>
      </c>
      <c r="N32" s="306">
        <v>3706</v>
      </c>
      <c r="O32" s="202">
        <v>4396</v>
      </c>
      <c r="P32" s="202">
        <v>5300</v>
      </c>
      <c r="Q32" s="202">
        <v>5188</v>
      </c>
      <c r="R32" s="202">
        <v>4716</v>
      </c>
      <c r="S32" s="202">
        <v>7326</v>
      </c>
      <c r="T32" s="202">
        <v>2858</v>
      </c>
      <c r="U32" s="202">
        <v>2450</v>
      </c>
      <c r="V32" s="202">
        <v>1996</v>
      </c>
      <c r="W32" s="240">
        <v>1855</v>
      </c>
      <c r="X32" s="272">
        <v>5772</v>
      </c>
      <c r="Y32" s="364">
        <v>2928</v>
      </c>
      <c r="Z32" s="240">
        <v>3636</v>
      </c>
      <c r="AA32" s="240">
        <v>4255</v>
      </c>
      <c r="AB32" s="240">
        <v>5114</v>
      </c>
      <c r="AC32" s="240">
        <v>5861</v>
      </c>
      <c r="AD32" s="240">
        <v>5519</v>
      </c>
      <c r="AE32" s="240">
        <v>6506</v>
      </c>
      <c r="AF32" s="240">
        <v>3187</v>
      </c>
      <c r="AG32" s="240">
        <v>2652</v>
      </c>
      <c r="AH32" s="240">
        <v>2240</v>
      </c>
      <c r="AI32" s="240">
        <v>2098</v>
      </c>
      <c r="AJ32" s="461">
        <v>4918</v>
      </c>
      <c r="AK32" s="535">
        <v>4425</v>
      </c>
      <c r="AL32" s="461">
        <v>4891</v>
      </c>
      <c r="AM32" s="461">
        <v>5987</v>
      </c>
      <c r="AN32" s="461">
        <v>5537</v>
      </c>
      <c r="AO32" s="461">
        <v>7465</v>
      </c>
      <c r="AP32" s="461">
        <v>2817</v>
      </c>
      <c r="AQ32" s="461">
        <v>1479</v>
      </c>
      <c r="AR32" s="461">
        <v>1466</v>
      </c>
      <c r="AS32" s="461">
        <v>1352</v>
      </c>
      <c r="AT32" s="461">
        <v>1521</v>
      </c>
      <c r="AU32" s="461">
        <v>1561</v>
      </c>
      <c r="AV32" s="461">
        <v>2189</v>
      </c>
      <c r="AW32" s="535">
        <v>2592</v>
      </c>
      <c r="AX32" s="461">
        <v>3716</v>
      </c>
      <c r="AY32" s="461">
        <v>3301</v>
      </c>
      <c r="AZ32" s="461">
        <v>3136</v>
      </c>
      <c r="BA32" s="461">
        <v>2729</v>
      </c>
      <c r="BB32" s="461">
        <v>1921</v>
      </c>
      <c r="BC32" s="461">
        <v>2436</v>
      </c>
      <c r="BD32" s="461">
        <v>1337</v>
      </c>
      <c r="BE32" s="461">
        <v>1673</v>
      </c>
      <c r="BF32" s="461">
        <v>1513</v>
      </c>
      <c r="BG32" s="461"/>
      <c r="BH32" s="461"/>
      <c r="BI32" s="105">
        <f t="shared" si="70"/>
        <v>-416</v>
      </c>
      <c r="BJ32" s="48">
        <f t="shared" si="70"/>
        <v>-574</v>
      </c>
      <c r="BK32" s="48">
        <f t="shared" si="70"/>
        <v>-1035</v>
      </c>
      <c r="BL32" s="48">
        <f t="shared" si="70"/>
        <v>74</v>
      </c>
      <c r="BM32" s="48">
        <f t="shared" si="70"/>
        <v>825</v>
      </c>
      <c r="BN32" s="48">
        <f t="shared" si="70"/>
        <v>-735</v>
      </c>
      <c r="BO32" s="48">
        <f t="shared" si="70"/>
        <v>46</v>
      </c>
      <c r="BP32" s="48">
        <f t="shared" si="70"/>
        <v>-697</v>
      </c>
      <c r="BQ32" s="48">
        <f t="shared" si="70"/>
        <v>-1357</v>
      </c>
      <c r="BR32" s="84">
        <f t="shared" si="70"/>
        <v>3261</v>
      </c>
      <c r="BS32" s="48">
        <f t="shared" si="71"/>
        <v>-985</v>
      </c>
      <c r="BT32" s="48">
        <f t="shared" si="71"/>
        <v>-70</v>
      </c>
      <c r="BU32" s="48">
        <f t="shared" si="71"/>
        <v>-141</v>
      </c>
      <c r="BV32" s="48">
        <f t="shared" si="71"/>
        <v>-186</v>
      </c>
      <c r="BW32" s="48">
        <f t="shared" si="71"/>
        <v>673</v>
      </c>
      <c r="BX32" s="48">
        <f t="shared" si="71"/>
        <v>803</v>
      </c>
      <c r="BY32" s="48">
        <f t="shared" si="71"/>
        <v>-820</v>
      </c>
      <c r="BZ32" s="401">
        <f t="shared" si="71"/>
        <v>329</v>
      </c>
      <c r="CA32" s="300">
        <f t="shared" si="71"/>
        <v>202</v>
      </c>
      <c r="CB32" s="401">
        <f t="shared" si="71"/>
        <v>244</v>
      </c>
      <c r="CC32" s="401">
        <f t="shared" si="72"/>
        <v>243</v>
      </c>
      <c r="CD32" s="401">
        <f t="shared" si="72"/>
        <v>-854</v>
      </c>
      <c r="CE32" s="481">
        <f t="shared" si="72"/>
        <v>1497</v>
      </c>
      <c r="CF32" s="401">
        <f t="shared" si="72"/>
        <v>1255</v>
      </c>
      <c r="CG32" s="401">
        <f t="shared" si="72"/>
        <v>1732</v>
      </c>
      <c r="CH32" s="401">
        <f t="shared" si="72"/>
        <v>423</v>
      </c>
      <c r="CI32" s="401">
        <f t="shared" si="72"/>
        <v>1604</v>
      </c>
      <c r="CJ32" s="401">
        <f t="shared" si="72"/>
        <v>-2702</v>
      </c>
      <c r="CK32" s="401">
        <f t="shared" si="72"/>
        <v>-5027</v>
      </c>
      <c r="CL32" s="401">
        <f t="shared" si="72"/>
        <v>-1721</v>
      </c>
      <c r="CM32" s="401">
        <f t="shared" si="73"/>
        <v>-1300</v>
      </c>
      <c r="CN32" s="401">
        <f t="shared" si="73"/>
        <v>-719</v>
      </c>
      <c r="CO32" s="401">
        <f t="shared" si="73"/>
        <v>-537</v>
      </c>
      <c r="CP32" s="84">
        <f t="shared" si="73"/>
        <v>-2729</v>
      </c>
    </row>
    <row r="33" spans="1:94" x14ac:dyDescent="0.25">
      <c r="A33" s="267"/>
      <c r="B33" s="83" t="str">
        <f>$B$12</f>
        <v>Small C&amp;I [3]</v>
      </c>
      <c r="C33" s="35">
        <v>883</v>
      </c>
      <c r="D33" s="36">
        <v>1065</v>
      </c>
      <c r="E33" s="36">
        <v>1164</v>
      </c>
      <c r="F33" s="36">
        <v>1123</v>
      </c>
      <c r="G33" s="36">
        <v>895</v>
      </c>
      <c r="H33" s="36">
        <v>962</v>
      </c>
      <c r="I33" s="36">
        <v>720</v>
      </c>
      <c r="J33" s="36">
        <v>625</v>
      </c>
      <c r="K33" s="36">
        <v>649</v>
      </c>
      <c r="L33" s="306">
        <v>482</v>
      </c>
      <c r="M33" s="108">
        <v>734</v>
      </c>
      <c r="N33" s="306">
        <v>951</v>
      </c>
      <c r="O33" s="202">
        <v>892</v>
      </c>
      <c r="P33" s="202">
        <v>1599</v>
      </c>
      <c r="Q33" s="202">
        <v>1524</v>
      </c>
      <c r="R33" s="202">
        <v>1080</v>
      </c>
      <c r="S33" s="202">
        <v>1078</v>
      </c>
      <c r="T33" s="202">
        <v>766</v>
      </c>
      <c r="U33" s="202">
        <v>588</v>
      </c>
      <c r="V33" s="202">
        <v>626</v>
      </c>
      <c r="W33" s="240">
        <v>632</v>
      </c>
      <c r="X33" s="272">
        <v>680</v>
      </c>
      <c r="Y33" s="364">
        <v>781</v>
      </c>
      <c r="Z33" s="240">
        <v>648</v>
      </c>
      <c r="AA33" s="240">
        <v>814</v>
      </c>
      <c r="AB33" s="240">
        <v>942</v>
      </c>
      <c r="AC33" s="240">
        <v>952</v>
      </c>
      <c r="AD33" s="240">
        <v>862</v>
      </c>
      <c r="AE33" s="240">
        <v>904</v>
      </c>
      <c r="AF33" s="240">
        <v>616</v>
      </c>
      <c r="AG33" s="240">
        <v>826</v>
      </c>
      <c r="AH33" s="240">
        <v>632</v>
      </c>
      <c r="AI33" s="240">
        <v>590</v>
      </c>
      <c r="AJ33" s="461">
        <v>626</v>
      </c>
      <c r="AK33" s="535">
        <v>611</v>
      </c>
      <c r="AL33" s="461">
        <v>677</v>
      </c>
      <c r="AM33" s="461">
        <v>1016</v>
      </c>
      <c r="AN33" s="461">
        <v>962</v>
      </c>
      <c r="AO33" s="461">
        <v>2643</v>
      </c>
      <c r="AP33" s="461">
        <v>590</v>
      </c>
      <c r="AQ33" s="461">
        <v>410</v>
      </c>
      <c r="AR33" s="461">
        <v>468</v>
      </c>
      <c r="AS33" s="461">
        <v>432</v>
      </c>
      <c r="AT33" s="461">
        <v>468</v>
      </c>
      <c r="AU33" s="461">
        <v>360</v>
      </c>
      <c r="AV33" s="461">
        <v>408</v>
      </c>
      <c r="AW33" s="535">
        <v>456</v>
      </c>
      <c r="AX33" s="461">
        <v>517</v>
      </c>
      <c r="AY33" s="461">
        <v>553</v>
      </c>
      <c r="AZ33" s="461">
        <v>641</v>
      </c>
      <c r="BA33" s="461">
        <v>704</v>
      </c>
      <c r="BB33" s="461">
        <v>542</v>
      </c>
      <c r="BC33" s="461">
        <v>461</v>
      </c>
      <c r="BD33" s="461">
        <v>429</v>
      </c>
      <c r="BE33" s="461">
        <v>450</v>
      </c>
      <c r="BF33" s="461">
        <v>388</v>
      </c>
      <c r="BG33" s="461"/>
      <c r="BH33" s="461"/>
      <c r="BI33" s="105">
        <f t="shared" si="70"/>
        <v>9</v>
      </c>
      <c r="BJ33" s="48">
        <f t="shared" si="70"/>
        <v>534</v>
      </c>
      <c r="BK33" s="48">
        <f t="shared" si="70"/>
        <v>360</v>
      </c>
      <c r="BL33" s="48">
        <f t="shared" si="70"/>
        <v>-43</v>
      </c>
      <c r="BM33" s="48">
        <f t="shared" si="70"/>
        <v>183</v>
      </c>
      <c r="BN33" s="48">
        <f t="shared" si="70"/>
        <v>-196</v>
      </c>
      <c r="BO33" s="48">
        <f t="shared" si="70"/>
        <v>-132</v>
      </c>
      <c r="BP33" s="48">
        <f t="shared" si="70"/>
        <v>1</v>
      </c>
      <c r="BQ33" s="48">
        <f t="shared" si="70"/>
        <v>-17</v>
      </c>
      <c r="BR33" s="84">
        <f t="shared" si="70"/>
        <v>198</v>
      </c>
      <c r="BS33" s="48">
        <f t="shared" si="71"/>
        <v>47</v>
      </c>
      <c r="BT33" s="48">
        <f t="shared" si="71"/>
        <v>-303</v>
      </c>
      <c r="BU33" s="48">
        <f t="shared" si="71"/>
        <v>-78</v>
      </c>
      <c r="BV33" s="48">
        <f t="shared" si="71"/>
        <v>-657</v>
      </c>
      <c r="BW33" s="48">
        <f t="shared" si="71"/>
        <v>-572</v>
      </c>
      <c r="BX33" s="48">
        <f t="shared" si="71"/>
        <v>-218</v>
      </c>
      <c r="BY33" s="48">
        <f t="shared" si="71"/>
        <v>-174</v>
      </c>
      <c r="BZ33" s="401">
        <f t="shared" si="71"/>
        <v>-150</v>
      </c>
      <c r="CA33" s="300">
        <f t="shared" si="71"/>
        <v>238</v>
      </c>
      <c r="CB33" s="401">
        <f t="shared" si="71"/>
        <v>6</v>
      </c>
      <c r="CC33" s="401">
        <f t="shared" si="72"/>
        <v>-42</v>
      </c>
      <c r="CD33" s="401">
        <f t="shared" si="72"/>
        <v>-54</v>
      </c>
      <c r="CE33" s="481">
        <f t="shared" si="72"/>
        <v>-170</v>
      </c>
      <c r="CF33" s="401">
        <f t="shared" si="72"/>
        <v>29</v>
      </c>
      <c r="CG33" s="401">
        <f t="shared" si="72"/>
        <v>202</v>
      </c>
      <c r="CH33" s="401">
        <f t="shared" si="72"/>
        <v>20</v>
      </c>
      <c r="CI33" s="401">
        <f t="shared" si="72"/>
        <v>1691</v>
      </c>
      <c r="CJ33" s="401">
        <f t="shared" si="72"/>
        <v>-272</v>
      </c>
      <c r="CK33" s="401">
        <f t="shared" si="72"/>
        <v>-494</v>
      </c>
      <c r="CL33" s="401">
        <f t="shared" si="72"/>
        <v>-148</v>
      </c>
      <c r="CM33" s="401">
        <f t="shared" si="73"/>
        <v>-394</v>
      </c>
      <c r="CN33" s="401">
        <f t="shared" si="73"/>
        <v>-164</v>
      </c>
      <c r="CO33" s="401">
        <f t="shared" si="73"/>
        <v>-230</v>
      </c>
      <c r="CP33" s="84">
        <f t="shared" si="73"/>
        <v>-218</v>
      </c>
    </row>
    <row r="34" spans="1:94" x14ac:dyDescent="0.25">
      <c r="A34" s="267"/>
      <c r="B34" s="83" t="str">
        <f>$B$13</f>
        <v>Medium C&amp;I [4]</v>
      </c>
      <c r="C34" s="35">
        <v>137</v>
      </c>
      <c r="D34" s="36">
        <v>173</v>
      </c>
      <c r="E34" s="36">
        <v>256</v>
      </c>
      <c r="F34" s="36">
        <v>217</v>
      </c>
      <c r="G34" s="36">
        <v>201</v>
      </c>
      <c r="H34" s="36">
        <v>183</v>
      </c>
      <c r="I34" s="36">
        <v>159</v>
      </c>
      <c r="J34" s="36">
        <v>138</v>
      </c>
      <c r="K34" s="36">
        <v>158</v>
      </c>
      <c r="L34" s="306">
        <v>86</v>
      </c>
      <c r="M34" s="108">
        <v>156</v>
      </c>
      <c r="N34" s="306">
        <v>189</v>
      </c>
      <c r="O34" s="202">
        <v>175</v>
      </c>
      <c r="P34" s="202">
        <v>390</v>
      </c>
      <c r="Q34" s="202">
        <v>368</v>
      </c>
      <c r="R34" s="202">
        <v>332</v>
      </c>
      <c r="S34" s="202">
        <v>283</v>
      </c>
      <c r="T34" s="202">
        <v>196</v>
      </c>
      <c r="U34" s="202">
        <v>153</v>
      </c>
      <c r="V34" s="202">
        <v>170</v>
      </c>
      <c r="W34" s="240">
        <v>142</v>
      </c>
      <c r="X34" s="272">
        <v>166</v>
      </c>
      <c r="Y34" s="364">
        <v>200</v>
      </c>
      <c r="Z34" s="240">
        <v>191</v>
      </c>
      <c r="AA34" s="240">
        <v>211</v>
      </c>
      <c r="AB34" s="240">
        <v>201</v>
      </c>
      <c r="AC34" s="240">
        <v>192</v>
      </c>
      <c r="AD34" s="240">
        <v>220</v>
      </c>
      <c r="AE34" s="240">
        <v>208</v>
      </c>
      <c r="AF34" s="240">
        <v>154</v>
      </c>
      <c r="AG34" s="240">
        <v>168</v>
      </c>
      <c r="AH34" s="240">
        <v>136</v>
      </c>
      <c r="AI34" s="240">
        <v>133</v>
      </c>
      <c r="AJ34" s="461">
        <v>107</v>
      </c>
      <c r="AK34" s="535">
        <v>115</v>
      </c>
      <c r="AL34" s="461">
        <v>119</v>
      </c>
      <c r="AM34" s="461">
        <v>171</v>
      </c>
      <c r="AN34" s="461">
        <v>182</v>
      </c>
      <c r="AO34" s="461">
        <v>564</v>
      </c>
      <c r="AP34" s="461">
        <v>163</v>
      </c>
      <c r="AQ34" s="461">
        <v>79</v>
      </c>
      <c r="AR34" s="461">
        <v>65</v>
      </c>
      <c r="AS34" s="461">
        <v>73</v>
      </c>
      <c r="AT34" s="461">
        <v>66</v>
      </c>
      <c r="AU34" s="461">
        <v>54</v>
      </c>
      <c r="AV34" s="461">
        <v>67</v>
      </c>
      <c r="AW34" s="535">
        <v>72</v>
      </c>
      <c r="AX34" s="461">
        <v>115</v>
      </c>
      <c r="AY34" s="461">
        <v>94</v>
      </c>
      <c r="AZ34" s="461">
        <v>119</v>
      </c>
      <c r="BA34" s="461">
        <v>135</v>
      </c>
      <c r="BB34" s="461">
        <v>100</v>
      </c>
      <c r="BC34" s="461">
        <v>68</v>
      </c>
      <c r="BD34" s="461">
        <v>55</v>
      </c>
      <c r="BE34" s="461">
        <v>85</v>
      </c>
      <c r="BF34" s="461">
        <v>54</v>
      </c>
      <c r="BG34" s="461"/>
      <c r="BH34" s="461"/>
      <c r="BI34" s="105">
        <f t="shared" si="70"/>
        <v>38</v>
      </c>
      <c r="BJ34" s="48">
        <f t="shared" si="70"/>
        <v>217</v>
      </c>
      <c r="BK34" s="48">
        <f t="shared" si="70"/>
        <v>112</v>
      </c>
      <c r="BL34" s="48">
        <f t="shared" si="70"/>
        <v>115</v>
      </c>
      <c r="BM34" s="48">
        <f t="shared" si="70"/>
        <v>82</v>
      </c>
      <c r="BN34" s="48">
        <f t="shared" si="70"/>
        <v>13</v>
      </c>
      <c r="BO34" s="48">
        <f t="shared" si="70"/>
        <v>-6</v>
      </c>
      <c r="BP34" s="48">
        <f t="shared" si="70"/>
        <v>32</v>
      </c>
      <c r="BQ34" s="48">
        <f t="shared" si="70"/>
        <v>-16</v>
      </c>
      <c r="BR34" s="84">
        <f t="shared" si="70"/>
        <v>80</v>
      </c>
      <c r="BS34" s="48">
        <f t="shared" si="71"/>
        <v>44</v>
      </c>
      <c r="BT34" s="48">
        <f t="shared" si="71"/>
        <v>2</v>
      </c>
      <c r="BU34" s="48">
        <f t="shared" si="71"/>
        <v>36</v>
      </c>
      <c r="BV34" s="48">
        <f t="shared" si="71"/>
        <v>-189</v>
      </c>
      <c r="BW34" s="48">
        <f t="shared" si="71"/>
        <v>-176</v>
      </c>
      <c r="BX34" s="48">
        <f t="shared" si="71"/>
        <v>-112</v>
      </c>
      <c r="BY34" s="48">
        <f t="shared" si="71"/>
        <v>-75</v>
      </c>
      <c r="BZ34" s="401">
        <f t="shared" si="71"/>
        <v>-42</v>
      </c>
      <c r="CA34" s="300">
        <f t="shared" si="71"/>
        <v>15</v>
      </c>
      <c r="CB34" s="401">
        <f t="shared" si="71"/>
        <v>-34</v>
      </c>
      <c r="CC34" s="401">
        <f t="shared" si="72"/>
        <v>-9</v>
      </c>
      <c r="CD34" s="401">
        <f t="shared" si="72"/>
        <v>-59</v>
      </c>
      <c r="CE34" s="481">
        <f t="shared" si="72"/>
        <v>-85</v>
      </c>
      <c r="CF34" s="401">
        <f t="shared" si="72"/>
        <v>-72</v>
      </c>
      <c r="CG34" s="401">
        <f t="shared" si="72"/>
        <v>-40</v>
      </c>
      <c r="CH34" s="401">
        <f t="shared" si="72"/>
        <v>-19</v>
      </c>
      <c r="CI34" s="401">
        <f t="shared" si="72"/>
        <v>372</v>
      </c>
      <c r="CJ34" s="401">
        <f t="shared" si="72"/>
        <v>-57</v>
      </c>
      <c r="CK34" s="401">
        <f t="shared" si="72"/>
        <v>-129</v>
      </c>
      <c r="CL34" s="401">
        <f t="shared" si="72"/>
        <v>-89</v>
      </c>
      <c r="CM34" s="401">
        <f t="shared" si="73"/>
        <v>-95</v>
      </c>
      <c r="CN34" s="401">
        <f t="shared" si="73"/>
        <v>-70</v>
      </c>
      <c r="CO34" s="401">
        <f t="shared" si="73"/>
        <v>-79</v>
      </c>
      <c r="CP34" s="84">
        <f t="shared" si="73"/>
        <v>-40</v>
      </c>
    </row>
    <row r="35" spans="1:94" x14ac:dyDescent="0.25">
      <c r="A35" s="267"/>
      <c r="B35" s="83" t="str">
        <f>$B$14</f>
        <v>Large C&amp;I [5]</v>
      </c>
      <c r="C35" s="39">
        <v>14</v>
      </c>
      <c r="D35" s="40">
        <v>22</v>
      </c>
      <c r="E35" s="40">
        <v>25</v>
      </c>
      <c r="F35" s="40">
        <v>19</v>
      </c>
      <c r="G35" s="40">
        <v>12</v>
      </c>
      <c r="H35" s="40">
        <v>29</v>
      </c>
      <c r="I35" s="40">
        <v>22</v>
      </c>
      <c r="J35" s="40">
        <v>13</v>
      </c>
      <c r="K35" s="40">
        <v>23</v>
      </c>
      <c r="L35" s="305">
        <v>8</v>
      </c>
      <c r="M35" s="344">
        <v>12</v>
      </c>
      <c r="N35" s="305">
        <v>20</v>
      </c>
      <c r="O35" s="209">
        <v>27</v>
      </c>
      <c r="P35" s="209">
        <v>43</v>
      </c>
      <c r="Q35" s="201">
        <v>40</v>
      </c>
      <c r="R35" s="201">
        <v>41</v>
      </c>
      <c r="S35" s="209">
        <v>40</v>
      </c>
      <c r="T35" s="209">
        <v>30</v>
      </c>
      <c r="U35" s="209">
        <v>20</v>
      </c>
      <c r="V35" s="209">
        <v>14</v>
      </c>
      <c r="W35" s="241">
        <v>21</v>
      </c>
      <c r="X35" s="273">
        <v>22</v>
      </c>
      <c r="Y35" s="365">
        <v>42</v>
      </c>
      <c r="Z35" s="241">
        <v>31</v>
      </c>
      <c r="AA35" s="241">
        <v>27</v>
      </c>
      <c r="AB35" s="241">
        <v>36</v>
      </c>
      <c r="AC35" s="241">
        <v>31</v>
      </c>
      <c r="AD35" s="241">
        <v>29</v>
      </c>
      <c r="AE35" s="241">
        <v>39</v>
      </c>
      <c r="AF35" s="241">
        <v>31</v>
      </c>
      <c r="AG35" s="241">
        <v>25</v>
      </c>
      <c r="AH35" s="241">
        <v>25</v>
      </c>
      <c r="AI35" s="241">
        <v>13</v>
      </c>
      <c r="AJ35" s="462">
        <v>18</v>
      </c>
      <c r="AK35" s="536">
        <v>25</v>
      </c>
      <c r="AL35" s="462">
        <v>17</v>
      </c>
      <c r="AM35" s="462">
        <v>18</v>
      </c>
      <c r="AN35" s="462">
        <v>22</v>
      </c>
      <c r="AO35" s="462">
        <v>82</v>
      </c>
      <c r="AP35" s="462">
        <v>31</v>
      </c>
      <c r="AQ35" s="462">
        <v>12</v>
      </c>
      <c r="AR35" s="462">
        <v>19</v>
      </c>
      <c r="AS35" s="462">
        <v>22</v>
      </c>
      <c r="AT35" s="462">
        <v>20</v>
      </c>
      <c r="AU35" s="462">
        <v>6</v>
      </c>
      <c r="AV35" s="462">
        <v>5</v>
      </c>
      <c r="AW35" s="536">
        <v>10</v>
      </c>
      <c r="AX35" s="462">
        <v>11</v>
      </c>
      <c r="AY35" s="462">
        <v>9</v>
      </c>
      <c r="AZ35" s="462">
        <v>24</v>
      </c>
      <c r="BA35" s="462">
        <v>16</v>
      </c>
      <c r="BB35" s="462">
        <v>12</v>
      </c>
      <c r="BC35" s="462">
        <v>6</v>
      </c>
      <c r="BD35" s="462">
        <v>11</v>
      </c>
      <c r="BE35" s="462">
        <v>20</v>
      </c>
      <c r="BF35" s="462">
        <v>8</v>
      </c>
      <c r="BG35" s="462"/>
      <c r="BH35" s="462"/>
      <c r="BI35" s="106">
        <f t="shared" si="70"/>
        <v>13</v>
      </c>
      <c r="BJ35" s="52">
        <f t="shared" si="70"/>
        <v>21</v>
      </c>
      <c r="BK35" s="52">
        <f t="shared" si="70"/>
        <v>15</v>
      </c>
      <c r="BL35" s="52">
        <f t="shared" si="70"/>
        <v>22</v>
      </c>
      <c r="BM35" s="52">
        <f t="shared" si="70"/>
        <v>28</v>
      </c>
      <c r="BN35" s="52">
        <f t="shared" si="70"/>
        <v>1</v>
      </c>
      <c r="BO35" s="52">
        <f t="shared" si="70"/>
        <v>-2</v>
      </c>
      <c r="BP35" s="52">
        <f t="shared" si="70"/>
        <v>1</v>
      </c>
      <c r="BQ35" s="52">
        <f t="shared" si="70"/>
        <v>-2</v>
      </c>
      <c r="BR35" s="85">
        <f t="shared" si="70"/>
        <v>14</v>
      </c>
      <c r="BS35" s="52">
        <f t="shared" si="71"/>
        <v>30</v>
      </c>
      <c r="BT35" s="52">
        <f t="shared" si="71"/>
        <v>11</v>
      </c>
      <c r="BU35" s="52">
        <f t="shared" si="71"/>
        <v>0</v>
      </c>
      <c r="BV35" s="52">
        <f t="shared" si="71"/>
        <v>-7</v>
      </c>
      <c r="BW35" s="52">
        <f t="shared" si="71"/>
        <v>-9</v>
      </c>
      <c r="BX35" s="52">
        <f t="shared" si="71"/>
        <v>-12</v>
      </c>
      <c r="BY35" s="52">
        <f t="shared" si="71"/>
        <v>-1</v>
      </c>
      <c r="BZ35" s="402">
        <f t="shared" si="71"/>
        <v>1</v>
      </c>
      <c r="CA35" s="301">
        <f t="shared" si="71"/>
        <v>5</v>
      </c>
      <c r="CB35" s="402">
        <f t="shared" si="71"/>
        <v>11</v>
      </c>
      <c r="CC35" s="402">
        <f t="shared" si="72"/>
        <v>-8</v>
      </c>
      <c r="CD35" s="402">
        <f t="shared" si="72"/>
        <v>-4</v>
      </c>
      <c r="CE35" s="482">
        <f t="shared" si="72"/>
        <v>-17</v>
      </c>
      <c r="CF35" s="402">
        <f t="shared" si="72"/>
        <v>-14</v>
      </c>
      <c r="CG35" s="402">
        <f t="shared" si="72"/>
        <v>-9</v>
      </c>
      <c r="CH35" s="402">
        <f t="shared" si="72"/>
        <v>-14</v>
      </c>
      <c r="CI35" s="402">
        <f t="shared" si="72"/>
        <v>51</v>
      </c>
      <c r="CJ35" s="402">
        <f t="shared" si="72"/>
        <v>2</v>
      </c>
      <c r="CK35" s="402">
        <f t="shared" si="72"/>
        <v>-27</v>
      </c>
      <c r="CL35" s="402">
        <f t="shared" si="72"/>
        <v>-12</v>
      </c>
      <c r="CM35" s="402">
        <f t="shared" si="73"/>
        <v>-3</v>
      </c>
      <c r="CN35" s="402">
        <f t="shared" si="73"/>
        <v>-5</v>
      </c>
      <c r="CO35" s="402">
        <f t="shared" si="73"/>
        <v>-7</v>
      </c>
      <c r="CP35" s="85">
        <f t="shared" si="73"/>
        <v>-13</v>
      </c>
    </row>
    <row r="36" spans="1:94" x14ac:dyDescent="0.25">
      <c r="A36" s="267"/>
      <c r="B36" s="83" t="str">
        <f>$B$15</f>
        <v>Total</v>
      </c>
      <c r="C36" s="35">
        <f>SUM(C31:C35)</f>
        <v>18801</v>
      </c>
      <c r="D36" s="36">
        <f>SUM(D31:D35)</f>
        <v>22698</v>
      </c>
      <c r="E36" s="36">
        <f t="shared" ref="E36:N36" si="74">SUM(E31:E35)</f>
        <v>24582</v>
      </c>
      <c r="F36" s="36">
        <f t="shared" si="74"/>
        <v>19220</v>
      </c>
      <c r="G36" s="36">
        <f t="shared" si="74"/>
        <v>19183</v>
      </c>
      <c r="H36" s="36">
        <f t="shared" si="74"/>
        <v>17415</v>
      </c>
      <c r="I36" s="36">
        <f t="shared" si="74"/>
        <v>13493</v>
      </c>
      <c r="J36" s="36">
        <f t="shared" si="74"/>
        <v>13218</v>
      </c>
      <c r="K36" s="36">
        <f t="shared" si="74"/>
        <v>14555</v>
      </c>
      <c r="L36" s="306">
        <f t="shared" si="74"/>
        <v>10719</v>
      </c>
      <c r="M36" s="108">
        <f t="shared" si="74"/>
        <v>17160</v>
      </c>
      <c r="N36" s="306">
        <f t="shared" si="74"/>
        <v>17700</v>
      </c>
      <c r="O36" s="202">
        <f>SUM(O31:O35)</f>
        <v>18049</v>
      </c>
      <c r="P36" s="202">
        <f t="shared" ref="P36:BQ36" si="75">SUM(P31:P35)</f>
        <v>22863</v>
      </c>
      <c r="Q36" s="202">
        <f t="shared" si="75"/>
        <v>18715</v>
      </c>
      <c r="R36" s="202">
        <f t="shared" si="75"/>
        <v>15664</v>
      </c>
      <c r="S36" s="202">
        <f t="shared" si="75"/>
        <v>20213</v>
      </c>
      <c r="T36" s="202">
        <f t="shared" si="75"/>
        <v>11933</v>
      </c>
      <c r="U36" s="202">
        <f t="shared" si="75"/>
        <v>10155</v>
      </c>
      <c r="V36" s="202">
        <f t="shared" si="75"/>
        <v>10597</v>
      </c>
      <c r="W36" s="202">
        <f t="shared" si="75"/>
        <v>10040</v>
      </c>
      <c r="X36" s="276">
        <f t="shared" ref="X36" si="76">SUM(X31:X35)</f>
        <v>15215</v>
      </c>
      <c r="Y36" s="36">
        <f t="shared" ref="Y36:AE36" si="77">SUM(Y31:Y35)</f>
        <v>11393</v>
      </c>
      <c r="Z36" s="240">
        <f t="shared" si="77"/>
        <v>11417</v>
      </c>
      <c r="AA36" s="202">
        <f t="shared" si="77"/>
        <v>14905</v>
      </c>
      <c r="AB36" s="202">
        <f t="shared" si="77"/>
        <v>17237</v>
      </c>
      <c r="AC36" s="202">
        <f t="shared" si="77"/>
        <v>16748</v>
      </c>
      <c r="AD36" s="202">
        <f t="shared" si="77"/>
        <v>14978</v>
      </c>
      <c r="AE36" s="202">
        <f t="shared" si="77"/>
        <v>17142</v>
      </c>
      <c r="AF36" s="202">
        <f t="shared" ref="AF36" si="78">SUM(AF31:AF35)</f>
        <v>11365</v>
      </c>
      <c r="AG36" s="202">
        <v>11569</v>
      </c>
      <c r="AH36" s="202">
        <f t="shared" ref="AH36" si="79">SUM(AH31:AH35)</f>
        <v>9855</v>
      </c>
      <c r="AI36" s="202">
        <f>SUM(AI31:AI35)</f>
        <v>9435</v>
      </c>
      <c r="AJ36" s="464">
        <v>13107</v>
      </c>
      <c r="AK36" s="537">
        <f t="shared" ref="AK36:AL36" si="80">SUM(AK31:AK35)</f>
        <v>12763</v>
      </c>
      <c r="AL36" s="464">
        <f t="shared" si="80"/>
        <v>13337</v>
      </c>
      <c r="AM36" s="464">
        <f>SUM(AM31:AM35)</f>
        <v>18043</v>
      </c>
      <c r="AN36" s="464">
        <f>SUM(AN31:AN35)</f>
        <v>18816</v>
      </c>
      <c r="AO36" s="464">
        <v>22788</v>
      </c>
      <c r="AP36" s="464">
        <v>12586</v>
      </c>
      <c r="AQ36" s="464">
        <f>SUM(AQ31:AQ35)</f>
        <v>7485</v>
      </c>
      <c r="AR36" s="464">
        <f>SUM(AR31:AR35)</f>
        <v>8227</v>
      </c>
      <c r="AS36" s="464">
        <v>8121</v>
      </c>
      <c r="AT36" s="464">
        <v>8460</v>
      </c>
      <c r="AU36" s="464">
        <v>7426</v>
      </c>
      <c r="AV36" s="464">
        <v>8555</v>
      </c>
      <c r="AW36" s="537">
        <v>9608</v>
      </c>
      <c r="AX36" s="464">
        <v>12304</v>
      </c>
      <c r="AY36" s="464">
        <v>12835</v>
      </c>
      <c r="AZ36" s="464">
        <v>13878</v>
      </c>
      <c r="BA36" s="464">
        <v>12831</v>
      </c>
      <c r="BB36" s="464">
        <v>9131</v>
      </c>
      <c r="BC36" s="464">
        <v>8508</v>
      </c>
      <c r="BD36" s="464">
        <v>6518</v>
      </c>
      <c r="BE36" s="464">
        <v>7523</v>
      </c>
      <c r="BF36" s="464">
        <v>6683</v>
      </c>
      <c r="BG36" s="464"/>
      <c r="BH36" s="464"/>
      <c r="BI36" s="108">
        <f t="shared" si="75"/>
        <v>-752</v>
      </c>
      <c r="BJ36" s="36">
        <f t="shared" si="75"/>
        <v>165</v>
      </c>
      <c r="BK36" s="36">
        <f t="shared" si="75"/>
        <v>-5867</v>
      </c>
      <c r="BL36" s="36">
        <f t="shared" si="75"/>
        <v>-3556</v>
      </c>
      <c r="BM36" s="36">
        <f t="shared" si="75"/>
        <v>1030</v>
      </c>
      <c r="BN36" s="36">
        <f t="shared" si="75"/>
        <v>-5482</v>
      </c>
      <c r="BO36" s="36">
        <f t="shared" si="75"/>
        <v>-3338</v>
      </c>
      <c r="BP36" s="36">
        <f t="shared" si="75"/>
        <v>-2621</v>
      </c>
      <c r="BQ36" s="36">
        <f t="shared" si="75"/>
        <v>-4515</v>
      </c>
      <c r="BR36" s="244">
        <f t="shared" ref="BR36:BS36" si="81">SUM(BR31:BR35)</f>
        <v>4496</v>
      </c>
      <c r="BS36" s="36">
        <f t="shared" si="81"/>
        <v>-5767</v>
      </c>
      <c r="BT36" s="36">
        <f t="shared" ref="BT36:BU36" si="82">SUM(BT31:BT35)</f>
        <v>-6283</v>
      </c>
      <c r="BU36" s="36">
        <f t="shared" si="82"/>
        <v>-3144</v>
      </c>
      <c r="BV36" s="36">
        <f t="shared" ref="BV36:BW36" si="83">SUM(BV31:BV35)</f>
        <v>-5626</v>
      </c>
      <c r="BW36" s="36">
        <f t="shared" si="83"/>
        <v>-1967</v>
      </c>
      <c r="BX36" s="36">
        <f t="shared" ref="BX36:BY36" si="84">SUM(BX31:BX35)</f>
        <v>-686</v>
      </c>
      <c r="BY36" s="36">
        <f t="shared" si="84"/>
        <v>-3071</v>
      </c>
      <c r="BZ36" s="306">
        <f t="shared" ref="BZ36:CA36" si="85">SUM(BZ31:BZ35)</f>
        <v>-568</v>
      </c>
      <c r="CA36" s="304">
        <f t="shared" si="85"/>
        <v>1414</v>
      </c>
      <c r="CB36" s="306">
        <f t="shared" ref="CB36:CC36" si="86">SUM(CB31:CB35)</f>
        <v>-742</v>
      </c>
      <c r="CC36" s="306">
        <f t="shared" si="86"/>
        <v>-605</v>
      </c>
      <c r="CD36" s="306">
        <f t="shared" ref="CD36:CE36" si="87">SUM(CD31:CD35)</f>
        <v>-2108</v>
      </c>
      <c r="CE36" s="480">
        <f t="shared" si="87"/>
        <v>1370</v>
      </c>
      <c r="CF36" s="306">
        <f t="shared" ref="CF36:CG36" si="88">SUM(CF31:CF35)</f>
        <v>1920</v>
      </c>
      <c r="CG36" s="306">
        <f t="shared" si="88"/>
        <v>3138</v>
      </c>
      <c r="CH36" s="306">
        <f t="shared" ref="CH36:CI36" si="89">SUM(CH31:CH35)</f>
        <v>1579</v>
      </c>
      <c r="CI36" s="306">
        <f t="shared" si="89"/>
        <v>6040</v>
      </c>
      <c r="CJ36" s="306">
        <f t="shared" ref="CJ36:CK36" si="90">SUM(CJ31:CJ35)</f>
        <v>-2392</v>
      </c>
      <c r="CK36" s="306">
        <f t="shared" si="90"/>
        <v>-9657</v>
      </c>
      <c r="CL36" s="306">
        <f t="shared" ref="CL36:CM36" si="91">SUM(CL31:CL35)</f>
        <v>-3138</v>
      </c>
      <c r="CM36" s="306">
        <f t="shared" si="91"/>
        <v>-3448</v>
      </c>
      <c r="CN36" s="306">
        <f t="shared" ref="CN36:CO36" si="92">SUM(CN31:CN35)</f>
        <v>-1395</v>
      </c>
      <c r="CO36" s="306">
        <f t="shared" si="92"/>
        <v>-2009</v>
      </c>
      <c r="CP36" s="244">
        <f t="shared" ref="CP36" si="93">SUM(CP31:CP35)</f>
        <v>-4552</v>
      </c>
    </row>
    <row r="37" spans="1:94" x14ac:dyDescent="0.25">
      <c r="A37" s="267">
        <f>+A30+1</f>
        <v>5</v>
      </c>
      <c r="B37" s="89" t="s">
        <v>19</v>
      </c>
      <c r="C37" s="35"/>
      <c r="D37" s="36"/>
      <c r="E37" s="36"/>
      <c r="F37" s="36"/>
      <c r="G37" s="36"/>
      <c r="H37" s="36"/>
      <c r="I37" s="36"/>
      <c r="J37" s="36"/>
      <c r="K37" s="36"/>
      <c r="L37" s="306"/>
      <c r="M37" s="108"/>
      <c r="N37" s="306"/>
      <c r="O37" s="202"/>
      <c r="P37" s="202"/>
      <c r="Q37" s="202"/>
      <c r="R37" s="202"/>
      <c r="S37" s="202"/>
      <c r="T37" s="202"/>
      <c r="U37" s="202"/>
      <c r="V37" s="202"/>
      <c r="W37" s="202"/>
      <c r="X37" s="276"/>
      <c r="Y37" s="367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464"/>
      <c r="AK37" s="537"/>
      <c r="AL37" s="464"/>
      <c r="AM37" s="464"/>
      <c r="AN37" s="464"/>
      <c r="AO37" s="464"/>
      <c r="AP37" s="464"/>
      <c r="AQ37" s="464"/>
      <c r="AR37" s="464"/>
      <c r="AS37" s="464"/>
      <c r="AT37" s="464"/>
      <c r="AU37" s="464"/>
      <c r="AV37" s="464"/>
      <c r="AW37" s="537"/>
      <c r="AX37" s="464"/>
      <c r="AY37" s="464"/>
      <c r="AZ37" s="464"/>
      <c r="BA37" s="464"/>
      <c r="BB37" s="464"/>
      <c r="BC37" s="464"/>
      <c r="BD37" s="464"/>
      <c r="BE37" s="464"/>
      <c r="BF37" s="464"/>
      <c r="BG37" s="464"/>
      <c r="BH37" s="464"/>
      <c r="BI37" s="108"/>
      <c r="BJ37" s="36"/>
      <c r="BK37" s="36"/>
      <c r="BL37" s="36"/>
      <c r="BM37" s="36"/>
      <c r="BN37" s="36"/>
      <c r="BO37" s="36"/>
      <c r="BP37" s="36"/>
      <c r="BQ37" s="36"/>
      <c r="BR37" s="244"/>
      <c r="BS37" s="36"/>
      <c r="BT37" s="36"/>
      <c r="BU37" s="36"/>
      <c r="BV37" s="36"/>
      <c r="BW37" s="36"/>
      <c r="BX37" s="36"/>
      <c r="BY37" s="36"/>
      <c r="BZ37" s="306"/>
      <c r="CA37" s="304"/>
      <c r="CB37" s="306"/>
      <c r="CC37" s="306"/>
      <c r="CD37" s="306"/>
      <c r="CE37" s="480"/>
      <c r="CF37" s="306"/>
      <c r="CG37" s="306"/>
      <c r="CH37" s="306"/>
      <c r="CI37" s="306"/>
      <c r="CJ37" s="306"/>
      <c r="CK37" s="306"/>
      <c r="CL37" s="306"/>
      <c r="CM37" s="306"/>
      <c r="CN37" s="306"/>
      <c r="CO37" s="306"/>
      <c r="CP37" s="244"/>
    </row>
    <row r="38" spans="1:94" x14ac:dyDescent="0.25">
      <c r="A38" s="267"/>
      <c r="B38" s="83" t="str">
        <f>$B$10</f>
        <v>Residential [1]</v>
      </c>
      <c r="C38" s="35">
        <v>16797</v>
      </c>
      <c r="D38" s="36">
        <v>18297</v>
      </c>
      <c r="E38" s="36">
        <v>22485</v>
      </c>
      <c r="F38" s="36">
        <v>25446</v>
      </c>
      <c r="G38" s="36">
        <v>26817</v>
      </c>
      <c r="H38" s="36">
        <v>27104</v>
      </c>
      <c r="I38" s="36">
        <v>27367</v>
      </c>
      <c r="J38" s="36">
        <v>24378</v>
      </c>
      <c r="K38" s="36">
        <v>21759</v>
      </c>
      <c r="L38" s="306">
        <v>20018</v>
      </c>
      <c r="M38" s="108">
        <v>16166</v>
      </c>
      <c r="N38" s="306">
        <v>15502</v>
      </c>
      <c r="O38" s="202">
        <v>19724</v>
      </c>
      <c r="P38" s="202">
        <v>23284</v>
      </c>
      <c r="Q38" s="202">
        <v>27741</v>
      </c>
      <c r="R38" s="202">
        <v>30287</v>
      </c>
      <c r="S38" s="202">
        <v>29266</v>
      </c>
      <c r="T38" s="202">
        <v>32794</v>
      </c>
      <c r="U38" s="202">
        <v>32134</v>
      </c>
      <c r="V38" s="202">
        <v>31055</v>
      </c>
      <c r="W38" s="240">
        <v>28892</v>
      </c>
      <c r="X38" s="272">
        <v>27008</v>
      </c>
      <c r="Y38" s="364">
        <v>25882</v>
      </c>
      <c r="Z38" s="240">
        <v>24522</v>
      </c>
      <c r="AA38" s="240">
        <v>24647</v>
      </c>
      <c r="AB38" s="240">
        <v>26261</v>
      </c>
      <c r="AC38" s="240">
        <v>29740</v>
      </c>
      <c r="AD38" s="240">
        <v>30874</v>
      </c>
      <c r="AE38" s="240">
        <v>31750</v>
      </c>
      <c r="AF38" s="240">
        <v>32819</v>
      </c>
      <c r="AG38" s="240">
        <v>32076</v>
      </c>
      <c r="AH38" s="240">
        <v>30649</v>
      </c>
      <c r="AI38" s="240">
        <v>26787</v>
      </c>
      <c r="AJ38" s="461">
        <v>24298</v>
      </c>
      <c r="AK38" s="535">
        <v>23136</v>
      </c>
      <c r="AL38" s="461">
        <v>22653</v>
      </c>
      <c r="AM38" s="461">
        <v>22596</v>
      </c>
      <c r="AN38" s="461">
        <v>26267</v>
      </c>
      <c r="AO38" s="461">
        <v>30598</v>
      </c>
      <c r="AP38" s="461">
        <v>32294</v>
      </c>
      <c r="AQ38" s="461">
        <v>30443</v>
      </c>
      <c r="AR38" s="461">
        <v>28548</v>
      </c>
      <c r="AS38" s="461">
        <v>26949</v>
      </c>
      <c r="AT38" s="461">
        <v>27006</v>
      </c>
      <c r="AU38" s="461">
        <v>26828</v>
      </c>
      <c r="AV38" s="461">
        <v>25134</v>
      </c>
      <c r="AW38" s="535">
        <v>28090</v>
      </c>
      <c r="AX38" s="461">
        <v>26344</v>
      </c>
      <c r="AY38" s="461">
        <v>31614</v>
      </c>
      <c r="AZ38" s="461">
        <v>31636</v>
      </c>
      <c r="BA38" s="461">
        <v>27416</v>
      </c>
      <c r="BB38" s="461">
        <v>29117</v>
      </c>
      <c r="BC38" s="461">
        <v>30210</v>
      </c>
      <c r="BD38" s="461">
        <v>28282</v>
      </c>
      <c r="BE38" s="461">
        <v>21207</v>
      </c>
      <c r="BF38" s="461">
        <v>27097</v>
      </c>
      <c r="BG38" s="461"/>
      <c r="BH38" s="461"/>
      <c r="BI38" s="105">
        <f t="shared" ref="BI38:BR42" si="94">O38-C38</f>
        <v>2927</v>
      </c>
      <c r="BJ38" s="48">
        <f t="shared" si="94"/>
        <v>4987</v>
      </c>
      <c r="BK38" s="48">
        <f t="shared" si="94"/>
        <v>5256</v>
      </c>
      <c r="BL38" s="48">
        <f t="shared" si="94"/>
        <v>4841</v>
      </c>
      <c r="BM38" s="48">
        <f t="shared" si="94"/>
        <v>2449</v>
      </c>
      <c r="BN38" s="48">
        <f t="shared" si="94"/>
        <v>5690</v>
      </c>
      <c r="BO38" s="48">
        <f t="shared" si="94"/>
        <v>4767</v>
      </c>
      <c r="BP38" s="48">
        <f t="shared" si="94"/>
        <v>6677</v>
      </c>
      <c r="BQ38" s="48">
        <f t="shared" si="94"/>
        <v>7133</v>
      </c>
      <c r="BR38" s="84">
        <f t="shared" si="94"/>
        <v>6990</v>
      </c>
      <c r="BS38" s="48">
        <f t="shared" ref="BS38:CB42" si="95">Y38-M38</f>
        <v>9716</v>
      </c>
      <c r="BT38" s="48">
        <f t="shared" si="95"/>
        <v>9020</v>
      </c>
      <c r="BU38" s="48">
        <f t="shared" si="95"/>
        <v>4923</v>
      </c>
      <c r="BV38" s="48">
        <f t="shared" si="95"/>
        <v>2977</v>
      </c>
      <c r="BW38" s="48">
        <f t="shared" si="95"/>
        <v>1999</v>
      </c>
      <c r="BX38" s="48">
        <f t="shared" si="95"/>
        <v>587</v>
      </c>
      <c r="BY38" s="48">
        <f t="shared" si="95"/>
        <v>2484</v>
      </c>
      <c r="BZ38" s="401">
        <f t="shared" si="95"/>
        <v>25</v>
      </c>
      <c r="CA38" s="300">
        <f t="shared" si="95"/>
        <v>-58</v>
      </c>
      <c r="CB38" s="401">
        <f t="shared" si="95"/>
        <v>-406</v>
      </c>
      <c r="CC38" s="401">
        <f t="shared" ref="CC38:CL42" si="96">AI38-W38</f>
        <v>-2105</v>
      </c>
      <c r="CD38" s="401">
        <f t="shared" si="96"/>
        <v>-2710</v>
      </c>
      <c r="CE38" s="481">
        <f t="shared" si="96"/>
        <v>-2746</v>
      </c>
      <c r="CF38" s="401">
        <f t="shared" si="96"/>
        <v>-1869</v>
      </c>
      <c r="CG38" s="401">
        <f t="shared" si="96"/>
        <v>-2051</v>
      </c>
      <c r="CH38" s="401">
        <f t="shared" si="96"/>
        <v>6</v>
      </c>
      <c r="CI38" s="401">
        <f t="shared" si="96"/>
        <v>858</v>
      </c>
      <c r="CJ38" s="401">
        <f t="shared" si="96"/>
        <v>1420</v>
      </c>
      <c r="CK38" s="401">
        <f t="shared" si="96"/>
        <v>-1307</v>
      </c>
      <c r="CL38" s="401">
        <f t="shared" si="96"/>
        <v>-4271</v>
      </c>
      <c r="CM38" s="401">
        <f t="shared" ref="CM38:CP42" si="97">AS38-AG38</f>
        <v>-5127</v>
      </c>
      <c r="CN38" s="401">
        <f t="shared" si="97"/>
        <v>-3643</v>
      </c>
      <c r="CO38" s="401">
        <f t="shared" si="97"/>
        <v>41</v>
      </c>
      <c r="CP38" s="84">
        <f t="shared" si="97"/>
        <v>836</v>
      </c>
    </row>
    <row r="39" spans="1:94" x14ac:dyDescent="0.25">
      <c r="A39" s="267"/>
      <c r="B39" s="83" t="str">
        <f>$B$11</f>
        <v>Low Income Residential [2]</v>
      </c>
      <c r="C39" s="35">
        <v>13062</v>
      </c>
      <c r="D39" s="36">
        <v>13163</v>
      </c>
      <c r="E39" s="36">
        <v>13854</v>
      </c>
      <c r="F39" s="36">
        <v>15093</v>
      </c>
      <c r="G39" s="36">
        <v>16992</v>
      </c>
      <c r="H39" s="36">
        <v>19943</v>
      </c>
      <c r="I39" s="36">
        <v>19584</v>
      </c>
      <c r="J39" s="36">
        <v>19067</v>
      </c>
      <c r="K39" s="36">
        <v>17828</v>
      </c>
      <c r="L39" s="306">
        <v>16689</v>
      </c>
      <c r="M39" s="108">
        <v>14612</v>
      </c>
      <c r="N39" s="306">
        <v>13064</v>
      </c>
      <c r="O39" s="202">
        <v>11586</v>
      </c>
      <c r="P39" s="202">
        <v>12411</v>
      </c>
      <c r="Q39" s="202">
        <v>14289</v>
      </c>
      <c r="R39" s="202">
        <v>15656</v>
      </c>
      <c r="S39" s="202">
        <v>17972</v>
      </c>
      <c r="T39" s="202">
        <v>22248</v>
      </c>
      <c r="U39" s="202">
        <v>22490</v>
      </c>
      <c r="V39" s="202">
        <v>22550</v>
      </c>
      <c r="W39" s="240">
        <v>16861</v>
      </c>
      <c r="X39" s="272">
        <v>15465</v>
      </c>
      <c r="Y39" s="364">
        <v>15603</v>
      </c>
      <c r="Z39" s="240">
        <v>15071</v>
      </c>
      <c r="AA39" s="240">
        <v>12621</v>
      </c>
      <c r="AB39" s="240">
        <v>12800</v>
      </c>
      <c r="AC39" s="240">
        <v>14641</v>
      </c>
      <c r="AD39" s="240">
        <v>17510</v>
      </c>
      <c r="AE39" s="240">
        <v>20119</v>
      </c>
      <c r="AF39" s="240">
        <v>24087</v>
      </c>
      <c r="AG39" s="240">
        <v>24754</v>
      </c>
      <c r="AH39" s="240">
        <v>24795</v>
      </c>
      <c r="AI39" s="240">
        <v>22511</v>
      </c>
      <c r="AJ39" s="461">
        <v>18589</v>
      </c>
      <c r="AK39" s="535">
        <v>19424</v>
      </c>
      <c r="AL39" s="461">
        <v>18651</v>
      </c>
      <c r="AM39" s="461">
        <v>18745</v>
      </c>
      <c r="AN39" s="461">
        <v>16615</v>
      </c>
      <c r="AO39" s="461">
        <v>19602</v>
      </c>
      <c r="AP39" s="461">
        <v>21590</v>
      </c>
      <c r="AQ39" s="461">
        <v>23536</v>
      </c>
      <c r="AR39" s="461">
        <v>21068</v>
      </c>
      <c r="AS39" s="461">
        <v>19947</v>
      </c>
      <c r="AT39" s="461">
        <v>18752</v>
      </c>
      <c r="AU39" s="461">
        <v>18928</v>
      </c>
      <c r="AV39" s="461">
        <v>19877</v>
      </c>
      <c r="AW39" s="535">
        <v>19197</v>
      </c>
      <c r="AX39" s="461">
        <v>20056</v>
      </c>
      <c r="AY39" s="461">
        <v>21354</v>
      </c>
      <c r="AZ39" s="461">
        <v>21951</v>
      </c>
      <c r="BA39" s="461">
        <v>19076</v>
      </c>
      <c r="BB39" s="461">
        <v>19183</v>
      </c>
      <c r="BC39" s="461">
        <v>19668</v>
      </c>
      <c r="BD39" s="461">
        <v>19663</v>
      </c>
      <c r="BE39" s="461">
        <v>15311</v>
      </c>
      <c r="BF39" s="461">
        <v>19219</v>
      </c>
      <c r="BG39" s="461"/>
      <c r="BH39" s="461"/>
      <c r="BI39" s="105">
        <f t="shared" si="94"/>
        <v>-1476</v>
      </c>
      <c r="BJ39" s="48">
        <f t="shared" si="94"/>
        <v>-752</v>
      </c>
      <c r="BK39" s="48">
        <f t="shared" si="94"/>
        <v>435</v>
      </c>
      <c r="BL39" s="48">
        <f t="shared" si="94"/>
        <v>563</v>
      </c>
      <c r="BM39" s="48">
        <f t="shared" si="94"/>
        <v>980</v>
      </c>
      <c r="BN39" s="48">
        <f t="shared" si="94"/>
        <v>2305</v>
      </c>
      <c r="BO39" s="48">
        <f t="shared" si="94"/>
        <v>2906</v>
      </c>
      <c r="BP39" s="48">
        <f t="shared" si="94"/>
        <v>3483</v>
      </c>
      <c r="BQ39" s="48">
        <f t="shared" si="94"/>
        <v>-967</v>
      </c>
      <c r="BR39" s="84">
        <f t="shared" si="94"/>
        <v>-1224</v>
      </c>
      <c r="BS39" s="48">
        <f t="shared" si="95"/>
        <v>991</v>
      </c>
      <c r="BT39" s="48">
        <f t="shared" si="95"/>
        <v>2007</v>
      </c>
      <c r="BU39" s="48">
        <f t="shared" si="95"/>
        <v>1035</v>
      </c>
      <c r="BV39" s="48">
        <f t="shared" si="95"/>
        <v>389</v>
      </c>
      <c r="BW39" s="48">
        <f t="shared" si="95"/>
        <v>352</v>
      </c>
      <c r="BX39" s="48">
        <f t="shared" si="95"/>
        <v>1854</v>
      </c>
      <c r="BY39" s="48">
        <f t="shared" si="95"/>
        <v>2147</v>
      </c>
      <c r="BZ39" s="401">
        <f t="shared" si="95"/>
        <v>1839</v>
      </c>
      <c r="CA39" s="300">
        <f t="shared" si="95"/>
        <v>2264</v>
      </c>
      <c r="CB39" s="401">
        <f t="shared" si="95"/>
        <v>2245</v>
      </c>
      <c r="CC39" s="401">
        <f t="shared" si="96"/>
        <v>5650</v>
      </c>
      <c r="CD39" s="401">
        <f t="shared" si="96"/>
        <v>3124</v>
      </c>
      <c r="CE39" s="481">
        <f t="shared" si="96"/>
        <v>3821</v>
      </c>
      <c r="CF39" s="401">
        <f t="shared" si="96"/>
        <v>3580</v>
      </c>
      <c r="CG39" s="401">
        <f t="shared" si="96"/>
        <v>6124</v>
      </c>
      <c r="CH39" s="401">
        <f t="shared" si="96"/>
        <v>3815</v>
      </c>
      <c r="CI39" s="401">
        <f t="shared" si="96"/>
        <v>4961</v>
      </c>
      <c r="CJ39" s="401">
        <f t="shared" si="96"/>
        <v>4080</v>
      </c>
      <c r="CK39" s="401">
        <f t="shared" si="96"/>
        <v>3417</v>
      </c>
      <c r="CL39" s="401">
        <f t="shared" si="96"/>
        <v>-3019</v>
      </c>
      <c r="CM39" s="401">
        <f t="shared" si="97"/>
        <v>-4807</v>
      </c>
      <c r="CN39" s="401">
        <f t="shared" si="97"/>
        <v>-6043</v>
      </c>
      <c r="CO39" s="401">
        <f t="shared" si="97"/>
        <v>-3583</v>
      </c>
      <c r="CP39" s="84">
        <f t="shared" si="97"/>
        <v>1288</v>
      </c>
    </row>
    <row r="40" spans="1:94" x14ac:dyDescent="0.25">
      <c r="A40" s="267"/>
      <c r="B40" s="83" t="str">
        <f>$B$12</f>
        <v>Small C&amp;I [3]</v>
      </c>
      <c r="C40" s="35">
        <v>915</v>
      </c>
      <c r="D40" s="36">
        <v>986</v>
      </c>
      <c r="E40" s="36">
        <v>1227</v>
      </c>
      <c r="F40" s="36">
        <v>1447</v>
      </c>
      <c r="G40" s="36">
        <v>1789</v>
      </c>
      <c r="H40" s="36">
        <v>1943</v>
      </c>
      <c r="I40" s="36">
        <v>2114</v>
      </c>
      <c r="J40" s="36">
        <v>2018</v>
      </c>
      <c r="K40" s="36">
        <v>1696</v>
      </c>
      <c r="L40" s="306">
        <v>1296</v>
      </c>
      <c r="M40" s="108">
        <v>945</v>
      </c>
      <c r="N40" s="306">
        <v>870</v>
      </c>
      <c r="O40" s="202">
        <v>1100</v>
      </c>
      <c r="P40" s="202">
        <v>1553</v>
      </c>
      <c r="Q40" s="202">
        <v>2224</v>
      </c>
      <c r="R40" s="202">
        <v>2541</v>
      </c>
      <c r="S40" s="202">
        <v>2732</v>
      </c>
      <c r="T40" s="202">
        <v>3105</v>
      </c>
      <c r="U40" s="202">
        <v>3106</v>
      </c>
      <c r="V40" s="202">
        <v>2921</v>
      </c>
      <c r="W40" s="240">
        <v>2519</v>
      </c>
      <c r="X40" s="272">
        <v>2068</v>
      </c>
      <c r="Y40" s="364">
        <v>1755</v>
      </c>
      <c r="Z40" s="240">
        <v>1635</v>
      </c>
      <c r="AA40" s="240">
        <v>1532</v>
      </c>
      <c r="AB40" s="240">
        <v>1614</v>
      </c>
      <c r="AC40" s="240">
        <v>2003</v>
      </c>
      <c r="AD40" s="240">
        <v>2290</v>
      </c>
      <c r="AE40" s="240">
        <v>2368</v>
      </c>
      <c r="AF40" s="240">
        <v>2211</v>
      </c>
      <c r="AG40" s="240">
        <v>2127</v>
      </c>
      <c r="AH40" s="240">
        <v>2192</v>
      </c>
      <c r="AI40" s="240">
        <v>1843</v>
      </c>
      <c r="AJ40" s="461">
        <v>1387</v>
      </c>
      <c r="AK40" s="535">
        <v>1083</v>
      </c>
      <c r="AL40" s="461">
        <v>855</v>
      </c>
      <c r="AM40" s="461">
        <v>1028</v>
      </c>
      <c r="AN40" s="461">
        <v>1137</v>
      </c>
      <c r="AO40" s="461">
        <v>1580</v>
      </c>
      <c r="AP40" s="461">
        <v>2953</v>
      </c>
      <c r="AQ40" s="461">
        <v>2605</v>
      </c>
      <c r="AR40" s="461">
        <v>2631</v>
      </c>
      <c r="AS40" s="461">
        <v>2581</v>
      </c>
      <c r="AT40" s="461">
        <v>2591</v>
      </c>
      <c r="AU40" s="461">
        <v>2596</v>
      </c>
      <c r="AV40" s="461">
        <v>2679</v>
      </c>
      <c r="AW40" s="535">
        <v>2544</v>
      </c>
      <c r="AX40" s="461">
        <v>2573</v>
      </c>
      <c r="AY40" s="461">
        <v>2747</v>
      </c>
      <c r="AZ40" s="461">
        <v>2676</v>
      </c>
      <c r="BA40" s="461">
        <v>2185</v>
      </c>
      <c r="BB40" s="461">
        <v>2385</v>
      </c>
      <c r="BC40" s="461">
        <v>2462</v>
      </c>
      <c r="BD40" s="461">
        <v>2350</v>
      </c>
      <c r="BE40" s="461">
        <v>1745</v>
      </c>
      <c r="BF40" s="461">
        <v>2452</v>
      </c>
      <c r="BG40" s="461"/>
      <c r="BH40" s="461"/>
      <c r="BI40" s="105">
        <f t="shared" si="94"/>
        <v>185</v>
      </c>
      <c r="BJ40" s="48">
        <f t="shared" si="94"/>
        <v>567</v>
      </c>
      <c r="BK40" s="48">
        <f t="shared" si="94"/>
        <v>997</v>
      </c>
      <c r="BL40" s="48">
        <f t="shared" si="94"/>
        <v>1094</v>
      </c>
      <c r="BM40" s="48">
        <f t="shared" si="94"/>
        <v>943</v>
      </c>
      <c r="BN40" s="48">
        <f t="shared" si="94"/>
        <v>1162</v>
      </c>
      <c r="BO40" s="48">
        <f t="shared" si="94"/>
        <v>992</v>
      </c>
      <c r="BP40" s="48">
        <f t="shared" si="94"/>
        <v>903</v>
      </c>
      <c r="BQ40" s="48">
        <f t="shared" si="94"/>
        <v>823</v>
      </c>
      <c r="BR40" s="84">
        <f t="shared" si="94"/>
        <v>772</v>
      </c>
      <c r="BS40" s="48">
        <f t="shared" si="95"/>
        <v>810</v>
      </c>
      <c r="BT40" s="48">
        <f t="shared" si="95"/>
        <v>765</v>
      </c>
      <c r="BU40" s="48">
        <f t="shared" si="95"/>
        <v>432</v>
      </c>
      <c r="BV40" s="48">
        <f t="shared" si="95"/>
        <v>61</v>
      </c>
      <c r="BW40" s="48">
        <f t="shared" si="95"/>
        <v>-221</v>
      </c>
      <c r="BX40" s="48">
        <f t="shared" si="95"/>
        <v>-251</v>
      </c>
      <c r="BY40" s="48">
        <f t="shared" si="95"/>
        <v>-364</v>
      </c>
      <c r="BZ40" s="401">
        <f t="shared" si="95"/>
        <v>-894</v>
      </c>
      <c r="CA40" s="300">
        <f t="shared" si="95"/>
        <v>-979</v>
      </c>
      <c r="CB40" s="401">
        <f t="shared" si="95"/>
        <v>-729</v>
      </c>
      <c r="CC40" s="401">
        <f t="shared" si="96"/>
        <v>-676</v>
      </c>
      <c r="CD40" s="401">
        <f t="shared" si="96"/>
        <v>-681</v>
      </c>
      <c r="CE40" s="481">
        <f t="shared" si="96"/>
        <v>-672</v>
      </c>
      <c r="CF40" s="401">
        <f t="shared" si="96"/>
        <v>-780</v>
      </c>
      <c r="CG40" s="401">
        <f t="shared" si="96"/>
        <v>-504</v>
      </c>
      <c r="CH40" s="401">
        <f t="shared" si="96"/>
        <v>-477</v>
      </c>
      <c r="CI40" s="401">
        <f t="shared" si="96"/>
        <v>-423</v>
      </c>
      <c r="CJ40" s="401">
        <f t="shared" si="96"/>
        <v>663</v>
      </c>
      <c r="CK40" s="401">
        <f t="shared" si="96"/>
        <v>237</v>
      </c>
      <c r="CL40" s="401">
        <f t="shared" si="96"/>
        <v>420</v>
      </c>
      <c r="CM40" s="401">
        <f t="shared" si="97"/>
        <v>454</v>
      </c>
      <c r="CN40" s="401">
        <f t="shared" si="97"/>
        <v>399</v>
      </c>
      <c r="CO40" s="401">
        <f t="shared" si="97"/>
        <v>753</v>
      </c>
      <c r="CP40" s="84">
        <f t="shared" si="97"/>
        <v>1292</v>
      </c>
    </row>
    <row r="41" spans="1:94" x14ac:dyDescent="0.25">
      <c r="A41" s="267"/>
      <c r="B41" s="83" t="str">
        <f>$B$13</f>
        <v>Medium C&amp;I [4]</v>
      </c>
      <c r="C41" s="35">
        <v>140</v>
      </c>
      <c r="D41" s="36">
        <v>152</v>
      </c>
      <c r="E41" s="36">
        <v>179</v>
      </c>
      <c r="F41" s="36">
        <v>233</v>
      </c>
      <c r="G41" s="36">
        <v>283</v>
      </c>
      <c r="H41" s="36">
        <v>318</v>
      </c>
      <c r="I41" s="36">
        <v>332</v>
      </c>
      <c r="J41" s="36">
        <v>298</v>
      </c>
      <c r="K41" s="36">
        <v>247</v>
      </c>
      <c r="L41" s="306">
        <v>176</v>
      </c>
      <c r="M41" s="108">
        <v>122</v>
      </c>
      <c r="N41" s="306">
        <v>119</v>
      </c>
      <c r="O41" s="202">
        <v>161</v>
      </c>
      <c r="P41" s="202">
        <v>239</v>
      </c>
      <c r="Q41" s="202">
        <v>356</v>
      </c>
      <c r="R41" s="202">
        <v>423</v>
      </c>
      <c r="S41" s="202">
        <v>486</v>
      </c>
      <c r="T41" s="202">
        <v>555</v>
      </c>
      <c r="U41" s="202">
        <v>559</v>
      </c>
      <c r="V41" s="202">
        <v>471</v>
      </c>
      <c r="W41" s="240">
        <v>405</v>
      </c>
      <c r="X41" s="272">
        <v>317</v>
      </c>
      <c r="Y41" s="364">
        <v>273</v>
      </c>
      <c r="Z41" s="240">
        <v>271</v>
      </c>
      <c r="AA41" s="240">
        <v>289</v>
      </c>
      <c r="AB41" s="240">
        <v>263</v>
      </c>
      <c r="AC41" s="240">
        <v>303</v>
      </c>
      <c r="AD41" s="240">
        <v>344</v>
      </c>
      <c r="AE41" s="240">
        <v>381</v>
      </c>
      <c r="AF41" s="240">
        <v>370</v>
      </c>
      <c r="AG41" s="240">
        <v>365</v>
      </c>
      <c r="AH41" s="240">
        <v>301</v>
      </c>
      <c r="AI41" s="240">
        <v>231</v>
      </c>
      <c r="AJ41" s="461">
        <v>151</v>
      </c>
      <c r="AK41" s="535">
        <v>136</v>
      </c>
      <c r="AL41" s="461">
        <v>108</v>
      </c>
      <c r="AM41" s="461">
        <v>124</v>
      </c>
      <c r="AN41" s="461">
        <v>150</v>
      </c>
      <c r="AO41" s="461">
        <v>222</v>
      </c>
      <c r="AP41" s="461">
        <v>524</v>
      </c>
      <c r="AQ41" s="461">
        <v>494</v>
      </c>
      <c r="AR41" s="461">
        <v>483</v>
      </c>
      <c r="AS41" s="461">
        <v>450</v>
      </c>
      <c r="AT41" s="461">
        <v>421</v>
      </c>
      <c r="AU41" s="461">
        <v>415</v>
      </c>
      <c r="AV41" s="461">
        <v>448</v>
      </c>
      <c r="AW41" s="535">
        <v>420</v>
      </c>
      <c r="AX41" s="461">
        <v>425</v>
      </c>
      <c r="AY41" s="461">
        <v>483</v>
      </c>
      <c r="AZ41" s="461">
        <v>475</v>
      </c>
      <c r="BA41" s="461">
        <v>439</v>
      </c>
      <c r="BB41" s="461">
        <v>459</v>
      </c>
      <c r="BC41" s="461">
        <v>463</v>
      </c>
      <c r="BD41" s="461">
        <v>439</v>
      </c>
      <c r="BE41" s="461">
        <v>289</v>
      </c>
      <c r="BF41" s="461">
        <v>457</v>
      </c>
      <c r="BG41" s="461"/>
      <c r="BH41" s="461"/>
      <c r="BI41" s="105">
        <f t="shared" si="94"/>
        <v>21</v>
      </c>
      <c r="BJ41" s="48">
        <f t="shared" si="94"/>
        <v>87</v>
      </c>
      <c r="BK41" s="48">
        <f t="shared" si="94"/>
        <v>177</v>
      </c>
      <c r="BL41" s="48">
        <f t="shared" si="94"/>
        <v>190</v>
      </c>
      <c r="BM41" s="48">
        <f t="shared" si="94"/>
        <v>203</v>
      </c>
      <c r="BN41" s="48">
        <f t="shared" si="94"/>
        <v>237</v>
      </c>
      <c r="BO41" s="48">
        <f t="shared" si="94"/>
        <v>227</v>
      </c>
      <c r="BP41" s="48">
        <f t="shared" si="94"/>
        <v>173</v>
      </c>
      <c r="BQ41" s="48">
        <f t="shared" si="94"/>
        <v>158</v>
      </c>
      <c r="BR41" s="84">
        <f t="shared" si="94"/>
        <v>141</v>
      </c>
      <c r="BS41" s="48">
        <f t="shared" si="95"/>
        <v>151</v>
      </c>
      <c r="BT41" s="48">
        <f t="shared" si="95"/>
        <v>152</v>
      </c>
      <c r="BU41" s="48">
        <f t="shared" si="95"/>
        <v>128</v>
      </c>
      <c r="BV41" s="48">
        <f t="shared" si="95"/>
        <v>24</v>
      </c>
      <c r="BW41" s="48">
        <f t="shared" si="95"/>
        <v>-53</v>
      </c>
      <c r="BX41" s="48">
        <f t="shared" si="95"/>
        <v>-79</v>
      </c>
      <c r="BY41" s="48">
        <f t="shared" si="95"/>
        <v>-105</v>
      </c>
      <c r="BZ41" s="401">
        <f t="shared" si="95"/>
        <v>-185</v>
      </c>
      <c r="CA41" s="300">
        <f t="shared" si="95"/>
        <v>-194</v>
      </c>
      <c r="CB41" s="401">
        <f t="shared" si="95"/>
        <v>-170</v>
      </c>
      <c r="CC41" s="401">
        <f t="shared" si="96"/>
        <v>-174</v>
      </c>
      <c r="CD41" s="401">
        <f t="shared" si="96"/>
        <v>-166</v>
      </c>
      <c r="CE41" s="481">
        <f t="shared" si="96"/>
        <v>-137</v>
      </c>
      <c r="CF41" s="401">
        <f t="shared" si="96"/>
        <v>-163</v>
      </c>
      <c r="CG41" s="401">
        <f t="shared" si="96"/>
        <v>-165</v>
      </c>
      <c r="CH41" s="401">
        <f t="shared" si="96"/>
        <v>-113</v>
      </c>
      <c r="CI41" s="401">
        <f t="shared" si="96"/>
        <v>-81</v>
      </c>
      <c r="CJ41" s="401">
        <f t="shared" si="96"/>
        <v>180</v>
      </c>
      <c r="CK41" s="401">
        <f t="shared" si="96"/>
        <v>113</v>
      </c>
      <c r="CL41" s="401">
        <f t="shared" si="96"/>
        <v>113</v>
      </c>
      <c r="CM41" s="401">
        <f t="shared" si="97"/>
        <v>85</v>
      </c>
      <c r="CN41" s="401">
        <f t="shared" si="97"/>
        <v>120</v>
      </c>
      <c r="CO41" s="401">
        <f t="shared" si="97"/>
        <v>184</v>
      </c>
      <c r="CP41" s="84">
        <f t="shared" si="97"/>
        <v>297</v>
      </c>
    </row>
    <row r="42" spans="1:94" x14ac:dyDescent="0.25">
      <c r="A42" s="267"/>
      <c r="B42" s="83" t="str">
        <f>$B$14</f>
        <v>Large C&amp;I [5]</v>
      </c>
      <c r="C42" s="39">
        <v>16</v>
      </c>
      <c r="D42" s="40">
        <v>19</v>
      </c>
      <c r="E42" s="40">
        <v>18</v>
      </c>
      <c r="F42" s="40">
        <v>23</v>
      </c>
      <c r="G42" s="40">
        <v>26</v>
      </c>
      <c r="H42" s="40">
        <v>25</v>
      </c>
      <c r="I42" s="40">
        <v>33</v>
      </c>
      <c r="J42" s="40">
        <v>31</v>
      </c>
      <c r="K42" s="40">
        <v>21</v>
      </c>
      <c r="L42" s="305">
        <v>19</v>
      </c>
      <c r="M42" s="344">
        <v>12</v>
      </c>
      <c r="N42" s="305">
        <v>14</v>
      </c>
      <c r="O42" s="209">
        <v>19</v>
      </c>
      <c r="P42" s="209">
        <v>28</v>
      </c>
      <c r="Q42" s="201">
        <v>43</v>
      </c>
      <c r="R42" s="201">
        <v>44</v>
      </c>
      <c r="S42" s="209">
        <v>51</v>
      </c>
      <c r="T42" s="209">
        <v>59</v>
      </c>
      <c r="U42" s="209">
        <v>58</v>
      </c>
      <c r="V42" s="209">
        <v>44</v>
      </c>
      <c r="W42" s="241">
        <v>32</v>
      </c>
      <c r="X42" s="273">
        <v>26</v>
      </c>
      <c r="Y42" s="365">
        <v>27</v>
      </c>
      <c r="Z42" s="241">
        <v>26</v>
      </c>
      <c r="AA42" s="241">
        <v>33</v>
      </c>
      <c r="AB42" s="241">
        <v>24</v>
      </c>
      <c r="AC42" s="241">
        <v>31</v>
      </c>
      <c r="AD42" s="241">
        <v>38</v>
      </c>
      <c r="AE42" s="241">
        <v>42</v>
      </c>
      <c r="AF42" s="241">
        <v>44</v>
      </c>
      <c r="AG42" s="241">
        <v>48</v>
      </c>
      <c r="AH42" s="241">
        <v>39</v>
      </c>
      <c r="AI42" s="241">
        <v>29</v>
      </c>
      <c r="AJ42" s="462">
        <v>15</v>
      </c>
      <c r="AK42" s="536">
        <v>15</v>
      </c>
      <c r="AL42" s="462">
        <v>13</v>
      </c>
      <c r="AM42" s="462">
        <v>17</v>
      </c>
      <c r="AN42" s="462">
        <v>19</v>
      </c>
      <c r="AO42" s="462">
        <v>25</v>
      </c>
      <c r="AP42" s="462">
        <v>63</v>
      </c>
      <c r="AQ42" s="462">
        <v>68</v>
      </c>
      <c r="AR42" s="462">
        <v>59</v>
      </c>
      <c r="AS42" s="462">
        <v>56</v>
      </c>
      <c r="AT42" s="462">
        <v>48</v>
      </c>
      <c r="AU42" s="462">
        <v>54</v>
      </c>
      <c r="AV42" s="462">
        <v>54</v>
      </c>
      <c r="AW42" s="536">
        <v>48</v>
      </c>
      <c r="AX42" s="462">
        <v>54</v>
      </c>
      <c r="AY42" s="462">
        <v>55</v>
      </c>
      <c r="AZ42" s="462">
        <v>48</v>
      </c>
      <c r="BA42" s="462">
        <v>59</v>
      </c>
      <c r="BB42" s="462">
        <v>50</v>
      </c>
      <c r="BC42" s="462">
        <v>48</v>
      </c>
      <c r="BD42" s="462">
        <v>46</v>
      </c>
      <c r="BE42" s="462">
        <v>28</v>
      </c>
      <c r="BF42" s="462">
        <v>52</v>
      </c>
      <c r="BG42" s="462"/>
      <c r="BH42" s="462"/>
      <c r="BI42" s="106">
        <f t="shared" si="94"/>
        <v>3</v>
      </c>
      <c r="BJ42" s="52">
        <f t="shared" si="94"/>
        <v>9</v>
      </c>
      <c r="BK42" s="52">
        <f t="shared" si="94"/>
        <v>25</v>
      </c>
      <c r="BL42" s="52">
        <f t="shared" si="94"/>
        <v>21</v>
      </c>
      <c r="BM42" s="52">
        <f t="shared" si="94"/>
        <v>25</v>
      </c>
      <c r="BN42" s="52">
        <f t="shared" si="94"/>
        <v>34</v>
      </c>
      <c r="BO42" s="52">
        <f t="shared" si="94"/>
        <v>25</v>
      </c>
      <c r="BP42" s="52">
        <f t="shared" si="94"/>
        <v>13</v>
      </c>
      <c r="BQ42" s="52">
        <f t="shared" si="94"/>
        <v>11</v>
      </c>
      <c r="BR42" s="85">
        <f t="shared" si="94"/>
        <v>7</v>
      </c>
      <c r="BS42" s="52">
        <f t="shared" si="95"/>
        <v>15</v>
      </c>
      <c r="BT42" s="52">
        <f t="shared" si="95"/>
        <v>12</v>
      </c>
      <c r="BU42" s="52">
        <f t="shared" si="95"/>
        <v>14</v>
      </c>
      <c r="BV42" s="52">
        <f t="shared" si="95"/>
        <v>-4</v>
      </c>
      <c r="BW42" s="52">
        <f t="shared" si="95"/>
        <v>-12</v>
      </c>
      <c r="BX42" s="52">
        <f t="shared" si="95"/>
        <v>-6</v>
      </c>
      <c r="BY42" s="52">
        <f t="shared" si="95"/>
        <v>-9</v>
      </c>
      <c r="BZ42" s="402">
        <f t="shared" si="95"/>
        <v>-15</v>
      </c>
      <c r="CA42" s="301">
        <f t="shared" si="95"/>
        <v>-10</v>
      </c>
      <c r="CB42" s="402">
        <f t="shared" si="95"/>
        <v>-5</v>
      </c>
      <c r="CC42" s="402">
        <f t="shared" si="96"/>
        <v>-3</v>
      </c>
      <c r="CD42" s="402">
        <f t="shared" si="96"/>
        <v>-11</v>
      </c>
      <c r="CE42" s="482">
        <f t="shared" si="96"/>
        <v>-12</v>
      </c>
      <c r="CF42" s="402">
        <f t="shared" si="96"/>
        <v>-13</v>
      </c>
      <c r="CG42" s="402">
        <f t="shared" si="96"/>
        <v>-16</v>
      </c>
      <c r="CH42" s="402">
        <f t="shared" si="96"/>
        <v>-5</v>
      </c>
      <c r="CI42" s="402">
        <f t="shared" si="96"/>
        <v>-6</v>
      </c>
      <c r="CJ42" s="402">
        <f t="shared" si="96"/>
        <v>25</v>
      </c>
      <c r="CK42" s="402">
        <f t="shared" si="96"/>
        <v>26</v>
      </c>
      <c r="CL42" s="402">
        <f t="shared" si="96"/>
        <v>15</v>
      </c>
      <c r="CM42" s="402">
        <f t="shared" si="97"/>
        <v>8</v>
      </c>
      <c r="CN42" s="402">
        <f t="shared" si="97"/>
        <v>9</v>
      </c>
      <c r="CO42" s="402">
        <f t="shared" si="97"/>
        <v>25</v>
      </c>
      <c r="CP42" s="85">
        <f t="shared" si="97"/>
        <v>39</v>
      </c>
    </row>
    <row r="43" spans="1:94" ht="15.75" thickBot="1" x14ac:dyDescent="0.3">
      <c r="A43" s="267"/>
      <c r="B43" s="86" t="str">
        <f>$B$15</f>
        <v>Total</v>
      </c>
      <c r="C43" s="29">
        <f>SUM(C38:C42)</f>
        <v>30930</v>
      </c>
      <c r="D43" s="30">
        <f>SUM(D38:D42)</f>
        <v>32617</v>
      </c>
      <c r="E43" s="30">
        <f t="shared" ref="E43:BQ43" si="98">SUM(E38:E42)</f>
        <v>37763</v>
      </c>
      <c r="F43" s="30">
        <f t="shared" si="98"/>
        <v>42242</v>
      </c>
      <c r="G43" s="30">
        <f t="shared" si="98"/>
        <v>45907</v>
      </c>
      <c r="H43" s="30">
        <f t="shared" si="98"/>
        <v>49333</v>
      </c>
      <c r="I43" s="30">
        <f t="shared" si="98"/>
        <v>49430</v>
      </c>
      <c r="J43" s="30">
        <f t="shared" si="98"/>
        <v>45792</v>
      </c>
      <c r="K43" s="30">
        <f t="shared" si="98"/>
        <v>41551</v>
      </c>
      <c r="L43" s="307">
        <f t="shared" si="98"/>
        <v>38198</v>
      </c>
      <c r="M43" s="107">
        <f t="shared" si="98"/>
        <v>31857</v>
      </c>
      <c r="N43" s="307">
        <f t="shared" si="98"/>
        <v>29569</v>
      </c>
      <c r="O43" s="198">
        <f t="shared" si="98"/>
        <v>32590</v>
      </c>
      <c r="P43" s="198">
        <f t="shared" si="98"/>
        <v>37515</v>
      </c>
      <c r="Q43" s="198">
        <f t="shared" si="98"/>
        <v>44653</v>
      </c>
      <c r="R43" s="198">
        <f t="shared" si="98"/>
        <v>48951</v>
      </c>
      <c r="S43" s="198">
        <f t="shared" si="98"/>
        <v>50507</v>
      </c>
      <c r="T43" s="198">
        <f t="shared" si="98"/>
        <v>58761</v>
      </c>
      <c r="U43" s="198">
        <f t="shared" si="98"/>
        <v>58347</v>
      </c>
      <c r="V43" s="198">
        <f t="shared" si="98"/>
        <v>57041</v>
      </c>
      <c r="W43" s="198">
        <f t="shared" si="98"/>
        <v>48709</v>
      </c>
      <c r="X43" s="274">
        <f t="shared" ref="X43" si="99">SUM(X38:X42)</f>
        <v>44884</v>
      </c>
      <c r="Y43" s="30">
        <f t="shared" ref="Y43:AE43" si="100">SUM(Y38:Y42)</f>
        <v>43540</v>
      </c>
      <c r="Z43" s="30">
        <f t="shared" si="100"/>
        <v>41525</v>
      </c>
      <c r="AA43" s="198">
        <f t="shared" si="100"/>
        <v>39122</v>
      </c>
      <c r="AB43" s="198">
        <f t="shared" si="100"/>
        <v>40962</v>
      </c>
      <c r="AC43" s="198">
        <f t="shared" si="100"/>
        <v>46718</v>
      </c>
      <c r="AD43" s="198">
        <f t="shared" si="100"/>
        <v>51056</v>
      </c>
      <c r="AE43" s="198">
        <f t="shared" si="100"/>
        <v>54660</v>
      </c>
      <c r="AF43" s="198">
        <f t="shared" ref="AF43" si="101">SUM(AF38:AF42)</f>
        <v>59531</v>
      </c>
      <c r="AG43" s="198">
        <v>59370</v>
      </c>
      <c r="AH43" s="198">
        <f t="shared" ref="AH43" si="102">SUM(AH38:AH42)</f>
        <v>57976</v>
      </c>
      <c r="AI43" s="198">
        <f>SUM(AI38:AI42)</f>
        <v>51401</v>
      </c>
      <c r="AJ43" s="463">
        <v>44440</v>
      </c>
      <c r="AK43" s="388">
        <f>SUM(AK38:AK42)</f>
        <v>43794</v>
      </c>
      <c r="AL43" s="463">
        <f>SUM(AL38:AL42)</f>
        <v>42280</v>
      </c>
      <c r="AM43" s="463">
        <f>SUM(AM38:AM42)</f>
        <v>42510</v>
      </c>
      <c r="AN43" s="463">
        <f>SUM(AN38:AN42)</f>
        <v>44188</v>
      </c>
      <c r="AO43" s="463">
        <v>52027</v>
      </c>
      <c r="AP43" s="463">
        <v>57424</v>
      </c>
      <c r="AQ43" s="463">
        <f>SUM(AQ38:AQ42)</f>
        <v>57146</v>
      </c>
      <c r="AR43" s="463">
        <f>SUM(AR38:AR42)</f>
        <v>52789</v>
      </c>
      <c r="AS43" s="463">
        <v>49983</v>
      </c>
      <c r="AT43" s="463">
        <v>48818</v>
      </c>
      <c r="AU43" s="463">
        <v>48821</v>
      </c>
      <c r="AV43" s="463">
        <v>48192</v>
      </c>
      <c r="AW43" s="388">
        <v>50299</v>
      </c>
      <c r="AX43" s="463">
        <v>49452</v>
      </c>
      <c r="AY43" s="463">
        <v>56253</v>
      </c>
      <c r="AZ43" s="463">
        <v>56786</v>
      </c>
      <c r="BA43" s="463">
        <v>49175</v>
      </c>
      <c r="BB43" s="463">
        <v>51194</v>
      </c>
      <c r="BC43" s="463">
        <v>52851</v>
      </c>
      <c r="BD43" s="463">
        <v>50780</v>
      </c>
      <c r="BE43" s="463">
        <v>38580</v>
      </c>
      <c r="BF43" s="463">
        <v>49277</v>
      </c>
      <c r="BG43" s="463"/>
      <c r="BH43" s="463"/>
      <c r="BI43" s="107">
        <f t="shared" si="98"/>
        <v>1660</v>
      </c>
      <c r="BJ43" s="30">
        <f t="shared" si="98"/>
        <v>4898</v>
      </c>
      <c r="BK43" s="30">
        <f t="shared" si="98"/>
        <v>6890</v>
      </c>
      <c r="BL43" s="30">
        <f t="shared" si="98"/>
        <v>6709</v>
      </c>
      <c r="BM43" s="30">
        <f t="shared" si="98"/>
        <v>4600</v>
      </c>
      <c r="BN43" s="30">
        <f t="shared" si="98"/>
        <v>9428</v>
      </c>
      <c r="BO43" s="30">
        <f t="shared" si="98"/>
        <v>8917</v>
      </c>
      <c r="BP43" s="30">
        <f t="shared" si="98"/>
        <v>11249</v>
      </c>
      <c r="BQ43" s="30">
        <f t="shared" si="98"/>
        <v>7158</v>
      </c>
      <c r="BR43" s="243">
        <f t="shared" ref="BR43:BS43" si="103">SUM(BR38:BR42)</f>
        <v>6686</v>
      </c>
      <c r="BS43" s="30">
        <f t="shared" si="103"/>
        <v>11683</v>
      </c>
      <c r="BT43" s="30">
        <f t="shared" ref="BT43:BU43" si="104">SUM(BT38:BT42)</f>
        <v>11956</v>
      </c>
      <c r="BU43" s="30">
        <f t="shared" si="104"/>
        <v>6532</v>
      </c>
      <c r="BV43" s="30">
        <f t="shared" ref="BV43:BW43" si="105">SUM(BV38:BV42)</f>
        <v>3447</v>
      </c>
      <c r="BW43" s="30">
        <f t="shared" si="105"/>
        <v>2065</v>
      </c>
      <c r="BX43" s="30">
        <f t="shared" ref="BX43:BY43" si="106">SUM(BX38:BX42)</f>
        <v>2105</v>
      </c>
      <c r="BY43" s="30">
        <f t="shared" si="106"/>
        <v>4153</v>
      </c>
      <c r="BZ43" s="307">
        <f t="shared" ref="BZ43:CA43" si="107">SUM(BZ38:BZ42)</f>
        <v>770</v>
      </c>
      <c r="CA43" s="302">
        <f t="shared" si="107"/>
        <v>1023</v>
      </c>
      <c r="CB43" s="307">
        <f t="shared" ref="CB43:CC43" si="108">SUM(CB38:CB42)</f>
        <v>935</v>
      </c>
      <c r="CC43" s="307">
        <f t="shared" si="108"/>
        <v>2692</v>
      </c>
      <c r="CD43" s="307">
        <f t="shared" ref="CD43:CE43" si="109">SUM(CD38:CD42)</f>
        <v>-444</v>
      </c>
      <c r="CE43" s="483">
        <f t="shared" si="109"/>
        <v>254</v>
      </c>
      <c r="CF43" s="307">
        <f t="shared" ref="CF43:CG43" si="110">SUM(CF38:CF42)</f>
        <v>755</v>
      </c>
      <c r="CG43" s="307">
        <f t="shared" si="110"/>
        <v>3388</v>
      </c>
      <c r="CH43" s="307">
        <f t="shared" ref="CH43:CI43" si="111">SUM(CH38:CH42)</f>
        <v>3226</v>
      </c>
      <c r="CI43" s="307">
        <f t="shared" si="111"/>
        <v>5309</v>
      </c>
      <c r="CJ43" s="307">
        <f t="shared" ref="CJ43:CK43" si="112">SUM(CJ38:CJ42)</f>
        <v>6368</v>
      </c>
      <c r="CK43" s="307">
        <f t="shared" si="112"/>
        <v>2486</v>
      </c>
      <c r="CL43" s="307">
        <f t="shared" ref="CL43:CM43" si="113">SUM(CL38:CL42)</f>
        <v>-6742</v>
      </c>
      <c r="CM43" s="307">
        <f t="shared" si="113"/>
        <v>-9387</v>
      </c>
      <c r="CN43" s="307">
        <f t="shared" ref="CN43:CO43" si="114">SUM(CN38:CN42)</f>
        <v>-9158</v>
      </c>
      <c r="CO43" s="307">
        <f t="shared" si="114"/>
        <v>-2580</v>
      </c>
      <c r="CP43" s="243">
        <f t="shared" ref="CP43" si="115">SUM(CP38:CP42)</f>
        <v>3752</v>
      </c>
    </row>
    <row r="44" spans="1:94" x14ac:dyDescent="0.25">
      <c r="A44" s="267">
        <f>+A37+1</f>
        <v>6</v>
      </c>
      <c r="B44" s="87" t="s">
        <v>22</v>
      </c>
      <c r="C44" s="37"/>
      <c r="D44" s="38"/>
      <c r="E44" s="38"/>
      <c r="F44" s="38"/>
      <c r="G44" s="38"/>
      <c r="H44" s="38"/>
      <c r="I44" s="38"/>
      <c r="J44" s="38"/>
      <c r="K44" s="38"/>
      <c r="L44" s="308"/>
      <c r="M44" s="345"/>
      <c r="N44" s="308"/>
      <c r="O44" s="203"/>
      <c r="P44" s="203"/>
      <c r="Q44" s="203"/>
      <c r="R44" s="203"/>
      <c r="S44" s="227"/>
      <c r="T44" s="227"/>
      <c r="U44" s="227"/>
      <c r="V44" s="227"/>
      <c r="W44" s="227"/>
      <c r="X44" s="277"/>
      <c r="Y44" s="368"/>
      <c r="Z44" s="227"/>
      <c r="AA44" s="227"/>
      <c r="AB44" s="227"/>
      <c r="AC44" s="227"/>
      <c r="AD44" s="227"/>
      <c r="AE44" s="227"/>
      <c r="AF44" s="227"/>
      <c r="AG44" s="312"/>
      <c r="AH44" s="312"/>
      <c r="AI44" s="312"/>
      <c r="AJ44" s="312"/>
      <c r="AK44" s="489"/>
      <c r="AL44" s="312"/>
      <c r="AM44" s="405"/>
      <c r="AN44" s="525"/>
      <c r="AO44" s="525"/>
      <c r="AP44" s="525"/>
      <c r="AQ44" s="525"/>
      <c r="AR44" s="525"/>
      <c r="AS44" s="525"/>
      <c r="AT44" s="525"/>
      <c r="AU44" s="525"/>
      <c r="AV44" s="525"/>
      <c r="AW44" s="570"/>
      <c r="AX44" s="525"/>
      <c r="AY44" s="525"/>
      <c r="AZ44" s="525"/>
      <c r="BA44" s="525"/>
      <c r="BB44" s="525"/>
      <c r="BC44" s="525"/>
      <c r="BD44" s="525"/>
      <c r="BE44" s="525"/>
      <c r="BF44" s="525"/>
      <c r="BG44" s="525"/>
      <c r="BH44" s="525"/>
      <c r="BI44" s="109"/>
      <c r="BJ44" s="19"/>
      <c r="BK44" s="19"/>
      <c r="BL44" s="19"/>
      <c r="BM44" s="19"/>
      <c r="BN44" s="19"/>
      <c r="BO44" s="19"/>
      <c r="BP44" s="19"/>
      <c r="BQ44" s="19"/>
      <c r="BR44" s="245"/>
      <c r="BS44" s="19"/>
      <c r="BT44" s="19"/>
      <c r="BU44" s="19"/>
      <c r="BV44" s="19"/>
      <c r="BW44" s="19"/>
      <c r="BX44" s="19"/>
      <c r="BY44" s="19"/>
      <c r="BZ44" s="405"/>
      <c r="CA44" s="423"/>
      <c r="CB44" s="405"/>
      <c r="CC44" s="405"/>
      <c r="CD44" s="405"/>
      <c r="CE44" s="486"/>
      <c r="CF44" s="405"/>
      <c r="CG44" s="405"/>
      <c r="CH44" s="405"/>
      <c r="CI44" s="405"/>
      <c r="CJ44" s="405"/>
      <c r="CK44" s="405"/>
      <c r="CL44" s="405"/>
      <c r="CM44" s="405"/>
      <c r="CN44" s="405"/>
      <c r="CO44" s="405"/>
      <c r="CP44" s="245"/>
    </row>
    <row r="45" spans="1:94" x14ac:dyDescent="0.25">
      <c r="A45" s="267"/>
      <c r="B45" s="83" t="str">
        <f>$B$10</f>
        <v>Residential [1]</v>
      </c>
      <c r="C45" s="58">
        <v>11248650.529999999</v>
      </c>
      <c r="D45" s="55">
        <v>11057963.59</v>
      </c>
      <c r="E45" s="55">
        <v>4173798.83</v>
      </c>
      <c r="F45" s="55">
        <v>3933529.88</v>
      </c>
      <c r="G45" s="55">
        <v>2291927.96</v>
      </c>
      <c r="H45" s="55">
        <v>1270702</v>
      </c>
      <c r="I45" s="55">
        <v>1079402.1100000001</v>
      </c>
      <c r="J45" s="55">
        <v>1250541.93</v>
      </c>
      <c r="K45" s="55">
        <v>1369753.29</v>
      </c>
      <c r="L45" s="71">
        <v>3138832.73</v>
      </c>
      <c r="M45" s="110">
        <v>5816865.9000000004</v>
      </c>
      <c r="N45" s="71">
        <v>7043532.7400000002</v>
      </c>
      <c r="O45" s="204">
        <v>10363317.109999999</v>
      </c>
      <c r="P45" s="204">
        <v>6359752.0999999996</v>
      </c>
      <c r="Q45" s="204">
        <v>4425337.03</v>
      </c>
      <c r="R45" s="204">
        <v>4291359.1100000003</v>
      </c>
      <c r="S45" s="228">
        <v>1093514.83</v>
      </c>
      <c r="T45" s="228">
        <v>928269.11</v>
      </c>
      <c r="U45" s="228">
        <v>1198922.53</v>
      </c>
      <c r="V45" s="228">
        <v>886161.41</v>
      </c>
      <c r="W45" s="228">
        <v>1289505.57</v>
      </c>
      <c r="X45" s="278">
        <v>3930857.18</v>
      </c>
      <c r="Y45" s="369">
        <v>4581804.8499999996</v>
      </c>
      <c r="Z45" s="228">
        <v>8709373.1999999993</v>
      </c>
      <c r="AA45" s="228">
        <v>10549762.15</v>
      </c>
      <c r="AB45" s="228">
        <v>6685842.6200000001</v>
      </c>
      <c r="AC45" s="228">
        <v>4489473</v>
      </c>
      <c r="AD45" s="228">
        <v>3415954.12</v>
      </c>
      <c r="AE45" s="228">
        <v>1433782.13</v>
      </c>
      <c r="AF45" s="228">
        <v>1572494.36</v>
      </c>
      <c r="AG45" s="228">
        <v>1147992.0900000001</v>
      </c>
      <c r="AH45" s="228">
        <v>1050841.18</v>
      </c>
      <c r="AI45" s="228">
        <v>1933759.16</v>
      </c>
      <c r="AJ45" s="465">
        <v>4034782.68</v>
      </c>
      <c r="AK45" s="539">
        <v>5682268</v>
      </c>
      <c r="AL45" s="465">
        <v>10131442.210000001</v>
      </c>
      <c r="AM45" s="465">
        <v>12996214.77</v>
      </c>
      <c r="AN45" s="465">
        <v>10688087.449999999</v>
      </c>
      <c r="AO45" s="465">
        <v>7452218.8499999996</v>
      </c>
      <c r="AP45" s="465">
        <v>5609219.0100000007</v>
      </c>
      <c r="AQ45" s="465">
        <v>3018584.53</v>
      </c>
      <c r="AR45" s="465">
        <v>2344723.02</v>
      </c>
      <c r="AS45" s="465">
        <v>1855957.9</v>
      </c>
      <c r="AT45" s="465">
        <v>1828035.26</v>
      </c>
      <c r="AU45" s="465">
        <v>2642084.2600000002</v>
      </c>
      <c r="AV45" s="465">
        <v>2562696.69</v>
      </c>
      <c r="AW45" s="539">
        <v>7577973.1799999997</v>
      </c>
      <c r="AX45" s="465">
        <v>10870793.430000002</v>
      </c>
      <c r="AY45" s="465">
        <v>12632245.489999998</v>
      </c>
      <c r="AZ45" s="465">
        <v>11180483.560000001</v>
      </c>
      <c r="BA45" s="465">
        <v>7072603.4199999999</v>
      </c>
      <c r="BB45" s="465">
        <v>3990142.8000000003</v>
      </c>
      <c r="BC45" s="465">
        <v>2080906.35</v>
      </c>
      <c r="BD45" s="465">
        <v>1963522.99</v>
      </c>
      <c r="BE45" s="465">
        <v>1206882.7</v>
      </c>
      <c r="BF45" s="465">
        <v>1545544.27</v>
      </c>
      <c r="BG45" s="465"/>
      <c r="BH45" s="465"/>
      <c r="BI45" s="110">
        <f t="shared" ref="BI45:BR49" si="116">O45-C45</f>
        <v>-885333.41999999993</v>
      </c>
      <c r="BJ45" s="55">
        <f t="shared" si="116"/>
        <v>-4698211.49</v>
      </c>
      <c r="BK45" s="55">
        <f t="shared" si="116"/>
        <v>251538.20000000019</v>
      </c>
      <c r="BL45" s="55">
        <f t="shared" si="116"/>
        <v>357829.23000000045</v>
      </c>
      <c r="BM45" s="55">
        <f t="shared" si="116"/>
        <v>-1198413.1299999999</v>
      </c>
      <c r="BN45" s="55">
        <f t="shared" si="116"/>
        <v>-342432.89</v>
      </c>
      <c r="BO45" s="55">
        <f t="shared" si="116"/>
        <v>119520.41999999993</v>
      </c>
      <c r="BP45" s="55">
        <f t="shared" si="116"/>
        <v>-364380.5199999999</v>
      </c>
      <c r="BQ45" s="55">
        <f t="shared" si="116"/>
        <v>-80247.719999999972</v>
      </c>
      <c r="BR45" s="91">
        <f t="shared" si="116"/>
        <v>792024.45000000019</v>
      </c>
      <c r="BS45" s="55">
        <f t="shared" ref="BS45:CB49" si="117">Y45-M45</f>
        <v>-1235061.0500000007</v>
      </c>
      <c r="BT45" s="55">
        <f t="shared" si="117"/>
        <v>1665840.459999999</v>
      </c>
      <c r="BU45" s="55">
        <f t="shared" si="117"/>
        <v>186445.04000000097</v>
      </c>
      <c r="BV45" s="55">
        <f t="shared" si="117"/>
        <v>326090.52000000048</v>
      </c>
      <c r="BW45" s="55">
        <f t="shared" si="117"/>
        <v>64135.969999999739</v>
      </c>
      <c r="BX45" s="55">
        <f t="shared" si="117"/>
        <v>-875404.99000000022</v>
      </c>
      <c r="BY45" s="55">
        <f t="shared" si="117"/>
        <v>340267.29999999981</v>
      </c>
      <c r="BZ45" s="71">
        <f t="shared" si="117"/>
        <v>644225.25000000012</v>
      </c>
      <c r="CA45" s="412">
        <f t="shared" si="117"/>
        <v>-50930.439999999944</v>
      </c>
      <c r="CB45" s="71">
        <f t="shared" si="117"/>
        <v>164679.7699999999</v>
      </c>
      <c r="CC45" s="71">
        <f t="shared" ref="CC45:CL49" si="118">AI45-W45</f>
        <v>644253.58999999985</v>
      </c>
      <c r="CD45" s="71">
        <f t="shared" si="118"/>
        <v>103925.5</v>
      </c>
      <c r="CE45" s="117">
        <f t="shared" si="118"/>
        <v>1100463.1500000004</v>
      </c>
      <c r="CF45" s="71">
        <f t="shared" si="118"/>
        <v>1422069.0100000016</v>
      </c>
      <c r="CG45" s="71">
        <f t="shared" si="118"/>
        <v>2446452.6199999992</v>
      </c>
      <c r="CH45" s="71">
        <f t="shared" si="118"/>
        <v>4002244.8299999991</v>
      </c>
      <c r="CI45" s="71">
        <f t="shared" si="118"/>
        <v>2962745.8499999996</v>
      </c>
      <c r="CJ45" s="71">
        <f t="shared" si="118"/>
        <v>2193264.8900000006</v>
      </c>
      <c r="CK45" s="71">
        <f t="shared" si="118"/>
        <v>1584802.4</v>
      </c>
      <c r="CL45" s="71">
        <f t="shared" si="118"/>
        <v>772228.65999999992</v>
      </c>
      <c r="CM45" s="71">
        <f t="shared" ref="CM45:CP49" si="119">AS45-AG45</f>
        <v>707965.80999999982</v>
      </c>
      <c r="CN45" s="71">
        <f t="shared" si="119"/>
        <v>777194.08000000007</v>
      </c>
      <c r="CO45" s="71">
        <f t="shared" si="119"/>
        <v>708325.10000000033</v>
      </c>
      <c r="CP45" s="91">
        <f t="shared" si="119"/>
        <v>-1472085.9900000002</v>
      </c>
    </row>
    <row r="46" spans="1:94" x14ac:dyDescent="0.25">
      <c r="A46" s="267"/>
      <c r="B46" s="83" t="str">
        <f>$B$11</f>
        <v>Low Income Residential [2]</v>
      </c>
      <c r="C46" s="58">
        <v>3248210.29</v>
      </c>
      <c r="D46" s="55">
        <v>2458153.36</v>
      </c>
      <c r="E46" s="55">
        <v>1074445.3999999999</v>
      </c>
      <c r="F46" s="55">
        <v>829869.05</v>
      </c>
      <c r="G46" s="55">
        <v>1209553.73</v>
      </c>
      <c r="H46" s="55">
        <v>693291.88</v>
      </c>
      <c r="I46" s="55">
        <v>336024.34</v>
      </c>
      <c r="J46" s="55">
        <v>385496.77</v>
      </c>
      <c r="K46" s="55">
        <v>599330.4</v>
      </c>
      <c r="L46" s="71">
        <v>1486548.02</v>
      </c>
      <c r="M46" s="110">
        <v>2124335.6800000002</v>
      </c>
      <c r="N46" s="71">
        <v>1659609.92</v>
      </c>
      <c r="O46" s="204">
        <v>2335289.73</v>
      </c>
      <c r="P46" s="204">
        <v>1551944.93</v>
      </c>
      <c r="Q46" s="204">
        <v>1422475.65</v>
      </c>
      <c r="R46" s="204">
        <v>855748.34</v>
      </c>
      <c r="S46" s="228">
        <v>358440.99</v>
      </c>
      <c r="T46" s="228">
        <v>373341.62</v>
      </c>
      <c r="U46" s="228">
        <v>531173.43000000005</v>
      </c>
      <c r="V46" s="228">
        <v>460473.74</v>
      </c>
      <c r="W46" s="228">
        <v>-1231459.57</v>
      </c>
      <c r="X46" s="278">
        <v>1258691.6200000001</v>
      </c>
      <c r="Y46" s="369">
        <v>1544816.6399999999</v>
      </c>
      <c r="Z46" s="228">
        <v>3253190.78</v>
      </c>
      <c r="AA46" s="228">
        <v>3470289.94</v>
      </c>
      <c r="AB46" s="228">
        <v>1450093.76</v>
      </c>
      <c r="AC46" s="228">
        <v>910766.2</v>
      </c>
      <c r="AD46" s="228">
        <v>795661.76</v>
      </c>
      <c r="AE46" s="228">
        <v>30546.58</v>
      </c>
      <c r="AF46" s="228">
        <v>892512.13</v>
      </c>
      <c r="AG46" s="228">
        <v>506066.38</v>
      </c>
      <c r="AH46" s="228">
        <v>558069.07999999996</v>
      </c>
      <c r="AI46" s="228">
        <v>-255329.07</v>
      </c>
      <c r="AJ46" s="465">
        <v>-151237.93</v>
      </c>
      <c r="AK46" s="539">
        <v>1521923.85</v>
      </c>
      <c r="AL46" s="465">
        <v>3613684.5</v>
      </c>
      <c r="AM46" s="465">
        <v>3778767.81</v>
      </c>
      <c r="AN46" s="465">
        <v>3531360.3899999997</v>
      </c>
      <c r="AO46" s="465">
        <v>3559064.8299999996</v>
      </c>
      <c r="AP46" s="465">
        <v>2482796.02</v>
      </c>
      <c r="AQ46" s="465">
        <v>1393916.69</v>
      </c>
      <c r="AR46" s="465">
        <v>1045785.54</v>
      </c>
      <c r="AS46" s="465">
        <v>881138.53999999992</v>
      </c>
      <c r="AT46" s="465">
        <v>775246.17</v>
      </c>
      <c r="AU46" s="465">
        <v>1296088.48</v>
      </c>
      <c r="AV46" s="465">
        <v>2087357.92</v>
      </c>
      <c r="AW46" s="539">
        <v>3734834.58</v>
      </c>
      <c r="AX46" s="465">
        <v>5256104.3</v>
      </c>
      <c r="AY46" s="465">
        <v>4369376.7399999993</v>
      </c>
      <c r="AZ46" s="465">
        <v>4073690.7299999995</v>
      </c>
      <c r="BA46" s="465">
        <v>2459598.2000000002</v>
      </c>
      <c r="BB46" s="465">
        <v>1655591.03</v>
      </c>
      <c r="BC46" s="465">
        <v>1077748.21</v>
      </c>
      <c r="BD46" s="465">
        <v>1126964.56</v>
      </c>
      <c r="BE46" s="465">
        <v>802076.42</v>
      </c>
      <c r="BF46" s="465">
        <v>854878.54</v>
      </c>
      <c r="BG46" s="465"/>
      <c r="BH46" s="465"/>
      <c r="BI46" s="110">
        <f t="shared" si="116"/>
        <v>-912920.56</v>
      </c>
      <c r="BJ46" s="55">
        <f t="shared" si="116"/>
        <v>-906208.42999999993</v>
      </c>
      <c r="BK46" s="55">
        <f t="shared" si="116"/>
        <v>348030.25</v>
      </c>
      <c r="BL46" s="55">
        <f t="shared" si="116"/>
        <v>25879.289999999921</v>
      </c>
      <c r="BM46" s="55">
        <f t="shared" si="116"/>
        <v>-851112.74</v>
      </c>
      <c r="BN46" s="55">
        <f t="shared" si="116"/>
        <v>-319950.26</v>
      </c>
      <c r="BO46" s="55">
        <f t="shared" si="116"/>
        <v>195149.09000000003</v>
      </c>
      <c r="BP46" s="55">
        <f t="shared" si="116"/>
        <v>74976.969999999972</v>
      </c>
      <c r="BQ46" s="55">
        <f t="shared" si="116"/>
        <v>-1830789.9700000002</v>
      </c>
      <c r="BR46" s="91">
        <f t="shared" si="116"/>
        <v>-227856.39999999991</v>
      </c>
      <c r="BS46" s="55">
        <f t="shared" si="117"/>
        <v>-579519.04000000027</v>
      </c>
      <c r="BT46" s="55">
        <f t="shared" si="117"/>
        <v>1593580.8599999999</v>
      </c>
      <c r="BU46" s="55">
        <f t="shared" si="117"/>
        <v>1135000.21</v>
      </c>
      <c r="BV46" s="55">
        <f t="shared" si="117"/>
        <v>-101851.16999999993</v>
      </c>
      <c r="BW46" s="55">
        <f t="shared" si="117"/>
        <v>-511709.44999999995</v>
      </c>
      <c r="BX46" s="55">
        <f t="shared" si="117"/>
        <v>-60086.579999999958</v>
      </c>
      <c r="BY46" s="55">
        <f t="shared" si="117"/>
        <v>-327894.40999999997</v>
      </c>
      <c r="BZ46" s="71">
        <f t="shared" si="117"/>
        <v>519170.51</v>
      </c>
      <c r="CA46" s="412">
        <f t="shared" si="117"/>
        <v>-25107.050000000047</v>
      </c>
      <c r="CB46" s="71">
        <f t="shared" si="117"/>
        <v>97595.339999999967</v>
      </c>
      <c r="CC46" s="71">
        <f t="shared" si="118"/>
        <v>976130.5</v>
      </c>
      <c r="CD46" s="71">
        <f t="shared" si="118"/>
        <v>-1409929.55</v>
      </c>
      <c r="CE46" s="117">
        <f t="shared" si="118"/>
        <v>-22892.789999999804</v>
      </c>
      <c r="CF46" s="71">
        <f t="shared" si="118"/>
        <v>360493.7200000002</v>
      </c>
      <c r="CG46" s="71">
        <f t="shared" si="118"/>
        <v>308477.87000000011</v>
      </c>
      <c r="CH46" s="71">
        <f t="shared" si="118"/>
        <v>2081266.6299999997</v>
      </c>
      <c r="CI46" s="71">
        <f t="shared" si="118"/>
        <v>2648298.63</v>
      </c>
      <c r="CJ46" s="71">
        <f t="shared" si="118"/>
        <v>1687134.26</v>
      </c>
      <c r="CK46" s="71">
        <f t="shared" si="118"/>
        <v>1363370.1099999999</v>
      </c>
      <c r="CL46" s="71">
        <f t="shared" si="118"/>
        <v>153273.41000000003</v>
      </c>
      <c r="CM46" s="71">
        <f t="shared" si="119"/>
        <v>375072.15999999992</v>
      </c>
      <c r="CN46" s="71">
        <f t="shared" si="119"/>
        <v>217177.09000000008</v>
      </c>
      <c r="CO46" s="71">
        <f t="shared" si="119"/>
        <v>1551417.55</v>
      </c>
      <c r="CP46" s="91">
        <f t="shared" si="119"/>
        <v>2238595.85</v>
      </c>
    </row>
    <row r="47" spans="1:94" x14ac:dyDescent="0.25">
      <c r="A47" s="267"/>
      <c r="B47" s="83" t="str">
        <f>$B$12</f>
        <v>Small C&amp;I [3]</v>
      </c>
      <c r="C47" s="58">
        <v>1095611.97</v>
      </c>
      <c r="D47" s="55">
        <v>1008688.15</v>
      </c>
      <c r="E47" s="55">
        <v>415968.05</v>
      </c>
      <c r="F47" s="55">
        <v>224574.02</v>
      </c>
      <c r="G47" s="55">
        <v>105207.33</v>
      </c>
      <c r="H47" s="55">
        <v>73719.98</v>
      </c>
      <c r="I47" s="55">
        <v>90785.05</v>
      </c>
      <c r="J47" s="55">
        <v>63833.78</v>
      </c>
      <c r="K47" s="55">
        <v>85145.45</v>
      </c>
      <c r="L47" s="71">
        <v>158791.37</v>
      </c>
      <c r="M47" s="110">
        <v>507705.89</v>
      </c>
      <c r="N47" s="71">
        <v>879479.72</v>
      </c>
      <c r="O47" s="204">
        <v>1002832.39</v>
      </c>
      <c r="P47" s="204">
        <v>742713.27</v>
      </c>
      <c r="Q47" s="204">
        <v>524848.39</v>
      </c>
      <c r="R47" s="204">
        <v>305606</v>
      </c>
      <c r="S47" s="228">
        <v>84133.43</v>
      </c>
      <c r="T47" s="228">
        <v>88977.56</v>
      </c>
      <c r="U47" s="228">
        <v>60692.57</v>
      </c>
      <c r="V47" s="228">
        <v>48022.720000000001</v>
      </c>
      <c r="W47" s="228">
        <v>133293.4</v>
      </c>
      <c r="X47" s="278">
        <v>294928.26</v>
      </c>
      <c r="Y47" s="369">
        <v>551001.36</v>
      </c>
      <c r="Z47" s="228">
        <v>1001933.34</v>
      </c>
      <c r="AA47" s="228">
        <v>1294633.3</v>
      </c>
      <c r="AB47" s="228">
        <v>699255.69</v>
      </c>
      <c r="AC47" s="228">
        <v>312840.64</v>
      </c>
      <c r="AD47" s="228">
        <v>188002.78</v>
      </c>
      <c r="AE47" s="228">
        <v>93223.360000000001</v>
      </c>
      <c r="AF47" s="228">
        <v>87545.61</v>
      </c>
      <c r="AG47" s="228">
        <v>69845.600000000006</v>
      </c>
      <c r="AH47" s="228">
        <v>52174.89</v>
      </c>
      <c r="AI47" s="228">
        <v>129514.29</v>
      </c>
      <c r="AJ47" s="465">
        <v>273298.53999999998</v>
      </c>
      <c r="AK47" s="539">
        <v>497398.53</v>
      </c>
      <c r="AL47" s="465">
        <v>989752.1</v>
      </c>
      <c r="AM47" s="465">
        <v>1597511.51</v>
      </c>
      <c r="AN47" s="465">
        <v>1316623.54</v>
      </c>
      <c r="AO47" s="465">
        <v>912098.79</v>
      </c>
      <c r="AP47" s="465">
        <v>196570.74</v>
      </c>
      <c r="AQ47" s="465">
        <v>2215218.8199999998</v>
      </c>
      <c r="AR47" s="465">
        <v>312859.58</v>
      </c>
      <c r="AS47" s="465">
        <v>191885.74</v>
      </c>
      <c r="AT47" s="465">
        <v>268772.75999999995</v>
      </c>
      <c r="AU47" s="465">
        <v>275362.72000000003</v>
      </c>
      <c r="AV47" s="465">
        <v>504306.06</v>
      </c>
      <c r="AW47" s="539">
        <v>1000423.3200000001</v>
      </c>
      <c r="AX47" s="465">
        <v>2175260.39</v>
      </c>
      <c r="AY47" s="465">
        <v>2483841.98</v>
      </c>
      <c r="AZ47" s="465">
        <v>1922616.83</v>
      </c>
      <c r="BA47" s="465">
        <v>1739799.7599999998</v>
      </c>
      <c r="BB47" s="465">
        <v>402153.13000000006</v>
      </c>
      <c r="BC47" s="465">
        <v>292266.89</v>
      </c>
      <c r="BD47" s="465">
        <v>166627.53</v>
      </c>
      <c r="BE47" s="465">
        <v>47353.240000000013</v>
      </c>
      <c r="BF47" s="465">
        <v>322650.24999999994</v>
      </c>
      <c r="BG47" s="465"/>
      <c r="BH47" s="465"/>
      <c r="BI47" s="110">
        <f t="shared" si="116"/>
        <v>-92779.579999999958</v>
      </c>
      <c r="BJ47" s="55">
        <f t="shared" si="116"/>
        <v>-265974.88</v>
      </c>
      <c r="BK47" s="55">
        <f t="shared" si="116"/>
        <v>108880.34000000003</v>
      </c>
      <c r="BL47" s="55">
        <f t="shared" si="116"/>
        <v>81031.98000000001</v>
      </c>
      <c r="BM47" s="55">
        <f t="shared" si="116"/>
        <v>-21073.900000000009</v>
      </c>
      <c r="BN47" s="55">
        <f t="shared" si="116"/>
        <v>15257.580000000002</v>
      </c>
      <c r="BO47" s="55">
        <f t="shared" si="116"/>
        <v>-30092.480000000003</v>
      </c>
      <c r="BP47" s="55">
        <f t="shared" si="116"/>
        <v>-15811.059999999998</v>
      </c>
      <c r="BQ47" s="55">
        <f t="shared" si="116"/>
        <v>48147.95</v>
      </c>
      <c r="BR47" s="91">
        <f t="shared" si="116"/>
        <v>136136.89000000001</v>
      </c>
      <c r="BS47" s="55">
        <f t="shared" si="117"/>
        <v>43295.469999999972</v>
      </c>
      <c r="BT47" s="55">
        <f t="shared" si="117"/>
        <v>122453.62</v>
      </c>
      <c r="BU47" s="55">
        <f t="shared" si="117"/>
        <v>291800.91000000003</v>
      </c>
      <c r="BV47" s="55">
        <f t="shared" si="117"/>
        <v>-43457.580000000075</v>
      </c>
      <c r="BW47" s="55">
        <f t="shared" si="117"/>
        <v>-212007.75</v>
      </c>
      <c r="BX47" s="55">
        <f t="shared" si="117"/>
        <v>-117603.22</v>
      </c>
      <c r="BY47" s="55">
        <f t="shared" si="117"/>
        <v>9089.9300000000076</v>
      </c>
      <c r="BZ47" s="71">
        <f t="shared" si="117"/>
        <v>-1431.9499999999971</v>
      </c>
      <c r="CA47" s="412">
        <f t="shared" si="117"/>
        <v>9153.0300000000061</v>
      </c>
      <c r="CB47" s="71">
        <f t="shared" si="117"/>
        <v>4152.1699999999983</v>
      </c>
      <c r="CC47" s="71">
        <f t="shared" si="118"/>
        <v>-3779.1100000000006</v>
      </c>
      <c r="CD47" s="71">
        <f t="shared" si="118"/>
        <v>-21629.72000000003</v>
      </c>
      <c r="CE47" s="117">
        <f t="shared" si="118"/>
        <v>-53602.829999999958</v>
      </c>
      <c r="CF47" s="71">
        <f t="shared" si="118"/>
        <v>-12181.239999999991</v>
      </c>
      <c r="CG47" s="71">
        <f t="shared" si="118"/>
        <v>302878.20999999996</v>
      </c>
      <c r="CH47" s="71">
        <f t="shared" si="118"/>
        <v>617367.85000000009</v>
      </c>
      <c r="CI47" s="71">
        <f t="shared" si="118"/>
        <v>599258.15</v>
      </c>
      <c r="CJ47" s="71">
        <f t="shared" si="118"/>
        <v>8567.9599999999919</v>
      </c>
      <c r="CK47" s="71">
        <f t="shared" si="118"/>
        <v>2121995.46</v>
      </c>
      <c r="CL47" s="71">
        <f t="shared" si="118"/>
        <v>225313.97000000003</v>
      </c>
      <c r="CM47" s="71">
        <f t="shared" si="119"/>
        <v>122040.13999999998</v>
      </c>
      <c r="CN47" s="71">
        <f t="shared" si="119"/>
        <v>216597.86999999994</v>
      </c>
      <c r="CO47" s="71">
        <f t="shared" si="119"/>
        <v>145848.43000000005</v>
      </c>
      <c r="CP47" s="91">
        <f t="shared" si="119"/>
        <v>231007.52000000002</v>
      </c>
    </row>
    <row r="48" spans="1:94" x14ac:dyDescent="0.25">
      <c r="A48" s="267"/>
      <c r="B48" s="83" t="str">
        <f>$B$13</f>
        <v>Medium C&amp;I [4]</v>
      </c>
      <c r="C48" s="58">
        <v>982409.61</v>
      </c>
      <c r="D48" s="55">
        <v>968348.93</v>
      </c>
      <c r="E48" s="55">
        <v>453808.76</v>
      </c>
      <c r="F48" s="55">
        <v>267262.37</v>
      </c>
      <c r="G48" s="55">
        <v>158545.94</v>
      </c>
      <c r="H48" s="55">
        <v>125393.91</v>
      </c>
      <c r="I48" s="55">
        <v>89616.77</v>
      </c>
      <c r="J48" s="55">
        <v>119591.67999999999</v>
      </c>
      <c r="K48" s="55">
        <v>152945.54999999999</v>
      </c>
      <c r="L48" s="71">
        <v>297250.12</v>
      </c>
      <c r="M48" s="110">
        <v>572885.97</v>
      </c>
      <c r="N48" s="71">
        <v>1167901.82</v>
      </c>
      <c r="O48" s="204">
        <v>1023125.42</v>
      </c>
      <c r="P48" s="204">
        <v>961576.84</v>
      </c>
      <c r="Q48" s="204">
        <v>435041.36</v>
      </c>
      <c r="R48" s="204">
        <v>392889.78</v>
      </c>
      <c r="S48" s="228">
        <v>178294.76</v>
      </c>
      <c r="T48" s="228">
        <v>123501.02</v>
      </c>
      <c r="U48" s="228">
        <v>41655.25</v>
      </c>
      <c r="V48" s="228">
        <v>99254.81</v>
      </c>
      <c r="W48" s="228">
        <v>174708.33</v>
      </c>
      <c r="X48" s="278">
        <v>491426.92</v>
      </c>
      <c r="Y48" s="369">
        <v>671755.89</v>
      </c>
      <c r="Z48" s="228">
        <v>1055482.04</v>
      </c>
      <c r="AA48" s="228">
        <v>1341826.24</v>
      </c>
      <c r="AB48" s="228">
        <v>729248.51</v>
      </c>
      <c r="AC48" s="228">
        <v>464741.3</v>
      </c>
      <c r="AD48" s="228">
        <v>384570.25</v>
      </c>
      <c r="AE48" s="228">
        <v>140759.01</v>
      </c>
      <c r="AF48" s="228">
        <v>134843.76999999999</v>
      </c>
      <c r="AG48" s="228">
        <v>140172.14000000001</v>
      </c>
      <c r="AH48" s="228">
        <v>111115.79</v>
      </c>
      <c r="AI48" s="228">
        <v>278263.78999999998</v>
      </c>
      <c r="AJ48" s="465">
        <v>371856.82</v>
      </c>
      <c r="AK48" s="539">
        <v>541080.23</v>
      </c>
      <c r="AL48" s="465">
        <v>1081276.8</v>
      </c>
      <c r="AM48" s="465">
        <v>1460291.53</v>
      </c>
      <c r="AN48" s="465">
        <v>1315763.0800000003</v>
      </c>
      <c r="AO48" s="465">
        <v>1157062.31</v>
      </c>
      <c r="AP48" s="465">
        <v>623923.40999999992</v>
      </c>
      <c r="AQ48" s="465">
        <v>444842.98</v>
      </c>
      <c r="AR48" s="465">
        <v>241905.91</v>
      </c>
      <c r="AS48" s="465">
        <v>155771.25000000003</v>
      </c>
      <c r="AT48" s="465">
        <v>201698.09999999998</v>
      </c>
      <c r="AU48" s="465">
        <v>318213.82000000007</v>
      </c>
      <c r="AV48" s="465">
        <v>480912.18</v>
      </c>
      <c r="AW48" s="539">
        <v>767090.08</v>
      </c>
      <c r="AX48" s="465">
        <v>1122259.08</v>
      </c>
      <c r="AY48" s="465">
        <v>1384770.1199999999</v>
      </c>
      <c r="AZ48" s="465">
        <v>1220215.77</v>
      </c>
      <c r="BA48" s="465">
        <v>850814.7699999999</v>
      </c>
      <c r="BB48" s="465">
        <v>315528.15999999997</v>
      </c>
      <c r="BC48" s="465">
        <v>275641.26</v>
      </c>
      <c r="BD48" s="465">
        <v>389637.10999999993</v>
      </c>
      <c r="BE48" s="465">
        <v>139793.73000000001</v>
      </c>
      <c r="BF48" s="465">
        <v>123564.22</v>
      </c>
      <c r="BG48" s="465"/>
      <c r="BH48" s="465"/>
      <c r="BI48" s="110">
        <f t="shared" si="116"/>
        <v>40715.810000000056</v>
      </c>
      <c r="BJ48" s="55">
        <f t="shared" si="116"/>
        <v>-6772.0900000000838</v>
      </c>
      <c r="BK48" s="55">
        <f t="shared" si="116"/>
        <v>-18767.400000000023</v>
      </c>
      <c r="BL48" s="55">
        <f t="shared" si="116"/>
        <v>125627.41000000003</v>
      </c>
      <c r="BM48" s="55">
        <f t="shared" si="116"/>
        <v>19748.820000000007</v>
      </c>
      <c r="BN48" s="55">
        <f t="shared" si="116"/>
        <v>-1892.8899999999994</v>
      </c>
      <c r="BO48" s="55">
        <f t="shared" si="116"/>
        <v>-47961.520000000004</v>
      </c>
      <c r="BP48" s="55">
        <f t="shared" si="116"/>
        <v>-20336.869999999995</v>
      </c>
      <c r="BQ48" s="55">
        <f t="shared" si="116"/>
        <v>21762.78</v>
      </c>
      <c r="BR48" s="91">
        <f t="shared" si="116"/>
        <v>194176.8</v>
      </c>
      <c r="BS48" s="55">
        <f t="shared" si="117"/>
        <v>98869.920000000042</v>
      </c>
      <c r="BT48" s="55">
        <f t="shared" si="117"/>
        <v>-112419.78000000003</v>
      </c>
      <c r="BU48" s="55">
        <f t="shared" si="117"/>
        <v>318700.81999999995</v>
      </c>
      <c r="BV48" s="55">
        <f t="shared" si="117"/>
        <v>-232328.32999999996</v>
      </c>
      <c r="BW48" s="55">
        <f t="shared" si="117"/>
        <v>29699.940000000002</v>
      </c>
      <c r="BX48" s="55">
        <f t="shared" si="117"/>
        <v>-8319.5300000000279</v>
      </c>
      <c r="BY48" s="55">
        <f t="shared" si="117"/>
        <v>-37535.75</v>
      </c>
      <c r="BZ48" s="71">
        <f t="shared" si="117"/>
        <v>11342.749999999985</v>
      </c>
      <c r="CA48" s="412">
        <f t="shared" si="117"/>
        <v>98516.890000000014</v>
      </c>
      <c r="CB48" s="71">
        <f t="shared" si="117"/>
        <v>11860.979999999996</v>
      </c>
      <c r="CC48" s="71">
        <f t="shared" si="118"/>
        <v>103555.45999999999</v>
      </c>
      <c r="CD48" s="71">
        <f t="shared" si="118"/>
        <v>-119570.09999999998</v>
      </c>
      <c r="CE48" s="117">
        <f t="shared" si="118"/>
        <v>-130675.66000000003</v>
      </c>
      <c r="CF48" s="71">
        <f t="shared" si="118"/>
        <v>25794.760000000009</v>
      </c>
      <c r="CG48" s="71">
        <f t="shared" si="118"/>
        <v>118465.29000000004</v>
      </c>
      <c r="CH48" s="71">
        <f t="shared" si="118"/>
        <v>586514.5700000003</v>
      </c>
      <c r="CI48" s="71">
        <f t="shared" si="118"/>
        <v>692321.01</v>
      </c>
      <c r="CJ48" s="71">
        <f t="shared" si="118"/>
        <v>239353.15999999992</v>
      </c>
      <c r="CK48" s="71">
        <f t="shared" si="118"/>
        <v>304083.96999999997</v>
      </c>
      <c r="CL48" s="71">
        <f t="shared" si="118"/>
        <v>107062.14000000001</v>
      </c>
      <c r="CM48" s="71">
        <f t="shared" si="119"/>
        <v>15599.110000000015</v>
      </c>
      <c r="CN48" s="71">
        <f t="shared" si="119"/>
        <v>90582.309999999983</v>
      </c>
      <c r="CO48" s="71">
        <f t="shared" si="119"/>
        <v>39950.030000000086</v>
      </c>
      <c r="CP48" s="91">
        <f t="shared" si="119"/>
        <v>109055.35999999999</v>
      </c>
    </row>
    <row r="49" spans="1:94" ht="17.25" x14ac:dyDescent="0.4">
      <c r="A49" s="267"/>
      <c r="B49" s="83" t="str">
        <f>$B$14</f>
        <v>Large C&amp;I [5]</v>
      </c>
      <c r="C49" s="59">
        <v>520766.3</v>
      </c>
      <c r="D49" s="60">
        <v>783972.36</v>
      </c>
      <c r="E49" s="60">
        <v>867309.08</v>
      </c>
      <c r="F49" s="60">
        <v>368808.16</v>
      </c>
      <c r="G49" s="60">
        <v>252380.09</v>
      </c>
      <c r="H49" s="60">
        <v>101449.3</v>
      </c>
      <c r="I49" s="60">
        <v>148842.17000000001</v>
      </c>
      <c r="J49" s="60">
        <v>213906.19</v>
      </c>
      <c r="K49" s="60">
        <v>167045.85999999999</v>
      </c>
      <c r="L49" s="309">
        <v>409170.47</v>
      </c>
      <c r="M49" s="346">
        <v>463175.7</v>
      </c>
      <c r="N49" s="309">
        <v>897531.22</v>
      </c>
      <c r="O49" s="205">
        <v>1109990.51</v>
      </c>
      <c r="P49" s="205">
        <v>746437.06</v>
      </c>
      <c r="Q49" s="205">
        <v>803907.91</v>
      </c>
      <c r="R49" s="205">
        <v>594341.84</v>
      </c>
      <c r="S49" s="229">
        <v>304873.55</v>
      </c>
      <c r="T49" s="229">
        <v>351295.66</v>
      </c>
      <c r="U49" s="229">
        <v>340531.04</v>
      </c>
      <c r="V49" s="229">
        <v>277898.56</v>
      </c>
      <c r="W49" s="229">
        <v>304406.27</v>
      </c>
      <c r="X49" s="279">
        <v>1565062.36</v>
      </c>
      <c r="Y49" s="370">
        <v>647226.93000000005</v>
      </c>
      <c r="Z49" s="229">
        <v>967900.8</v>
      </c>
      <c r="AA49" s="229">
        <v>1461679.63</v>
      </c>
      <c r="AB49" s="229">
        <v>-16877.61</v>
      </c>
      <c r="AC49" s="229">
        <v>400464.03</v>
      </c>
      <c r="AD49" s="229">
        <v>497873.93</v>
      </c>
      <c r="AE49" s="229">
        <v>-67897.490000000005</v>
      </c>
      <c r="AF49" s="229">
        <v>317282.67</v>
      </c>
      <c r="AG49" s="229">
        <v>224674.41</v>
      </c>
      <c r="AH49" s="229">
        <v>899353.56</v>
      </c>
      <c r="AI49" s="229">
        <v>307090.2</v>
      </c>
      <c r="AJ49" s="466">
        <v>315083.57</v>
      </c>
      <c r="AK49" s="540">
        <v>372313.95</v>
      </c>
      <c r="AL49" s="466">
        <v>659117.18999999994</v>
      </c>
      <c r="AM49" s="466">
        <v>731284.85</v>
      </c>
      <c r="AN49" s="466">
        <v>1574749.5299999998</v>
      </c>
      <c r="AO49" s="466">
        <v>1274282.9800000002</v>
      </c>
      <c r="AP49" s="466">
        <v>722111.38</v>
      </c>
      <c r="AQ49" s="466">
        <v>333589.75</v>
      </c>
      <c r="AR49" s="466">
        <v>341996.35</v>
      </c>
      <c r="AS49" s="466">
        <v>459090.63</v>
      </c>
      <c r="AT49" s="466">
        <v>223034.56</v>
      </c>
      <c r="AU49" s="466">
        <v>312363.83</v>
      </c>
      <c r="AV49" s="466">
        <v>472809.38</v>
      </c>
      <c r="AW49" s="540">
        <v>794922.43</v>
      </c>
      <c r="AX49" s="466">
        <v>866334.12</v>
      </c>
      <c r="AY49" s="466">
        <v>1877753.2</v>
      </c>
      <c r="AZ49" s="466">
        <v>1129896.2000000002</v>
      </c>
      <c r="BA49" s="466">
        <v>637603.42000000004</v>
      </c>
      <c r="BB49" s="466">
        <v>235715.38999999998</v>
      </c>
      <c r="BC49" s="466">
        <v>233572.18000000002</v>
      </c>
      <c r="BD49" s="466">
        <v>289465.03000000003</v>
      </c>
      <c r="BE49" s="466">
        <v>117830.83</v>
      </c>
      <c r="BF49" s="466">
        <v>161557.88</v>
      </c>
      <c r="BG49" s="466"/>
      <c r="BH49" s="466"/>
      <c r="BI49" s="111">
        <f t="shared" si="116"/>
        <v>589224.21</v>
      </c>
      <c r="BJ49" s="56">
        <f t="shared" si="116"/>
        <v>-37535.29999999993</v>
      </c>
      <c r="BK49" s="56">
        <f t="shared" si="116"/>
        <v>-63401.169999999925</v>
      </c>
      <c r="BL49" s="56">
        <f t="shared" si="116"/>
        <v>225533.68</v>
      </c>
      <c r="BM49" s="56">
        <f t="shared" si="116"/>
        <v>52493.459999999992</v>
      </c>
      <c r="BN49" s="56">
        <f t="shared" si="116"/>
        <v>249846.36</v>
      </c>
      <c r="BO49" s="56">
        <f t="shared" si="116"/>
        <v>191688.86999999997</v>
      </c>
      <c r="BP49" s="56">
        <f t="shared" si="116"/>
        <v>63992.369999999995</v>
      </c>
      <c r="BQ49" s="56">
        <f t="shared" si="116"/>
        <v>137360.41000000003</v>
      </c>
      <c r="BR49" s="92">
        <f t="shared" si="116"/>
        <v>1155891.8900000001</v>
      </c>
      <c r="BS49" s="56">
        <f t="shared" si="117"/>
        <v>184051.23000000004</v>
      </c>
      <c r="BT49" s="56">
        <f t="shared" si="117"/>
        <v>70369.580000000075</v>
      </c>
      <c r="BU49" s="56">
        <f t="shared" si="117"/>
        <v>351689.11999999988</v>
      </c>
      <c r="BV49" s="56">
        <f t="shared" si="117"/>
        <v>-763314.67</v>
      </c>
      <c r="BW49" s="56">
        <f t="shared" si="117"/>
        <v>-403443.88</v>
      </c>
      <c r="BX49" s="56">
        <f t="shared" si="117"/>
        <v>-96467.909999999974</v>
      </c>
      <c r="BY49" s="56">
        <f t="shared" si="117"/>
        <v>-372771.04</v>
      </c>
      <c r="BZ49" s="310">
        <f t="shared" si="117"/>
        <v>-34012.989999999991</v>
      </c>
      <c r="CA49" s="424">
        <f t="shared" si="117"/>
        <v>-115856.62999999998</v>
      </c>
      <c r="CB49" s="310">
        <f t="shared" si="117"/>
        <v>621455</v>
      </c>
      <c r="CC49" s="310">
        <f t="shared" si="118"/>
        <v>2683.929999999993</v>
      </c>
      <c r="CD49" s="310">
        <f t="shared" si="118"/>
        <v>-1249978.79</v>
      </c>
      <c r="CE49" s="487">
        <f t="shared" si="118"/>
        <v>-274912.98000000004</v>
      </c>
      <c r="CF49" s="310">
        <f t="shared" si="118"/>
        <v>-308783.6100000001</v>
      </c>
      <c r="CG49" s="310">
        <f t="shared" si="118"/>
        <v>-730394.77999999991</v>
      </c>
      <c r="CH49" s="310">
        <f t="shared" si="118"/>
        <v>1591627.14</v>
      </c>
      <c r="CI49" s="310">
        <f t="shared" si="118"/>
        <v>873818.95000000019</v>
      </c>
      <c r="CJ49" s="310">
        <f t="shared" si="118"/>
        <v>224237.45</v>
      </c>
      <c r="CK49" s="310">
        <f t="shared" si="118"/>
        <v>401487.24</v>
      </c>
      <c r="CL49" s="310">
        <f t="shared" si="118"/>
        <v>24713.679999999993</v>
      </c>
      <c r="CM49" s="310">
        <f t="shared" si="119"/>
        <v>234416.22</v>
      </c>
      <c r="CN49" s="310">
        <f t="shared" si="119"/>
        <v>-676319</v>
      </c>
      <c r="CO49" s="310">
        <f t="shared" si="119"/>
        <v>5273.6300000000047</v>
      </c>
      <c r="CP49" s="92">
        <f t="shared" si="119"/>
        <v>157725.81</v>
      </c>
    </row>
    <row r="50" spans="1:94" x14ac:dyDescent="0.25">
      <c r="A50" s="267"/>
      <c r="B50" s="83" t="str">
        <f>$B$15</f>
        <v>Total</v>
      </c>
      <c r="C50" s="58">
        <f>SUM(C45:C49)</f>
        <v>17095648.699999999</v>
      </c>
      <c r="D50" s="55">
        <f>SUM(D45:D49)</f>
        <v>16277126.389999999</v>
      </c>
      <c r="E50" s="55">
        <f t="shared" ref="E50:BQ50" si="120">SUM(E45:E49)</f>
        <v>6985330.1200000001</v>
      </c>
      <c r="F50" s="55">
        <f t="shared" si="120"/>
        <v>5624043.4799999995</v>
      </c>
      <c r="G50" s="55">
        <f t="shared" si="120"/>
        <v>4017615.05</v>
      </c>
      <c r="H50" s="55">
        <f t="shared" si="120"/>
        <v>2264557.0699999998</v>
      </c>
      <c r="I50" s="55">
        <f t="shared" si="120"/>
        <v>1744670.4400000002</v>
      </c>
      <c r="J50" s="55">
        <f t="shared" si="120"/>
        <v>2033370.3499999999</v>
      </c>
      <c r="K50" s="55">
        <f t="shared" si="120"/>
        <v>2374220.5499999998</v>
      </c>
      <c r="L50" s="71">
        <f t="shared" si="120"/>
        <v>5490592.71</v>
      </c>
      <c r="M50" s="110">
        <f t="shared" si="120"/>
        <v>9484969.1400000006</v>
      </c>
      <c r="N50" s="71">
        <f t="shared" si="120"/>
        <v>11648055.420000002</v>
      </c>
      <c r="O50" s="204">
        <f t="shared" si="120"/>
        <v>15834555.16</v>
      </c>
      <c r="P50" s="204">
        <f t="shared" si="120"/>
        <v>10362424.199999999</v>
      </c>
      <c r="Q50" s="204">
        <f t="shared" si="120"/>
        <v>7611610.3399999999</v>
      </c>
      <c r="R50" s="204">
        <f t="shared" si="120"/>
        <v>6439945.0700000003</v>
      </c>
      <c r="S50" s="228">
        <f t="shared" si="120"/>
        <v>2019257.56</v>
      </c>
      <c r="T50" s="228">
        <f t="shared" si="120"/>
        <v>1865384.97</v>
      </c>
      <c r="U50" s="228">
        <f t="shared" si="120"/>
        <v>2172974.8199999998</v>
      </c>
      <c r="V50" s="228">
        <f t="shared" si="120"/>
        <v>1771811.24</v>
      </c>
      <c r="W50" s="228">
        <f t="shared" si="120"/>
        <v>670454</v>
      </c>
      <c r="X50" s="278">
        <f t="shared" ref="X50" si="121">SUM(X45:X49)</f>
        <v>7540966.3400000008</v>
      </c>
      <c r="Y50" s="369">
        <f t="shared" ref="Y50:AE50" si="122">SUM(Y45:Y49)</f>
        <v>7996605.669999999</v>
      </c>
      <c r="Z50" s="228">
        <f t="shared" si="122"/>
        <v>14987880.16</v>
      </c>
      <c r="AA50" s="228">
        <f t="shared" si="122"/>
        <v>18118191.260000002</v>
      </c>
      <c r="AB50" s="228">
        <f t="shared" si="122"/>
        <v>9547562.9700000007</v>
      </c>
      <c r="AC50" s="228">
        <f t="shared" si="122"/>
        <v>6578285.1699999999</v>
      </c>
      <c r="AD50" s="228">
        <f t="shared" si="122"/>
        <v>5282062.84</v>
      </c>
      <c r="AE50" s="228">
        <f t="shared" si="122"/>
        <v>1630413.59</v>
      </c>
      <c r="AF50" s="228">
        <f t="shared" ref="AF50" si="123">SUM(AF45:AF49)</f>
        <v>3004678.54</v>
      </c>
      <c r="AG50" s="228">
        <v>2088750.62</v>
      </c>
      <c r="AH50" s="228">
        <f t="shared" ref="AH50" si="124">SUM(AH45:AH49)</f>
        <v>2671554.5</v>
      </c>
      <c r="AI50" s="228">
        <f>SUM(AI45:AI49)</f>
        <v>2393298.37</v>
      </c>
      <c r="AJ50" s="465">
        <v>4843783.68</v>
      </c>
      <c r="AK50" s="539">
        <f t="shared" ref="AK50:AL50" si="125">SUM(AK45:AK49)</f>
        <v>8614984.5599999987</v>
      </c>
      <c r="AL50" s="465">
        <f t="shared" si="125"/>
        <v>16475272.800000001</v>
      </c>
      <c r="AM50" s="465">
        <f>SUM(AM45:AM49)</f>
        <v>20564070.470000003</v>
      </c>
      <c r="AN50" s="465">
        <f>SUM(AN45:AN49)</f>
        <v>18426583.990000002</v>
      </c>
      <c r="AO50" s="465">
        <v>14354727.76</v>
      </c>
      <c r="AP50" s="465">
        <v>9634620.5600000024</v>
      </c>
      <c r="AQ50" s="465">
        <f>SUM(AQ45:AQ49)</f>
        <v>7406152.7699999996</v>
      </c>
      <c r="AR50" s="465">
        <f>SUM(AR45:AR49)</f>
        <v>4287270.4000000004</v>
      </c>
      <c r="AS50" s="465">
        <v>3543844.0599999996</v>
      </c>
      <c r="AT50" s="465">
        <v>3296786.85</v>
      </c>
      <c r="AU50" s="465">
        <v>4844113.1100000003</v>
      </c>
      <c r="AV50" s="465">
        <v>6108082.2299999986</v>
      </c>
      <c r="AW50" s="539">
        <v>13875243.59</v>
      </c>
      <c r="AX50" s="465">
        <v>20290751.320000004</v>
      </c>
      <c r="AY50" s="465">
        <v>22747987.529999997</v>
      </c>
      <c r="AZ50" s="465">
        <v>19526903.089999996</v>
      </c>
      <c r="BA50" s="465">
        <v>12760419.57</v>
      </c>
      <c r="BB50" s="465">
        <v>6599130.5099999998</v>
      </c>
      <c r="BC50" s="465">
        <v>3960134.89</v>
      </c>
      <c r="BD50" s="465">
        <v>3936217.2199999997</v>
      </c>
      <c r="BE50" s="465">
        <v>2313936.9200000004</v>
      </c>
      <c r="BF50" s="465">
        <v>3008195.16</v>
      </c>
      <c r="BG50" s="465"/>
      <c r="BH50" s="465"/>
      <c r="BI50" s="110">
        <f t="shared" si="120"/>
        <v>-1261093.54</v>
      </c>
      <c r="BJ50" s="55">
        <f t="shared" si="120"/>
        <v>-5914702.1899999995</v>
      </c>
      <c r="BK50" s="55">
        <f t="shared" si="120"/>
        <v>626280.22000000032</v>
      </c>
      <c r="BL50" s="55">
        <f t="shared" si="120"/>
        <v>815901.59000000032</v>
      </c>
      <c r="BM50" s="55">
        <f t="shared" si="120"/>
        <v>-1998357.4899999998</v>
      </c>
      <c r="BN50" s="55">
        <f t="shared" si="120"/>
        <v>-399172.10000000009</v>
      </c>
      <c r="BO50" s="55">
        <f t="shared" si="120"/>
        <v>428304.37999999989</v>
      </c>
      <c r="BP50" s="55">
        <f t="shared" si="120"/>
        <v>-261559.10999999993</v>
      </c>
      <c r="BQ50" s="55">
        <f t="shared" si="120"/>
        <v>-1703766.5500000003</v>
      </c>
      <c r="BR50" s="91">
        <f t="shared" ref="BR50:BS50" si="126">SUM(BR45:BR49)</f>
        <v>2050373.6300000004</v>
      </c>
      <c r="BS50" s="55">
        <f t="shared" si="126"/>
        <v>-1488363.4700000011</v>
      </c>
      <c r="BT50" s="55">
        <f t="shared" ref="BT50:BU50" si="127">SUM(BT45:BT49)</f>
        <v>3339824.7399999993</v>
      </c>
      <c r="BU50" s="55">
        <f t="shared" si="127"/>
        <v>2283636.1000000006</v>
      </c>
      <c r="BV50" s="55">
        <f t="shared" ref="BV50:BW50" si="128">SUM(BV45:BV49)</f>
        <v>-814861.22999999952</v>
      </c>
      <c r="BW50" s="55">
        <f t="shared" si="128"/>
        <v>-1033325.1700000003</v>
      </c>
      <c r="BX50" s="55">
        <f t="shared" ref="BX50:BY50" si="129">SUM(BX45:BX49)</f>
        <v>-1157882.2300000002</v>
      </c>
      <c r="BY50" s="55">
        <f t="shared" si="129"/>
        <v>-388843.97000000015</v>
      </c>
      <c r="BZ50" s="71">
        <f t="shared" ref="BZ50:CA50" si="130">SUM(BZ45:BZ49)</f>
        <v>1139293.5700000003</v>
      </c>
      <c r="CA50" s="412">
        <f t="shared" si="130"/>
        <v>-84224.199999999953</v>
      </c>
      <c r="CB50" s="71">
        <f t="shared" ref="CB50:CC50" si="131">SUM(CB45:CB49)</f>
        <v>899743.25999999978</v>
      </c>
      <c r="CC50" s="71">
        <f t="shared" si="131"/>
        <v>1722844.3699999996</v>
      </c>
      <c r="CD50" s="71">
        <f t="shared" ref="CD50:CE50" si="132">SUM(CD45:CD49)</f>
        <v>-2697182.66</v>
      </c>
      <c r="CE50" s="117">
        <f t="shared" si="132"/>
        <v>618378.8900000006</v>
      </c>
      <c r="CF50" s="71">
        <f t="shared" ref="CF50:CG50" si="133">SUM(CF45:CF49)</f>
        <v>1487392.6400000018</v>
      </c>
      <c r="CG50" s="71">
        <f t="shared" si="133"/>
        <v>2445879.2099999995</v>
      </c>
      <c r="CH50" s="71">
        <f t="shared" ref="CH50:CI50" si="134">SUM(CH45:CH49)</f>
        <v>8879021.0199999996</v>
      </c>
      <c r="CI50" s="71">
        <f t="shared" si="134"/>
        <v>7776442.5899999999</v>
      </c>
      <c r="CJ50" s="71">
        <f t="shared" ref="CJ50:CK50" si="135">SUM(CJ45:CJ49)</f>
        <v>4352557.7200000007</v>
      </c>
      <c r="CK50" s="71">
        <f t="shared" si="135"/>
        <v>5775739.1799999997</v>
      </c>
      <c r="CL50" s="71">
        <f t="shared" ref="CL50:CM50" si="136">SUM(CL45:CL49)</f>
        <v>1282591.8600000001</v>
      </c>
      <c r="CM50" s="71">
        <f t="shared" si="136"/>
        <v>1455093.4399999997</v>
      </c>
      <c r="CN50" s="71">
        <f t="shared" ref="CN50:CO50" si="137">SUM(CN45:CN49)</f>
        <v>625232.35000000009</v>
      </c>
      <c r="CO50" s="71">
        <f t="shared" si="137"/>
        <v>2450814.7400000007</v>
      </c>
      <c r="CP50" s="91">
        <f t="shared" ref="CP50" si="138">SUM(CP45:CP49)</f>
        <v>1264298.5499999998</v>
      </c>
    </row>
    <row r="51" spans="1:94" x14ac:dyDescent="0.25">
      <c r="A51" s="267">
        <f>+A44+1</f>
        <v>7</v>
      </c>
      <c r="B51" s="89" t="s">
        <v>23</v>
      </c>
      <c r="C51" s="58"/>
      <c r="D51" s="55"/>
      <c r="E51" s="55"/>
      <c r="F51" s="55"/>
      <c r="G51" s="55"/>
      <c r="H51" s="55"/>
      <c r="I51" s="55"/>
      <c r="J51" s="55"/>
      <c r="K51" s="55"/>
      <c r="L51" s="71"/>
      <c r="M51" s="110"/>
      <c r="N51" s="71"/>
      <c r="O51" s="204"/>
      <c r="P51" s="204"/>
      <c r="Q51" s="204"/>
      <c r="R51" s="204"/>
      <c r="S51" s="228"/>
      <c r="T51" s="228"/>
      <c r="U51" s="228"/>
      <c r="V51" s="228"/>
      <c r="W51" s="228"/>
      <c r="X51" s="278"/>
      <c r="Y51" s="369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465"/>
      <c r="AK51" s="539"/>
      <c r="AL51" s="465"/>
      <c r="AM51" s="510"/>
      <c r="AN51" s="526"/>
      <c r="AO51" s="526"/>
      <c r="AP51" s="526"/>
      <c r="AQ51" s="526"/>
      <c r="AR51" s="526"/>
      <c r="AS51" s="526"/>
      <c r="AT51" s="526"/>
      <c r="AU51" s="526"/>
      <c r="AV51" s="526"/>
      <c r="AW51" s="571"/>
      <c r="AX51" s="526"/>
      <c r="AY51" s="526"/>
      <c r="AZ51" s="526"/>
      <c r="BA51" s="526"/>
      <c r="BB51" s="526"/>
      <c r="BC51" s="526"/>
      <c r="BD51" s="526"/>
      <c r="BE51" s="526"/>
      <c r="BF51" s="526"/>
      <c r="BG51" s="526"/>
      <c r="BH51" s="526"/>
      <c r="BI51" s="110"/>
      <c r="BJ51" s="55"/>
      <c r="BK51" s="55"/>
      <c r="BL51" s="55"/>
      <c r="BM51" s="55"/>
      <c r="BN51" s="55"/>
      <c r="BO51" s="55"/>
      <c r="BP51" s="55"/>
      <c r="BQ51" s="55"/>
      <c r="BR51" s="91"/>
      <c r="BS51" s="55"/>
      <c r="BT51" s="55"/>
      <c r="BU51" s="55"/>
      <c r="BV51" s="55"/>
      <c r="BW51" s="55"/>
      <c r="BX51" s="55"/>
      <c r="BY51" s="55"/>
      <c r="BZ51" s="71"/>
      <c r="CA51" s="412"/>
      <c r="CB51" s="71"/>
      <c r="CC51" s="71"/>
      <c r="CD51" s="71"/>
      <c r="CE51" s="117"/>
      <c r="CF51" s="71"/>
      <c r="CG51" s="71"/>
      <c r="CH51" s="71"/>
      <c r="CI51" s="71"/>
      <c r="CJ51" s="71"/>
      <c r="CK51" s="71"/>
      <c r="CL51" s="71"/>
      <c r="CM51" s="71"/>
      <c r="CN51" s="71"/>
      <c r="CO51" s="71"/>
      <c r="CP51" s="91"/>
    </row>
    <row r="52" spans="1:94" x14ac:dyDescent="0.25">
      <c r="A52" s="267"/>
      <c r="B52" s="83" t="str">
        <f>$B$10</f>
        <v>Residential [1]</v>
      </c>
      <c r="C52" s="58">
        <v>4849949.62</v>
      </c>
      <c r="D52" s="55">
        <v>6377158.7000000002</v>
      </c>
      <c r="E52" s="55">
        <v>6546772.8799999999</v>
      </c>
      <c r="F52" s="55">
        <v>3563189.4</v>
      </c>
      <c r="G52" s="55">
        <v>2173176.54</v>
      </c>
      <c r="H52" s="55">
        <v>1192653.6100000001</v>
      </c>
      <c r="I52" s="55">
        <v>651311.48</v>
      </c>
      <c r="J52" s="55">
        <v>557147.78</v>
      </c>
      <c r="K52" s="55">
        <v>707978.04</v>
      </c>
      <c r="L52" s="71">
        <v>612121.9</v>
      </c>
      <c r="M52" s="110">
        <v>2312757.6</v>
      </c>
      <c r="N52" s="71">
        <v>3474318.52</v>
      </c>
      <c r="O52" s="204">
        <v>4001437.8</v>
      </c>
      <c r="P52" s="204">
        <v>6379297.3200000003</v>
      </c>
      <c r="Q52" s="204">
        <v>4910874.28</v>
      </c>
      <c r="R52" s="204">
        <v>3154190.4</v>
      </c>
      <c r="S52" s="228">
        <v>2844033.47</v>
      </c>
      <c r="T52" s="228">
        <v>751078.24</v>
      </c>
      <c r="U52" s="228">
        <v>545799.26</v>
      </c>
      <c r="V52" s="228">
        <v>499114.17</v>
      </c>
      <c r="W52" s="228">
        <v>462551.13</v>
      </c>
      <c r="X52" s="278">
        <v>1163872.3</v>
      </c>
      <c r="Y52" s="369">
        <v>2180182.11</v>
      </c>
      <c r="Z52" s="228">
        <v>2957316.36</v>
      </c>
      <c r="AA52" s="228">
        <v>5574543.5099999998</v>
      </c>
      <c r="AB52" s="228">
        <v>6688246.3300000001</v>
      </c>
      <c r="AC52" s="228">
        <v>4864659.87</v>
      </c>
      <c r="AD52" s="228">
        <v>3088957.3</v>
      </c>
      <c r="AE52" s="228">
        <v>2300072.87</v>
      </c>
      <c r="AF52" s="228">
        <v>897538.67</v>
      </c>
      <c r="AG52" s="228">
        <v>873418.18</v>
      </c>
      <c r="AH52" s="228">
        <v>517015.69</v>
      </c>
      <c r="AI52" s="228">
        <v>532324.22</v>
      </c>
      <c r="AJ52" s="465">
        <v>1101007.21</v>
      </c>
      <c r="AK52" s="539">
        <v>2677263.81</v>
      </c>
      <c r="AL52" s="465">
        <v>3977475.6</v>
      </c>
      <c r="AM52" s="465">
        <v>7273385.8899999997</v>
      </c>
      <c r="AN52" s="465">
        <v>9065842.5500000007</v>
      </c>
      <c r="AO52" s="465">
        <v>7128254.1900000004</v>
      </c>
      <c r="AP52" s="465">
        <v>5260195.46</v>
      </c>
      <c r="AQ52" s="465">
        <v>3475581.08</v>
      </c>
      <c r="AR52" s="465">
        <v>1706075.68</v>
      </c>
      <c r="AS52" s="465">
        <v>1476176.41</v>
      </c>
      <c r="AT52" s="465">
        <v>1248242.3999999999</v>
      </c>
      <c r="AU52" s="465">
        <v>1159367.56</v>
      </c>
      <c r="AV52" s="465">
        <v>1765863.78</v>
      </c>
      <c r="AW52" s="539">
        <v>2920228.14</v>
      </c>
      <c r="AX52" s="465">
        <v>5357862.1600000011</v>
      </c>
      <c r="AY52" s="465">
        <v>8104380.1200000001</v>
      </c>
      <c r="AZ52" s="465">
        <v>8950840.1800000016</v>
      </c>
      <c r="BA52" s="465">
        <v>7831539.6499999994</v>
      </c>
      <c r="BB52" s="465">
        <v>5066633.4100000011</v>
      </c>
      <c r="BC52" s="465">
        <v>2930216.6799999997</v>
      </c>
      <c r="BD52" s="465">
        <v>1745124.41</v>
      </c>
      <c r="BE52" s="465">
        <v>1020999.23</v>
      </c>
      <c r="BF52" s="465">
        <v>1277827.51</v>
      </c>
      <c r="BG52" s="465"/>
      <c r="BH52" s="465"/>
      <c r="BI52" s="110">
        <f t="shared" ref="BI52:BR56" si="139">O52-C52</f>
        <v>-848511.8200000003</v>
      </c>
      <c r="BJ52" s="55">
        <f t="shared" si="139"/>
        <v>2138.6200000001118</v>
      </c>
      <c r="BK52" s="55">
        <f t="shared" si="139"/>
        <v>-1635898.5999999996</v>
      </c>
      <c r="BL52" s="55">
        <f t="shared" si="139"/>
        <v>-408999</v>
      </c>
      <c r="BM52" s="55">
        <f t="shared" si="139"/>
        <v>670856.93000000017</v>
      </c>
      <c r="BN52" s="55">
        <f t="shared" si="139"/>
        <v>-441575.37000000011</v>
      </c>
      <c r="BO52" s="55">
        <f t="shared" si="139"/>
        <v>-105512.21999999997</v>
      </c>
      <c r="BP52" s="55">
        <f t="shared" si="139"/>
        <v>-58033.610000000044</v>
      </c>
      <c r="BQ52" s="55">
        <f t="shared" si="139"/>
        <v>-245426.91000000003</v>
      </c>
      <c r="BR52" s="91">
        <f t="shared" si="139"/>
        <v>551750.40000000002</v>
      </c>
      <c r="BS52" s="55">
        <f t="shared" ref="BS52:CB56" si="140">Y52-M52</f>
        <v>-132575.49000000022</v>
      </c>
      <c r="BT52" s="55">
        <f t="shared" si="140"/>
        <v>-517002.16000000015</v>
      </c>
      <c r="BU52" s="55">
        <f t="shared" si="140"/>
        <v>1573105.71</v>
      </c>
      <c r="BV52" s="55">
        <f t="shared" si="140"/>
        <v>308949.00999999978</v>
      </c>
      <c r="BW52" s="55">
        <f t="shared" si="140"/>
        <v>-46214.410000000149</v>
      </c>
      <c r="BX52" s="55">
        <f t="shared" si="140"/>
        <v>-65233.100000000093</v>
      </c>
      <c r="BY52" s="55">
        <f t="shared" si="140"/>
        <v>-543960.60000000009</v>
      </c>
      <c r="BZ52" s="71">
        <f t="shared" si="140"/>
        <v>146460.43000000005</v>
      </c>
      <c r="CA52" s="412">
        <f t="shared" si="140"/>
        <v>327618.92000000004</v>
      </c>
      <c r="CB52" s="71">
        <f t="shared" si="140"/>
        <v>17901.520000000019</v>
      </c>
      <c r="CC52" s="71">
        <f t="shared" ref="CC52:CL56" si="141">AI52-W52</f>
        <v>69773.089999999967</v>
      </c>
      <c r="CD52" s="71">
        <f t="shared" si="141"/>
        <v>-62865.090000000084</v>
      </c>
      <c r="CE52" s="117">
        <f t="shared" si="141"/>
        <v>497081.70000000019</v>
      </c>
      <c r="CF52" s="71">
        <f t="shared" si="141"/>
        <v>1020159.2400000002</v>
      </c>
      <c r="CG52" s="71">
        <f t="shared" si="141"/>
        <v>1698842.38</v>
      </c>
      <c r="CH52" s="71">
        <f t="shared" si="141"/>
        <v>2377596.2200000007</v>
      </c>
      <c r="CI52" s="71">
        <f t="shared" si="141"/>
        <v>2263594.3200000003</v>
      </c>
      <c r="CJ52" s="71">
        <f t="shared" si="141"/>
        <v>2171238.16</v>
      </c>
      <c r="CK52" s="71">
        <f t="shared" si="141"/>
        <v>1175508.21</v>
      </c>
      <c r="CL52" s="71">
        <f t="shared" si="141"/>
        <v>808537.00999999989</v>
      </c>
      <c r="CM52" s="71">
        <f t="shared" ref="CM52:CP56" si="142">AS52-AG52</f>
        <v>602758.22999999986</v>
      </c>
      <c r="CN52" s="71">
        <f t="shared" si="142"/>
        <v>731226.71</v>
      </c>
      <c r="CO52" s="71">
        <f t="shared" si="142"/>
        <v>627043.34000000008</v>
      </c>
      <c r="CP52" s="91">
        <f t="shared" si="142"/>
        <v>664856.57000000007</v>
      </c>
    </row>
    <row r="53" spans="1:94" x14ac:dyDescent="0.25">
      <c r="A53" s="267"/>
      <c r="B53" s="83" t="str">
        <f>$B$11</f>
        <v>Low Income Residential [2]</v>
      </c>
      <c r="C53" s="58">
        <v>2339409.58</v>
      </c>
      <c r="D53" s="55">
        <v>2474192.02</v>
      </c>
      <c r="E53" s="55">
        <v>1775169.76</v>
      </c>
      <c r="F53" s="55">
        <v>1120315.6399999999</v>
      </c>
      <c r="G53" s="55">
        <v>996294.13</v>
      </c>
      <c r="H53" s="55">
        <v>1056357.8600000001</v>
      </c>
      <c r="I53" s="55">
        <v>593081.41</v>
      </c>
      <c r="J53" s="55">
        <v>366905.31</v>
      </c>
      <c r="K53" s="55">
        <v>415320.37</v>
      </c>
      <c r="L53" s="71">
        <v>521112.19</v>
      </c>
      <c r="M53" s="110">
        <v>1525086.99</v>
      </c>
      <c r="N53" s="71">
        <v>1923789.28</v>
      </c>
      <c r="O53" s="204">
        <v>1289267.21</v>
      </c>
      <c r="P53" s="204">
        <v>1691819.55</v>
      </c>
      <c r="Q53" s="204">
        <v>1587686.01</v>
      </c>
      <c r="R53" s="204">
        <v>837138.44</v>
      </c>
      <c r="S53" s="228">
        <v>981569.99</v>
      </c>
      <c r="T53" s="228">
        <v>318130.05</v>
      </c>
      <c r="U53" s="228">
        <v>302973.88</v>
      </c>
      <c r="V53" s="228">
        <v>369727.04</v>
      </c>
      <c r="W53" s="228">
        <v>277278.90999999997</v>
      </c>
      <c r="X53" s="278">
        <v>-527539.96</v>
      </c>
      <c r="Y53" s="369">
        <v>940453.35</v>
      </c>
      <c r="Z53" s="228">
        <v>1348978.17</v>
      </c>
      <c r="AA53" s="228">
        <v>2134173.5</v>
      </c>
      <c r="AB53" s="228">
        <v>2371784.11</v>
      </c>
      <c r="AC53" s="228">
        <v>1182638.6399999999</v>
      </c>
      <c r="AD53" s="228">
        <v>502419.44</v>
      </c>
      <c r="AE53" s="228">
        <v>382570.82</v>
      </c>
      <c r="AF53" s="228">
        <v>124587.24</v>
      </c>
      <c r="AG53" s="228">
        <v>729826.57</v>
      </c>
      <c r="AH53" s="228">
        <v>403416.82</v>
      </c>
      <c r="AI53" s="228">
        <v>471090.33</v>
      </c>
      <c r="AJ53" s="465">
        <v>-19742.8</v>
      </c>
      <c r="AK53" s="539">
        <v>810927.33</v>
      </c>
      <c r="AL53" s="465">
        <v>1670156.34</v>
      </c>
      <c r="AM53" s="465">
        <v>3585576.76</v>
      </c>
      <c r="AN53" s="465">
        <v>4557690.9700000007</v>
      </c>
      <c r="AO53" s="465">
        <v>3007100.06</v>
      </c>
      <c r="AP53" s="465">
        <v>3240348.0999999996</v>
      </c>
      <c r="AQ53" s="465">
        <v>2311469.3800000004</v>
      </c>
      <c r="AR53" s="465">
        <v>1054159.54</v>
      </c>
      <c r="AS53" s="465">
        <v>902718.9</v>
      </c>
      <c r="AT53" s="465">
        <v>740611.05999999994</v>
      </c>
      <c r="AU53" s="465">
        <v>689686.62999999989</v>
      </c>
      <c r="AV53" s="465">
        <v>1165802.48</v>
      </c>
      <c r="AW53" s="539">
        <v>1803810.75</v>
      </c>
      <c r="AX53" s="465">
        <v>3413939.72</v>
      </c>
      <c r="AY53" s="465">
        <v>3701540.1599999997</v>
      </c>
      <c r="AZ53" s="465">
        <v>4039044.78</v>
      </c>
      <c r="BA53" s="465">
        <v>3385897</v>
      </c>
      <c r="BB53" s="465">
        <v>2255417.1100000003</v>
      </c>
      <c r="BC53" s="465">
        <v>1504906.7100000002</v>
      </c>
      <c r="BD53" s="465">
        <v>970244.29999999993</v>
      </c>
      <c r="BE53" s="465">
        <v>798556.39</v>
      </c>
      <c r="BF53" s="465">
        <v>1083969</v>
      </c>
      <c r="BG53" s="465"/>
      <c r="BH53" s="465"/>
      <c r="BI53" s="110">
        <f t="shared" si="139"/>
        <v>-1050142.3700000001</v>
      </c>
      <c r="BJ53" s="55">
        <f t="shared" si="139"/>
        <v>-782372.47</v>
      </c>
      <c r="BK53" s="55">
        <f t="shared" si="139"/>
        <v>-187483.75</v>
      </c>
      <c r="BL53" s="55">
        <f t="shared" si="139"/>
        <v>-283177.19999999995</v>
      </c>
      <c r="BM53" s="55">
        <f t="shared" si="139"/>
        <v>-14724.140000000014</v>
      </c>
      <c r="BN53" s="55">
        <f t="shared" si="139"/>
        <v>-738227.81</v>
      </c>
      <c r="BO53" s="55">
        <f t="shared" si="139"/>
        <v>-290107.53000000003</v>
      </c>
      <c r="BP53" s="55">
        <f t="shared" si="139"/>
        <v>2821.7299999999814</v>
      </c>
      <c r="BQ53" s="55">
        <f t="shared" si="139"/>
        <v>-138041.46000000002</v>
      </c>
      <c r="BR53" s="91">
        <f t="shared" si="139"/>
        <v>-1048652.1499999999</v>
      </c>
      <c r="BS53" s="55">
        <f t="shared" si="140"/>
        <v>-584633.64</v>
      </c>
      <c r="BT53" s="55">
        <f t="shared" si="140"/>
        <v>-574811.1100000001</v>
      </c>
      <c r="BU53" s="55">
        <f t="shared" si="140"/>
        <v>844906.29</v>
      </c>
      <c r="BV53" s="55">
        <f t="shared" si="140"/>
        <v>679964.55999999982</v>
      </c>
      <c r="BW53" s="55">
        <f t="shared" si="140"/>
        <v>-405047.37000000011</v>
      </c>
      <c r="BX53" s="55">
        <f t="shared" si="140"/>
        <v>-334718.99999999994</v>
      </c>
      <c r="BY53" s="55">
        <f t="shared" si="140"/>
        <v>-598999.16999999993</v>
      </c>
      <c r="BZ53" s="71">
        <f t="shared" si="140"/>
        <v>-193542.81</v>
      </c>
      <c r="CA53" s="412">
        <f t="shared" si="140"/>
        <v>426852.68999999994</v>
      </c>
      <c r="CB53" s="71">
        <f t="shared" si="140"/>
        <v>33689.780000000028</v>
      </c>
      <c r="CC53" s="71">
        <f t="shared" si="141"/>
        <v>193811.42000000004</v>
      </c>
      <c r="CD53" s="71">
        <f t="shared" si="141"/>
        <v>507797.16</v>
      </c>
      <c r="CE53" s="117">
        <f t="shared" si="141"/>
        <v>-129526.02000000002</v>
      </c>
      <c r="CF53" s="71">
        <f t="shared" si="141"/>
        <v>321178.17000000016</v>
      </c>
      <c r="CG53" s="71">
        <f t="shared" si="141"/>
        <v>1451403.2599999998</v>
      </c>
      <c r="CH53" s="71">
        <f t="shared" si="141"/>
        <v>2185906.8600000008</v>
      </c>
      <c r="CI53" s="71">
        <f t="shared" si="141"/>
        <v>1824461.4200000002</v>
      </c>
      <c r="CJ53" s="71">
        <f t="shared" si="141"/>
        <v>2737928.6599999997</v>
      </c>
      <c r="CK53" s="71">
        <f t="shared" si="141"/>
        <v>1928898.5600000003</v>
      </c>
      <c r="CL53" s="71">
        <f t="shared" si="141"/>
        <v>929572.3</v>
      </c>
      <c r="CM53" s="71">
        <f t="shared" si="142"/>
        <v>172892.33000000007</v>
      </c>
      <c r="CN53" s="71">
        <f t="shared" si="142"/>
        <v>337194.23999999993</v>
      </c>
      <c r="CO53" s="71">
        <f t="shared" si="142"/>
        <v>218596.29999999987</v>
      </c>
      <c r="CP53" s="91">
        <f t="shared" si="142"/>
        <v>1185545.28</v>
      </c>
    </row>
    <row r="54" spans="1:94" x14ac:dyDescent="0.25">
      <c r="A54" s="267"/>
      <c r="B54" s="83" t="str">
        <f>$B$12</f>
        <v>Small C&amp;I [3]</v>
      </c>
      <c r="C54" s="58">
        <v>298138.15999999997</v>
      </c>
      <c r="D54" s="55">
        <v>454957.77</v>
      </c>
      <c r="E54" s="55">
        <v>411471.66</v>
      </c>
      <c r="F54" s="55">
        <v>173382.61</v>
      </c>
      <c r="G54" s="55">
        <v>61560.05</v>
      </c>
      <c r="H54" s="55">
        <v>19318.05</v>
      </c>
      <c r="I54" s="55">
        <v>20767</v>
      </c>
      <c r="J54" s="55">
        <v>31926.46</v>
      </c>
      <c r="K54" s="55">
        <v>41177.620000000003</v>
      </c>
      <c r="L54" s="71">
        <v>34392.379999999997</v>
      </c>
      <c r="M54" s="110">
        <v>99532.99</v>
      </c>
      <c r="N54" s="71">
        <v>209347.6</v>
      </c>
      <c r="O54" s="204">
        <v>269155.23</v>
      </c>
      <c r="P54" s="204">
        <v>611483.04</v>
      </c>
      <c r="Q54" s="204">
        <v>471893.46</v>
      </c>
      <c r="R54" s="204">
        <v>231928.26</v>
      </c>
      <c r="S54" s="228">
        <v>166020.92000000001</v>
      </c>
      <c r="T54" s="228">
        <v>49049.9</v>
      </c>
      <c r="U54" s="228">
        <v>49416.39</v>
      </c>
      <c r="V54" s="228">
        <v>18484.43</v>
      </c>
      <c r="W54" s="228">
        <v>18362.080000000002</v>
      </c>
      <c r="X54" s="278">
        <v>106883.65</v>
      </c>
      <c r="Y54" s="369">
        <v>152079.07</v>
      </c>
      <c r="Z54" s="228">
        <v>258109.27</v>
      </c>
      <c r="AA54" s="228">
        <v>480088.3</v>
      </c>
      <c r="AB54" s="228">
        <v>638390.35</v>
      </c>
      <c r="AC54" s="228">
        <v>402073.48</v>
      </c>
      <c r="AD54" s="228">
        <v>168018.74</v>
      </c>
      <c r="AE54" s="228">
        <v>70918.45</v>
      </c>
      <c r="AF54" s="228">
        <v>14446.78</v>
      </c>
      <c r="AG54" s="228">
        <v>23266.78</v>
      </c>
      <c r="AH54" s="228">
        <v>5141.2700000000004</v>
      </c>
      <c r="AI54" s="228">
        <v>1229.3699999999999</v>
      </c>
      <c r="AJ54" s="465">
        <v>46874.41</v>
      </c>
      <c r="AK54" s="539">
        <v>110667.22</v>
      </c>
      <c r="AL54" s="465">
        <v>199856.8</v>
      </c>
      <c r="AM54" s="465">
        <v>517366.33</v>
      </c>
      <c r="AN54" s="465">
        <v>927345.57</v>
      </c>
      <c r="AO54" s="465">
        <v>810787.63</v>
      </c>
      <c r="AP54" s="465">
        <v>527715.82999999996</v>
      </c>
      <c r="AQ54" s="465">
        <v>384092.59</v>
      </c>
      <c r="AR54" s="465">
        <v>1984801.45</v>
      </c>
      <c r="AS54" s="465">
        <v>187762.37</v>
      </c>
      <c r="AT54" s="465">
        <v>110977.89999999998</v>
      </c>
      <c r="AU54" s="465">
        <v>101652.04</v>
      </c>
      <c r="AV54" s="465">
        <v>130199.05</v>
      </c>
      <c r="AW54" s="539">
        <v>239232.36000000002</v>
      </c>
      <c r="AX54" s="465">
        <v>378476.39</v>
      </c>
      <c r="AY54" s="465">
        <v>537079.32000000007</v>
      </c>
      <c r="AZ54" s="465">
        <v>581923.60999999987</v>
      </c>
      <c r="BA54" s="465">
        <v>667231.06000000006</v>
      </c>
      <c r="BB54" s="465">
        <v>370659.76999999996</v>
      </c>
      <c r="BC54" s="465">
        <v>224874.16999999998</v>
      </c>
      <c r="BD54" s="465">
        <v>67658.709999999992</v>
      </c>
      <c r="BE54" s="465">
        <v>28010.05</v>
      </c>
      <c r="BF54" s="465">
        <v>-1017.4299999999973</v>
      </c>
      <c r="BG54" s="465"/>
      <c r="BH54" s="465"/>
      <c r="BI54" s="110">
        <f t="shared" si="139"/>
        <v>-28982.929999999993</v>
      </c>
      <c r="BJ54" s="55">
        <f t="shared" si="139"/>
        <v>156525.27000000002</v>
      </c>
      <c r="BK54" s="55">
        <f t="shared" si="139"/>
        <v>60421.800000000047</v>
      </c>
      <c r="BL54" s="55">
        <f t="shared" si="139"/>
        <v>58545.650000000023</v>
      </c>
      <c r="BM54" s="55">
        <f t="shared" si="139"/>
        <v>104460.87000000001</v>
      </c>
      <c r="BN54" s="55">
        <f t="shared" si="139"/>
        <v>29731.850000000002</v>
      </c>
      <c r="BO54" s="55">
        <f t="shared" si="139"/>
        <v>28649.39</v>
      </c>
      <c r="BP54" s="55">
        <f t="shared" si="139"/>
        <v>-13442.029999999999</v>
      </c>
      <c r="BQ54" s="55">
        <f t="shared" si="139"/>
        <v>-22815.54</v>
      </c>
      <c r="BR54" s="91">
        <f t="shared" si="139"/>
        <v>72491.26999999999</v>
      </c>
      <c r="BS54" s="55">
        <f t="shared" si="140"/>
        <v>52546.080000000002</v>
      </c>
      <c r="BT54" s="55">
        <f t="shared" si="140"/>
        <v>48761.669999999984</v>
      </c>
      <c r="BU54" s="55">
        <f t="shared" si="140"/>
        <v>210933.07</v>
      </c>
      <c r="BV54" s="55">
        <f t="shared" si="140"/>
        <v>26907.309999999939</v>
      </c>
      <c r="BW54" s="55">
        <f t="shared" si="140"/>
        <v>-69819.98000000004</v>
      </c>
      <c r="BX54" s="55">
        <f t="shared" si="140"/>
        <v>-63909.520000000019</v>
      </c>
      <c r="BY54" s="55">
        <f t="shared" si="140"/>
        <v>-95102.470000000016</v>
      </c>
      <c r="BZ54" s="71">
        <f t="shared" si="140"/>
        <v>-34603.120000000003</v>
      </c>
      <c r="CA54" s="412">
        <f t="shared" si="140"/>
        <v>-26149.61</v>
      </c>
      <c r="CB54" s="71">
        <f t="shared" si="140"/>
        <v>-13343.16</v>
      </c>
      <c r="CC54" s="71">
        <f t="shared" si="141"/>
        <v>-17132.710000000003</v>
      </c>
      <c r="CD54" s="71">
        <f t="shared" si="141"/>
        <v>-60009.239999999991</v>
      </c>
      <c r="CE54" s="117">
        <f t="shared" si="141"/>
        <v>-41411.850000000006</v>
      </c>
      <c r="CF54" s="71">
        <f t="shared" si="141"/>
        <v>-58252.47</v>
      </c>
      <c r="CG54" s="71">
        <f t="shared" si="141"/>
        <v>37278.030000000028</v>
      </c>
      <c r="CH54" s="71">
        <f t="shared" si="141"/>
        <v>288955.21999999997</v>
      </c>
      <c r="CI54" s="71">
        <f t="shared" si="141"/>
        <v>408714.15</v>
      </c>
      <c r="CJ54" s="71">
        <f t="shared" si="141"/>
        <v>359697.08999999997</v>
      </c>
      <c r="CK54" s="71">
        <f t="shared" si="141"/>
        <v>313174.14</v>
      </c>
      <c r="CL54" s="71">
        <f t="shared" si="141"/>
        <v>1970354.67</v>
      </c>
      <c r="CM54" s="71">
        <f t="shared" si="142"/>
        <v>164495.59</v>
      </c>
      <c r="CN54" s="71">
        <f t="shared" si="142"/>
        <v>105836.62999999998</v>
      </c>
      <c r="CO54" s="71">
        <f t="shared" si="142"/>
        <v>100422.67</v>
      </c>
      <c r="CP54" s="91">
        <f t="shared" si="142"/>
        <v>83324.639999999999</v>
      </c>
    </row>
    <row r="55" spans="1:94" x14ac:dyDescent="0.25">
      <c r="A55" s="267"/>
      <c r="B55" s="83" t="str">
        <f>$B$13</f>
        <v>Medium C&amp;I [4]</v>
      </c>
      <c r="C55" s="58">
        <v>232833.38</v>
      </c>
      <c r="D55" s="55">
        <v>351696.88</v>
      </c>
      <c r="E55" s="55">
        <v>334037.56</v>
      </c>
      <c r="F55" s="55">
        <v>217262.17</v>
      </c>
      <c r="G55" s="55">
        <v>70628.179999999993</v>
      </c>
      <c r="H55" s="55">
        <v>29247.22</v>
      </c>
      <c r="I55" s="55">
        <v>19220</v>
      </c>
      <c r="J55" s="55">
        <v>22392.05</v>
      </c>
      <c r="K55" s="55">
        <v>48467.49</v>
      </c>
      <c r="L55" s="71">
        <v>47788.91</v>
      </c>
      <c r="M55" s="110">
        <v>122536.84</v>
      </c>
      <c r="N55" s="71">
        <v>172995.07</v>
      </c>
      <c r="O55" s="204">
        <v>277808.86</v>
      </c>
      <c r="P55" s="204">
        <v>545040.26</v>
      </c>
      <c r="Q55" s="204">
        <v>464235.73</v>
      </c>
      <c r="R55" s="204">
        <v>220792.62</v>
      </c>
      <c r="S55" s="228">
        <v>152363.99</v>
      </c>
      <c r="T55" s="228">
        <v>111918.24</v>
      </c>
      <c r="U55" s="228">
        <v>45640.15</v>
      </c>
      <c r="V55" s="228">
        <v>-7426.5</v>
      </c>
      <c r="W55" s="228">
        <v>36743.43</v>
      </c>
      <c r="X55" s="278">
        <v>94438.05</v>
      </c>
      <c r="Y55" s="369">
        <v>171593.69</v>
      </c>
      <c r="Z55" s="228">
        <v>259421.22</v>
      </c>
      <c r="AA55" s="228">
        <v>355238.76</v>
      </c>
      <c r="AB55" s="228">
        <v>415590.38</v>
      </c>
      <c r="AC55" s="228">
        <v>291189.46999999997</v>
      </c>
      <c r="AD55" s="228">
        <v>226293.99</v>
      </c>
      <c r="AE55" s="228">
        <v>152584.13</v>
      </c>
      <c r="AF55" s="228">
        <v>41260.449999999997</v>
      </c>
      <c r="AG55" s="228">
        <v>34969.839999999997</v>
      </c>
      <c r="AH55" s="228">
        <v>31592.83</v>
      </c>
      <c r="AI55" s="228">
        <v>24818.54</v>
      </c>
      <c r="AJ55" s="465">
        <v>80690.86</v>
      </c>
      <c r="AK55" s="539">
        <v>141649.35</v>
      </c>
      <c r="AL55" s="465">
        <v>181512.73</v>
      </c>
      <c r="AM55" s="465">
        <v>390829.1</v>
      </c>
      <c r="AN55" s="465">
        <v>585586.89</v>
      </c>
      <c r="AO55" s="465">
        <v>497286.31999999995</v>
      </c>
      <c r="AP55" s="465">
        <v>552376.90999999992</v>
      </c>
      <c r="AQ55" s="465">
        <v>258171.62999999998</v>
      </c>
      <c r="AR55" s="465">
        <v>121881.63000000002</v>
      </c>
      <c r="AS55" s="465">
        <v>47480.69</v>
      </c>
      <c r="AT55" s="465">
        <v>53636.47</v>
      </c>
      <c r="AU55" s="465">
        <v>74200.489999999991</v>
      </c>
      <c r="AV55" s="465">
        <v>107192.04</v>
      </c>
      <c r="AW55" s="539">
        <v>151062.69</v>
      </c>
      <c r="AX55" s="465">
        <v>243100.12000000002</v>
      </c>
      <c r="AY55" s="465">
        <v>284672.65999999997</v>
      </c>
      <c r="AZ55" s="465">
        <v>410759.57999999996</v>
      </c>
      <c r="BA55" s="465">
        <v>477466.27000000008</v>
      </c>
      <c r="BB55" s="465">
        <v>435370.1</v>
      </c>
      <c r="BC55" s="465">
        <v>112757.32</v>
      </c>
      <c r="BD55" s="465">
        <v>70310.41</v>
      </c>
      <c r="BE55" s="465">
        <v>189599.93000000002</v>
      </c>
      <c r="BF55" s="465">
        <v>97474.75999999998</v>
      </c>
      <c r="BG55" s="465"/>
      <c r="BH55" s="465"/>
      <c r="BI55" s="110">
        <f t="shared" si="139"/>
        <v>44975.479999999981</v>
      </c>
      <c r="BJ55" s="55">
        <f t="shared" si="139"/>
        <v>193343.38</v>
      </c>
      <c r="BK55" s="55">
        <f t="shared" si="139"/>
        <v>130198.16999999998</v>
      </c>
      <c r="BL55" s="55">
        <f t="shared" si="139"/>
        <v>3530.4499999999825</v>
      </c>
      <c r="BM55" s="55">
        <f t="shared" si="139"/>
        <v>81735.81</v>
      </c>
      <c r="BN55" s="55">
        <f t="shared" si="139"/>
        <v>82671.02</v>
      </c>
      <c r="BO55" s="55">
        <f t="shared" si="139"/>
        <v>26420.15</v>
      </c>
      <c r="BP55" s="55">
        <f t="shared" si="139"/>
        <v>-29818.55</v>
      </c>
      <c r="BQ55" s="55">
        <f t="shared" si="139"/>
        <v>-11724.059999999998</v>
      </c>
      <c r="BR55" s="91">
        <f t="shared" si="139"/>
        <v>46649.14</v>
      </c>
      <c r="BS55" s="55">
        <f t="shared" si="140"/>
        <v>49056.850000000006</v>
      </c>
      <c r="BT55" s="55">
        <f t="shared" si="140"/>
        <v>86426.15</v>
      </c>
      <c r="BU55" s="55">
        <f t="shared" si="140"/>
        <v>77429.900000000023</v>
      </c>
      <c r="BV55" s="55">
        <f t="shared" si="140"/>
        <v>-129449.88</v>
      </c>
      <c r="BW55" s="55">
        <f t="shared" si="140"/>
        <v>-173046.26</v>
      </c>
      <c r="BX55" s="55">
        <f t="shared" si="140"/>
        <v>5501.3699999999953</v>
      </c>
      <c r="BY55" s="55">
        <f t="shared" si="140"/>
        <v>220.14000000001397</v>
      </c>
      <c r="BZ55" s="71">
        <f t="shared" si="140"/>
        <v>-70657.790000000008</v>
      </c>
      <c r="CA55" s="412">
        <f t="shared" si="140"/>
        <v>-10670.310000000005</v>
      </c>
      <c r="CB55" s="71">
        <f t="shared" si="140"/>
        <v>39019.33</v>
      </c>
      <c r="CC55" s="71">
        <f t="shared" si="141"/>
        <v>-11924.89</v>
      </c>
      <c r="CD55" s="71">
        <f t="shared" si="141"/>
        <v>-13747.190000000002</v>
      </c>
      <c r="CE55" s="117">
        <f t="shared" si="141"/>
        <v>-29944.339999999997</v>
      </c>
      <c r="CF55" s="71">
        <f t="shared" si="141"/>
        <v>-77908.489999999991</v>
      </c>
      <c r="CG55" s="71">
        <f t="shared" si="141"/>
        <v>35590.339999999967</v>
      </c>
      <c r="CH55" s="71">
        <f t="shared" si="141"/>
        <v>169996.51</v>
      </c>
      <c r="CI55" s="71">
        <f t="shared" si="141"/>
        <v>206096.84999999998</v>
      </c>
      <c r="CJ55" s="71">
        <f t="shared" si="141"/>
        <v>326082.91999999993</v>
      </c>
      <c r="CK55" s="71">
        <f t="shared" si="141"/>
        <v>105587.49999999997</v>
      </c>
      <c r="CL55" s="71">
        <f t="shared" si="141"/>
        <v>80621.180000000022</v>
      </c>
      <c r="CM55" s="71">
        <f t="shared" si="142"/>
        <v>12510.850000000006</v>
      </c>
      <c r="CN55" s="71">
        <f t="shared" si="142"/>
        <v>22043.64</v>
      </c>
      <c r="CO55" s="71">
        <f t="shared" si="142"/>
        <v>49381.94999999999</v>
      </c>
      <c r="CP55" s="91">
        <f t="shared" si="142"/>
        <v>26501.179999999993</v>
      </c>
    </row>
    <row r="56" spans="1:94" ht="17.25" x14ac:dyDescent="0.4">
      <c r="A56" s="267"/>
      <c r="B56" s="83" t="str">
        <f>$B$14</f>
        <v>Large C&amp;I [5]</v>
      </c>
      <c r="C56" s="59">
        <v>130815.19</v>
      </c>
      <c r="D56" s="60">
        <v>342252.07</v>
      </c>
      <c r="E56" s="60">
        <v>237016.39</v>
      </c>
      <c r="F56" s="60">
        <v>113322.34</v>
      </c>
      <c r="G56" s="60">
        <v>190572.2</v>
      </c>
      <c r="H56" s="60">
        <v>156663.06</v>
      </c>
      <c r="I56" s="60">
        <v>47938.92</v>
      </c>
      <c r="J56" s="60">
        <v>54134.02</v>
      </c>
      <c r="K56" s="60">
        <v>73342.880000000005</v>
      </c>
      <c r="L56" s="309">
        <v>53665.11</v>
      </c>
      <c r="M56" s="346">
        <v>216711.06</v>
      </c>
      <c r="N56" s="309">
        <v>168215.63</v>
      </c>
      <c r="O56" s="205">
        <v>263396.89</v>
      </c>
      <c r="P56" s="205">
        <v>369299.05</v>
      </c>
      <c r="Q56" s="205">
        <v>335431.23</v>
      </c>
      <c r="R56" s="205">
        <v>445226.94</v>
      </c>
      <c r="S56" s="229">
        <v>232381.8</v>
      </c>
      <c r="T56" s="229">
        <v>106636.04</v>
      </c>
      <c r="U56" s="229">
        <v>254526.2</v>
      </c>
      <c r="V56" s="229">
        <v>94473.23</v>
      </c>
      <c r="W56" s="229">
        <v>186493.44</v>
      </c>
      <c r="X56" s="279">
        <v>168826.23</v>
      </c>
      <c r="Y56" s="370">
        <v>343503.23</v>
      </c>
      <c r="Z56" s="229">
        <v>319354.17</v>
      </c>
      <c r="AA56" s="229">
        <v>403770.14</v>
      </c>
      <c r="AB56" s="229">
        <v>432191.94</v>
      </c>
      <c r="AC56" s="229">
        <v>263719.63</v>
      </c>
      <c r="AD56" s="229">
        <v>153080.54999999999</v>
      </c>
      <c r="AE56" s="229">
        <v>218272.04</v>
      </c>
      <c r="AF56" s="229">
        <v>89351.21</v>
      </c>
      <c r="AG56" s="229">
        <v>156988.26999999999</v>
      </c>
      <c r="AH56" s="229">
        <v>125535.62</v>
      </c>
      <c r="AI56" s="229">
        <v>38274.57</v>
      </c>
      <c r="AJ56" s="466">
        <v>-3736.01</v>
      </c>
      <c r="AK56" s="540">
        <v>172549.95</v>
      </c>
      <c r="AL56" s="466">
        <v>208655.39</v>
      </c>
      <c r="AM56" s="466">
        <v>561227.27</v>
      </c>
      <c r="AN56" s="466">
        <v>473568.24999999994</v>
      </c>
      <c r="AO56" s="466">
        <v>722136.72</v>
      </c>
      <c r="AP56" s="466">
        <v>381202.07999999996</v>
      </c>
      <c r="AQ56" s="466">
        <v>357084.35000000003</v>
      </c>
      <c r="AR56" s="466">
        <v>85381.420000000013</v>
      </c>
      <c r="AS56" s="466">
        <v>97109.23000000001</v>
      </c>
      <c r="AT56" s="466">
        <v>279852.06</v>
      </c>
      <c r="AU56" s="466">
        <v>47069.51</v>
      </c>
      <c r="AV56" s="466">
        <v>54767.65</v>
      </c>
      <c r="AW56" s="540">
        <v>131959.60999999999</v>
      </c>
      <c r="AX56" s="466">
        <v>220391.50000000003</v>
      </c>
      <c r="AY56" s="466">
        <v>137908.40000000002</v>
      </c>
      <c r="AZ56" s="466">
        <v>1082591.67</v>
      </c>
      <c r="BA56" s="466">
        <v>588902.14</v>
      </c>
      <c r="BB56" s="466">
        <v>203316.24999999997</v>
      </c>
      <c r="BC56" s="466">
        <v>95328.79</v>
      </c>
      <c r="BD56" s="466">
        <v>83633.490000000005</v>
      </c>
      <c r="BE56" s="466">
        <v>51090.640000000007</v>
      </c>
      <c r="BF56" s="466">
        <v>50319.79</v>
      </c>
      <c r="BG56" s="466"/>
      <c r="BH56" s="466"/>
      <c r="BI56" s="111">
        <f t="shared" si="139"/>
        <v>132581.70000000001</v>
      </c>
      <c r="BJ56" s="56">
        <f t="shared" si="139"/>
        <v>27046.979999999981</v>
      </c>
      <c r="BK56" s="56">
        <f t="shared" si="139"/>
        <v>98414.839999999967</v>
      </c>
      <c r="BL56" s="56">
        <f t="shared" si="139"/>
        <v>331904.59999999998</v>
      </c>
      <c r="BM56" s="56">
        <f t="shared" si="139"/>
        <v>41809.599999999977</v>
      </c>
      <c r="BN56" s="56">
        <f t="shared" si="139"/>
        <v>-50027.020000000004</v>
      </c>
      <c r="BO56" s="56">
        <f t="shared" si="139"/>
        <v>206587.28000000003</v>
      </c>
      <c r="BP56" s="56">
        <f t="shared" si="139"/>
        <v>40339.21</v>
      </c>
      <c r="BQ56" s="56">
        <f t="shared" si="139"/>
        <v>113150.56</v>
      </c>
      <c r="BR56" s="92">
        <f t="shared" si="139"/>
        <v>115161.12000000001</v>
      </c>
      <c r="BS56" s="56">
        <f t="shared" si="140"/>
        <v>126792.16999999998</v>
      </c>
      <c r="BT56" s="56">
        <f t="shared" si="140"/>
        <v>151138.53999999998</v>
      </c>
      <c r="BU56" s="56">
        <f t="shared" si="140"/>
        <v>140373.25</v>
      </c>
      <c r="BV56" s="56">
        <f t="shared" si="140"/>
        <v>62892.890000000014</v>
      </c>
      <c r="BW56" s="56">
        <f t="shared" si="140"/>
        <v>-71711.599999999977</v>
      </c>
      <c r="BX56" s="56">
        <f t="shared" si="140"/>
        <v>-292146.39</v>
      </c>
      <c r="BY56" s="56">
        <f t="shared" si="140"/>
        <v>-14109.75999999998</v>
      </c>
      <c r="BZ56" s="310">
        <f t="shared" si="140"/>
        <v>-17284.829999999987</v>
      </c>
      <c r="CA56" s="424">
        <f t="shared" si="140"/>
        <v>-97537.930000000022</v>
      </c>
      <c r="CB56" s="310">
        <f t="shared" si="140"/>
        <v>31062.39</v>
      </c>
      <c r="CC56" s="310">
        <f t="shared" si="141"/>
        <v>-148218.87</v>
      </c>
      <c r="CD56" s="310">
        <f t="shared" si="141"/>
        <v>-172562.24000000002</v>
      </c>
      <c r="CE56" s="487">
        <f t="shared" si="141"/>
        <v>-170953.27999999997</v>
      </c>
      <c r="CF56" s="310">
        <f t="shared" si="141"/>
        <v>-110698.77999999997</v>
      </c>
      <c r="CG56" s="310">
        <f t="shared" si="141"/>
        <v>157457.13</v>
      </c>
      <c r="CH56" s="310">
        <f t="shared" si="141"/>
        <v>41376.309999999939</v>
      </c>
      <c r="CI56" s="310">
        <f t="shared" si="141"/>
        <v>458417.08999999997</v>
      </c>
      <c r="CJ56" s="310">
        <f t="shared" si="141"/>
        <v>228121.52999999997</v>
      </c>
      <c r="CK56" s="310">
        <f t="shared" si="141"/>
        <v>138812.31000000003</v>
      </c>
      <c r="CL56" s="310">
        <f t="shared" si="141"/>
        <v>-3969.7899999999936</v>
      </c>
      <c r="CM56" s="310">
        <f t="shared" si="142"/>
        <v>-59879.039999999979</v>
      </c>
      <c r="CN56" s="310">
        <f t="shared" si="142"/>
        <v>154316.44</v>
      </c>
      <c r="CO56" s="310">
        <f t="shared" si="142"/>
        <v>8794.9400000000023</v>
      </c>
      <c r="CP56" s="92">
        <f t="shared" si="142"/>
        <v>58503.66</v>
      </c>
    </row>
    <row r="57" spans="1:94" x14ac:dyDescent="0.25">
      <c r="A57" s="267"/>
      <c r="B57" s="83" t="str">
        <f>$B$15</f>
        <v>Total</v>
      </c>
      <c r="C57" s="58">
        <f>SUM(C52:C56)</f>
        <v>7851145.9300000006</v>
      </c>
      <c r="D57" s="55">
        <f>SUM(D52:D56)</f>
        <v>10000257.440000001</v>
      </c>
      <c r="E57" s="55">
        <f t="shared" ref="E57:BQ57" si="143">SUM(E52:E56)</f>
        <v>9304468.25</v>
      </c>
      <c r="F57" s="55">
        <f t="shared" si="143"/>
        <v>5187472.16</v>
      </c>
      <c r="G57" s="55">
        <f t="shared" si="143"/>
        <v>3492231.1</v>
      </c>
      <c r="H57" s="55">
        <f t="shared" si="143"/>
        <v>2454239.8000000003</v>
      </c>
      <c r="I57" s="55">
        <f t="shared" si="143"/>
        <v>1332318.81</v>
      </c>
      <c r="J57" s="55">
        <f t="shared" si="143"/>
        <v>1032505.6200000001</v>
      </c>
      <c r="K57" s="55">
        <f t="shared" si="143"/>
        <v>1286286.4000000004</v>
      </c>
      <c r="L57" s="71">
        <f t="shared" si="143"/>
        <v>1269080.49</v>
      </c>
      <c r="M57" s="110">
        <f t="shared" si="143"/>
        <v>4276625.4799999995</v>
      </c>
      <c r="N57" s="71">
        <f t="shared" si="143"/>
        <v>5948666.0999999996</v>
      </c>
      <c r="O57" s="204">
        <f t="shared" si="143"/>
        <v>6101065.9900000002</v>
      </c>
      <c r="P57" s="204">
        <f t="shared" si="143"/>
        <v>9596939.2200000007</v>
      </c>
      <c r="Q57" s="204">
        <f t="shared" si="143"/>
        <v>7770120.7100000009</v>
      </c>
      <c r="R57" s="204">
        <f t="shared" si="143"/>
        <v>4889276.66</v>
      </c>
      <c r="S57" s="228">
        <f t="shared" si="143"/>
        <v>4376370.17</v>
      </c>
      <c r="T57" s="228">
        <f t="shared" si="143"/>
        <v>1336812.47</v>
      </c>
      <c r="U57" s="228">
        <f t="shared" si="143"/>
        <v>1198355.8800000001</v>
      </c>
      <c r="V57" s="228">
        <f t="shared" si="143"/>
        <v>974372.37</v>
      </c>
      <c r="W57" s="228">
        <f t="shared" si="143"/>
        <v>981428.99</v>
      </c>
      <c r="X57" s="278">
        <f t="shared" ref="X57" si="144">SUM(X52:X56)</f>
        <v>1006480.2700000001</v>
      </c>
      <c r="Y57" s="369">
        <f t="shared" ref="Y57:AE57" si="145">SUM(Y52:Y56)</f>
        <v>3787811.4499999997</v>
      </c>
      <c r="Z57" s="228">
        <f t="shared" si="145"/>
        <v>5143179.1899999985</v>
      </c>
      <c r="AA57" s="228">
        <f t="shared" si="145"/>
        <v>8947814.2100000009</v>
      </c>
      <c r="AB57" s="228">
        <f t="shared" si="145"/>
        <v>10546203.109999999</v>
      </c>
      <c r="AC57" s="228">
        <f t="shared" si="145"/>
        <v>7004281.0899999999</v>
      </c>
      <c r="AD57" s="228">
        <f t="shared" si="145"/>
        <v>4138770.0199999996</v>
      </c>
      <c r="AE57" s="228">
        <f t="shared" si="145"/>
        <v>3124418.31</v>
      </c>
      <c r="AF57" s="228">
        <f t="shared" ref="AF57" si="146">SUM(AF52:AF56)</f>
        <v>1167184.3500000001</v>
      </c>
      <c r="AG57" s="396">
        <v>1818469.64</v>
      </c>
      <c r="AH57" s="396">
        <f t="shared" ref="AH57" si="147">SUM(AH52:AH56)</f>
        <v>1082702.23</v>
      </c>
      <c r="AI57" s="396">
        <f>SUM(AI52:AI56)</f>
        <v>1067737.03</v>
      </c>
      <c r="AJ57" s="396">
        <v>1205093.67</v>
      </c>
      <c r="AK57" s="541">
        <f>SUM(AK52:AK56)</f>
        <v>3913057.6600000006</v>
      </c>
      <c r="AL57" s="396">
        <f>SUM(AL52:AL56)</f>
        <v>6237656.8600000003</v>
      </c>
      <c r="AM57" s="396">
        <f>SUM(AM52:AM56)</f>
        <v>12328385.349999998</v>
      </c>
      <c r="AN57" s="527">
        <f>SUM(AN52:AN56)</f>
        <v>15610034.230000002</v>
      </c>
      <c r="AO57" s="527">
        <v>12165564.920000002</v>
      </c>
      <c r="AP57" s="527">
        <v>9961838.379999999</v>
      </c>
      <c r="AQ57" s="465">
        <f>SUM(AQ52:AQ56)</f>
        <v>6786399.0300000003</v>
      </c>
      <c r="AR57" s="465">
        <f>SUM(AR52:AR56)</f>
        <v>4952299.72</v>
      </c>
      <c r="AS57" s="465">
        <v>2711247.6</v>
      </c>
      <c r="AT57" s="465">
        <v>2433319.89</v>
      </c>
      <c r="AU57" s="465">
        <v>2071976.23</v>
      </c>
      <c r="AV57" s="465">
        <v>3223824.9999999995</v>
      </c>
      <c r="AW57" s="539">
        <v>5246293.5500000017</v>
      </c>
      <c r="AX57" s="465">
        <v>9613769.8900000006</v>
      </c>
      <c r="AY57" s="465">
        <v>12765580.66</v>
      </c>
      <c r="AZ57" s="465">
        <v>15065159.82</v>
      </c>
      <c r="BA57" s="465">
        <v>12951036.119999999</v>
      </c>
      <c r="BB57" s="465">
        <v>8331396.6400000006</v>
      </c>
      <c r="BC57" s="465">
        <v>4868083.67</v>
      </c>
      <c r="BD57" s="465">
        <v>2936971.3200000003</v>
      </c>
      <c r="BE57" s="465">
        <v>2088256.24</v>
      </c>
      <c r="BF57" s="465">
        <v>2508573.6299999994</v>
      </c>
      <c r="BG57" s="465"/>
      <c r="BH57" s="465"/>
      <c r="BI57" s="110">
        <f t="shared" si="143"/>
        <v>-1750079.9400000004</v>
      </c>
      <c r="BJ57" s="55">
        <f t="shared" si="143"/>
        <v>-403318.21999999986</v>
      </c>
      <c r="BK57" s="55">
        <f t="shared" si="143"/>
        <v>-1534347.5399999996</v>
      </c>
      <c r="BL57" s="55">
        <f t="shared" si="143"/>
        <v>-298195.5</v>
      </c>
      <c r="BM57" s="55">
        <f t="shared" si="143"/>
        <v>884139.07000000018</v>
      </c>
      <c r="BN57" s="55">
        <f t="shared" si="143"/>
        <v>-1117427.33</v>
      </c>
      <c r="BO57" s="55">
        <f t="shared" si="143"/>
        <v>-133962.92999999993</v>
      </c>
      <c r="BP57" s="55">
        <f t="shared" si="143"/>
        <v>-58133.250000000065</v>
      </c>
      <c r="BQ57" s="55">
        <f t="shared" si="143"/>
        <v>-304857.41000000003</v>
      </c>
      <c r="BR57" s="91">
        <f t="shared" ref="BR57:BS57" si="148">SUM(BR52:BR56)</f>
        <v>-262600.21999999986</v>
      </c>
      <c r="BS57" s="55">
        <f t="shared" si="148"/>
        <v>-488814.03000000032</v>
      </c>
      <c r="BT57" s="55">
        <f t="shared" ref="BT57:BU57" si="149">SUM(BT52:BT56)</f>
        <v>-805486.91000000038</v>
      </c>
      <c r="BU57" s="55">
        <f t="shared" si="149"/>
        <v>2846748.2199999997</v>
      </c>
      <c r="BV57" s="55">
        <f t="shared" ref="BV57:BW57" si="150">SUM(BV52:BV56)</f>
        <v>949263.88999999955</v>
      </c>
      <c r="BW57" s="55">
        <f t="shared" si="150"/>
        <v>-765839.62000000023</v>
      </c>
      <c r="BX57" s="55">
        <f t="shared" ref="BX57:BY57" si="151">SUM(BX52:BX56)</f>
        <v>-750506.64000000013</v>
      </c>
      <c r="BY57" s="55">
        <f t="shared" si="151"/>
        <v>-1251951.8600000001</v>
      </c>
      <c r="BZ57" s="71">
        <f t="shared" ref="BZ57:CA57" si="152">SUM(BZ52:BZ56)</f>
        <v>-169628.11999999994</v>
      </c>
      <c r="CA57" s="412">
        <f t="shared" si="152"/>
        <v>620113.75999999989</v>
      </c>
      <c r="CB57" s="71">
        <f t="shared" ref="CB57:CC57" si="153">SUM(CB52:CB56)</f>
        <v>108329.86000000004</v>
      </c>
      <c r="CC57" s="71">
        <f t="shared" si="153"/>
        <v>86308.040000000037</v>
      </c>
      <c r="CD57" s="71">
        <f t="shared" ref="CD57:CE57" si="154">SUM(CD52:CD56)</f>
        <v>198613.39999999988</v>
      </c>
      <c r="CE57" s="117">
        <f t="shared" si="154"/>
        <v>125246.21000000025</v>
      </c>
      <c r="CF57" s="71">
        <f t="shared" ref="CF57:CG57" si="155">SUM(CF52:CF56)</f>
        <v>1094477.6700000004</v>
      </c>
      <c r="CG57" s="71">
        <f t="shared" si="155"/>
        <v>3380571.1399999997</v>
      </c>
      <c r="CH57" s="71">
        <f t="shared" ref="CH57:CI57" si="156">SUM(CH52:CH56)</f>
        <v>5063831.120000001</v>
      </c>
      <c r="CI57" s="71">
        <f t="shared" si="156"/>
        <v>5161283.83</v>
      </c>
      <c r="CJ57" s="71">
        <f t="shared" ref="CJ57:CK57" si="157">SUM(CJ52:CJ56)</f>
        <v>5823068.3600000003</v>
      </c>
      <c r="CK57" s="71">
        <f t="shared" si="157"/>
        <v>3661980.7200000007</v>
      </c>
      <c r="CL57" s="71">
        <f t="shared" ref="CL57:CM57" si="158">SUM(CL52:CL56)</f>
        <v>3785115.37</v>
      </c>
      <c r="CM57" s="71">
        <f t="shared" si="158"/>
        <v>892777.96</v>
      </c>
      <c r="CN57" s="71">
        <f t="shared" ref="CN57:CO57" si="159">SUM(CN52:CN56)</f>
        <v>1350617.6599999997</v>
      </c>
      <c r="CO57" s="71">
        <f t="shared" si="159"/>
        <v>1004239.2</v>
      </c>
      <c r="CP57" s="91">
        <f t="shared" ref="CP57" si="160">SUM(CP52:CP56)</f>
        <v>2018731.3299999998</v>
      </c>
    </row>
    <row r="58" spans="1:94" x14ac:dyDescent="0.25">
      <c r="A58" s="267">
        <f>+A51+1</f>
        <v>8</v>
      </c>
      <c r="B58" s="89" t="s">
        <v>24</v>
      </c>
      <c r="C58" s="58"/>
      <c r="D58" s="55"/>
      <c r="E58" s="55"/>
      <c r="F58" s="55"/>
      <c r="G58" s="55"/>
      <c r="H58" s="55"/>
      <c r="I58" s="55"/>
      <c r="J58" s="55"/>
      <c r="K58" s="55"/>
      <c r="L58" s="71"/>
      <c r="M58" s="110"/>
      <c r="N58" s="71"/>
      <c r="O58" s="204"/>
      <c r="P58" s="204"/>
      <c r="Q58" s="204"/>
      <c r="R58" s="204"/>
      <c r="S58" s="228"/>
      <c r="T58" s="228"/>
      <c r="U58" s="228"/>
      <c r="V58" s="228"/>
      <c r="W58" s="228"/>
      <c r="X58" s="278"/>
      <c r="Y58" s="369"/>
      <c r="Z58" s="228"/>
      <c r="AA58" s="228"/>
      <c r="AB58" s="228"/>
      <c r="AC58" s="228"/>
      <c r="AD58" s="228"/>
      <c r="AE58" s="228"/>
      <c r="AF58" s="228"/>
      <c r="AG58" s="395"/>
      <c r="AH58" s="395"/>
      <c r="AI58" s="395"/>
      <c r="AJ58" s="395"/>
      <c r="AK58" s="538"/>
      <c r="AL58" s="395"/>
      <c r="AM58" s="510"/>
      <c r="AN58" s="526"/>
      <c r="AO58" s="526"/>
      <c r="AP58" s="526"/>
      <c r="AQ58" s="526"/>
      <c r="AR58" s="526"/>
      <c r="AS58" s="526"/>
      <c r="AT58" s="526"/>
      <c r="AU58" s="526"/>
      <c r="AV58" s="526"/>
      <c r="AW58" s="571"/>
      <c r="AX58" s="526"/>
      <c r="AY58" s="526"/>
      <c r="AZ58" s="526"/>
      <c r="BA58" s="526"/>
      <c r="BB58" s="526"/>
      <c r="BC58" s="526"/>
      <c r="BD58" s="526"/>
      <c r="BE58" s="526"/>
      <c r="BF58" s="526"/>
      <c r="BG58" s="526"/>
      <c r="BH58" s="526"/>
      <c r="BI58" s="110"/>
      <c r="BJ58" s="55"/>
      <c r="BK58" s="55"/>
      <c r="BL58" s="55"/>
      <c r="BM58" s="55"/>
      <c r="BN58" s="55"/>
      <c r="BO58" s="55"/>
      <c r="BP58" s="55"/>
      <c r="BQ58" s="55"/>
      <c r="BR58" s="91"/>
      <c r="BS58" s="55"/>
      <c r="BT58" s="55"/>
      <c r="BU58" s="55"/>
      <c r="BV58" s="55"/>
      <c r="BW58" s="55"/>
      <c r="BX58" s="55"/>
      <c r="BY58" s="55"/>
      <c r="BZ58" s="71"/>
      <c r="CA58" s="412"/>
      <c r="CB58" s="71"/>
      <c r="CC58" s="71"/>
      <c r="CD58" s="71"/>
      <c r="CE58" s="117"/>
      <c r="CF58" s="71"/>
      <c r="CG58" s="71"/>
      <c r="CH58" s="71"/>
      <c r="CI58" s="71"/>
      <c r="CJ58" s="71"/>
      <c r="CK58" s="71"/>
      <c r="CL58" s="71"/>
      <c r="CM58" s="71"/>
      <c r="CN58" s="71"/>
      <c r="CO58" s="71"/>
      <c r="CP58" s="91"/>
    </row>
    <row r="59" spans="1:94" x14ac:dyDescent="0.25">
      <c r="A59" s="267"/>
      <c r="B59" s="83" t="str">
        <f>$B$10</f>
        <v>Residential [1]</v>
      </c>
      <c r="C59" s="58">
        <v>9277871.5700000003</v>
      </c>
      <c r="D59" s="55">
        <v>10692845.939999999</v>
      </c>
      <c r="E59" s="55">
        <v>13240152.439999999</v>
      </c>
      <c r="F59" s="55">
        <v>14907007.960000001</v>
      </c>
      <c r="G59" s="55">
        <v>14028430.189999999</v>
      </c>
      <c r="H59" s="55">
        <v>12953454.619999999</v>
      </c>
      <c r="I59" s="55">
        <v>11417784.529999999</v>
      </c>
      <c r="J59" s="55">
        <v>9842044.7599999998</v>
      </c>
      <c r="K59" s="55">
        <v>9529478.5800000001</v>
      </c>
      <c r="L59" s="71">
        <v>9415819.1799999997</v>
      </c>
      <c r="M59" s="110">
        <v>8969286.4100000001</v>
      </c>
      <c r="N59" s="71">
        <v>9367496.3499999996</v>
      </c>
      <c r="O59" s="204">
        <v>11985890.220000001</v>
      </c>
      <c r="P59" s="204">
        <v>14325551.01</v>
      </c>
      <c r="Q59" s="204">
        <v>16241394.939999999</v>
      </c>
      <c r="R59" s="204">
        <v>18775081.43</v>
      </c>
      <c r="S59" s="228">
        <v>19245447.329999998</v>
      </c>
      <c r="T59" s="228">
        <v>20405063.850000001</v>
      </c>
      <c r="U59" s="228">
        <v>19458505.68</v>
      </c>
      <c r="V59" s="228">
        <v>18787350.390000001</v>
      </c>
      <c r="W59" s="228">
        <v>18277555.09</v>
      </c>
      <c r="X59" s="278">
        <v>18016171.530000001</v>
      </c>
      <c r="Y59" s="369">
        <v>18157656.920000002</v>
      </c>
      <c r="Z59" s="228">
        <v>18987153.32</v>
      </c>
      <c r="AA59" s="228">
        <v>20089985.59</v>
      </c>
      <c r="AB59" s="228">
        <v>23328679.010000002</v>
      </c>
      <c r="AC59" s="228">
        <v>27529480.739999998</v>
      </c>
      <c r="AD59" s="228">
        <v>28940912.149999999</v>
      </c>
      <c r="AE59" s="228">
        <v>28883019.039999999</v>
      </c>
      <c r="AF59" s="228">
        <v>28486127.120000001</v>
      </c>
      <c r="AG59" s="228">
        <v>26923330.649999999</v>
      </c>
      <c r="AH59" s="228">
        <v>22985061.289999999</v>
      </c>
      <c r="AI59" s="228">
        <v>20350587.73</v>
      </c>
      <c r="AJ59" s="465">
        <v>19773934.32</v>
      </c>
      <c r="AK59" s="539">
        <v>19536185.98</v>
      </c>
      <c r="AL59" s="465">
        <v>20485058.129999999</v>
      </c>
      <c r="AM59" s="465">
        <v>22118209.66</v>
      </c>
      <c r="AN59" s="465">
        <v>28598114.530000001</v>
      </c>
      <c r="AO59" s="465">
        <v>33779035.339999996</v>
      </c>
      <c r="AP59" s="465">
        <v>36643812.059999995</v>
      </c>
      <c r="AQ59" s="465">
        <v>34790133.090000004</v>
      </c>
      <c r="AR59" s="465">
        <v>33159151.890000001</v>
      </c>
      <c r="AS59" s="465">
        <v>30819018.949999999</v>
      </c>
      <c r="AT59" s="465">
        <v>29895563.599999998</v>
      </c>
      <c r="AU59" s="465">
        <v>28327511</v>
      </c>
      <c r="AV59" s="465">
        <v>30435830.34</v>
      </c>
      <c r="AW59" s="539">
        <v>27769487.570000004</v>
      </c>
      <c r="AX59" s="465">
        <v>28680655.66</v>
      </c>
      <c r="AY59" s="465">
        <v>36965378.439999998</v>
      </c>
      <c r="AZ59" s="465">
        <v>41507121.170000002</v>
      </c>
      <c r="BA59" s="465">
        <v>45795538.420000002</v>
      </c>
      <c r="BB59" s="465">
        <v>47762323.109999999</v>
      </c>
      <c r="BC59" s="465">
        <v>46922990.689999998</v>
      </c>
      <c r="BD59" s="465">
        <v>38553838.710000001</v>
      </c>
      <c r="BE59" s="465">
        <v>22276333.850000001</v>
      </c>
      <c r="BF59" s="465">
        <v>31480639.129999999</v>
      </c>
      <c r="BG59" s="465"/>
      <c r="BH59" s="465"/>
      <c r="BI59" s="110">
        <f t="shared" ref="BI59:BR63" si="161">O59-C59</f>
        <v>2708018.6500000004</v>
      </c>
      <c r="BJ59" s="55">
        <f t="shared" si="161"/>
        <v>3632705.0700000003</v>
      </c>
      <c r="BK59" s="55">
        <f t="shared" si="161"/>
        <v>3001242.5</v>
      </c>
      <c r="BL59" s="55">
        <f t="shared" si="161"/>
        <v>3868073.4699999988</v>
      </c>
      <c r="BM59" s="55">
        <f t="shared" si="161"/>
        <v>5217017.1399999987</v>
      </c>
      <c r="BN59" s="55">
        <f t="shared" si="161"/>
        <v>7451609.2300000023</v>
      </c>
      <c r="BO59" s="55">
        <f t="shared" si="161"/>
        <v>8040721.1500000004</v>
      </c>
      <c r="BP59" s="55">
        <f t="shared" si="161"/>
        <v>8945305.6300000008</v>
      </c>
      <c r="BQ59" s="55">
        <f t="shared" si="161"/>
        <v>8748076.5099999998</v>
      </c>
      <c r="BR59" s="91">
        <f t="shared" si="161"/>
        <v>8600352.3500000015</v>
      </c>
      <c r="BS59" s="55">
        <f t="shared" ref="BS59:CB63" si="162">Y59-M59</f>
        <v>9188370.5100000016</v>
      </c>
      <c r="BT59" s="55">
        <f t="shared" si="162"/>
        <v>9619656.9700000007</v>
      </c>
      <c r="BU59" s="55">
        <f t="shared" si="162"/>
        <v>8104095.3699999992</v>
      </c>
      <c r="BV59" s="55">
        <f t="shared" si="162"/>
        <v>9003128.0000000019</v>
      </c>
      <c r="BW59" s="55">
        <f t="shared" si="162"/>
        <v>11288085.799999999</v>
      </c>
      <c r="BX59" s="55">
        <f t="shared" si="162"/>
        <v>10165830.719999999</v>
      </c>
      <c r="BY59" s="55">
        <f t="shared" si="162"/>
        <v>9637571.7100000009</v>
      </c>
      <c r="BZ59" s="71">
        <f t="shared" si="162"/>
        <v>8081063.2699999996</v>
      </c>
      <c r="CA59" s="412">
        <f t="shared" si="162"/>
        <v>7464824.9699999988</v>
      </c>
      <c r="CB59" s="71">
        <f t="shared" si="162"/>
        <v>4197710.8999999985</v>
      </c>
      <c r="CC59" s="71">
        <f t="shared" ref="CC59:CL63" si="163">AI59-W59</f>
        <v>2073032.6400000006</v>
      </c>
      <c r="CD59" s="71">
        <f t="shared" si="163"/>
        <v>1757762.7899999991</v>
      </c>
      <c r="CE59" s="117">
        <f t="shared" si="163"/>
        <v>1378529.0599999987</v>
      </c>
      <c r="CF59" s="71">
        <f t="shared" si="163"/>
        <v>1497904.8099999987</v>
      </c>
      <c r="CG59" s="71">
        <f t="shared" si="163"/>
        <v>2028224.0700000003</v>
      </c>
      <c r="CH59" s="71">
        <f t="shared" si="163"/>
        <v>5269435.5199999996</v>
      </c>
      <c r="CI59" s="71">
        <f t="shared" si="163"/>
        <v>6249554.5999999978</v>
      </c>
      <c r="CJ59" s="71">
        <f t="shared" si="163"/>
        <v>7702899.9099999964</v>
      </c>
      <c r="CK59" s="71">
        <f t="shared" si="163"/>
        <v>5907114.0500000045</v>
      </c>
      <c r="CL59" s="71">
        <f t="shared" si="163"/>
        <v>4673024.7699999996</v>
      </c>
      <c r="CM59" s="71">
        <f t="shared" ref="CM59:CP63" si="164">AS59-AG59</f>
        <v>3895688.3000000007</v>
      </c>
      <c r="CN59" s="71">
        <f t="shared" si="164"/>
        <v>6910502.3099999987</v>
      </c>
      <c r="CO59" s="71">
        <f t="shared" si="164"/>
        <v>7976923.2699999996</v>
      </c>
      <c r="CP59" s="91">
        <f t="shared" si="164"/>
        <v>10661896.02</v>
      </c>
    </row>
    <row r="60" spans="1:94" x14ac:dyDescent="0.25">
      <c r="A60" s="267"/>
      <c r="B60" s="83" t="str">
        <f>$B$11</f>
        <v>Low Income Residential [2]</v>
      </c>
      <c r="C60" s="58">
        <v>11214202.779999999</v>
      </c>
      <c r="D60" s="55">
        <v>11769889.02</v>
      </c>
      <c r="E60" s="55">
        <v>11305364.77</v>
      </c>
      <c r="F60" s="55">
        <v>10712494.9</v>
      </c>
      <c r="G60" s="55">
        <v>10038457.33</v>
      </c>
      <c r="H60" s="55">
        <v>9871546.7799999993</v>
      </c>
      <c r="I60" s="55">
        <v>9702638.1199999992</v>
      </c>
      <c r="J60" s="55">
        <v>10057341.65</v>
      </c>
      <c r="K60" s="55">
        <v>10125876.35</v>
      </c>
      <c r="L60" s="71">
        <v>10311951.07</v>
      </c>
      <c r="M60" s="110">
        <v>10404240.039999999</v>
      </c>
      <c r="N60" s="71">
        <v>10705368.369999999</v>
      </c>
      <c r="O60" s="204">
        <v>10763563.550000001</v>
      </c>
      <c r="P60" s="204">
        <v>11277546.77</v>
      </c>
      <c r="Q60" s="204">
        <v>10905739.9</v>
      </c>
      <c r="R60" s="204">
        <v>11126787.99</v>
      </c>
      <c r="S60" s="228">
        <v>13544670.859999999</v>
      </c>
      <c r="T60" s="228">
        <v>13938130.85</v>
      </c>
      <c r="U60" s="228">
        <v>14023721.99</v>
      </c>
      <c r="V60" s="228">
        <v>14278503.949999999</v>
      </c>
      <c r="W60" s="228">
        <v>1978408.43</v>
      </c>
      <c r="X60" s="278">
        <v>2690674.8</v>
      </c>
      <c r="Y60" s="369">
        <v>2854007.15</v>
      </c>
      <c r="Z60" s="228">
        <v>4122290.37</v>
      </c>
      <c r="AA60" s="228">
        <v>4907848.12</v>
      </c>
      <c r="AB60" s="228">
        <v>6206413.5099999998</v>
      </c>
      <c r="AC60" s="228">
        <v>8003552.4900000002</v>
      </c>
      <c r="AD60" s="228">
        <v>8914677.2400000002</v>
      </c>
      <c r="AE60" s="228">
        <v>8914986.8100000005</v>
      </c>
      <c r="AF60" s="228">
        <v>9073232.6999999993</v>
      </c>
      <c r="AG60" s="228">
        <v>9229429.2100000009</v>
      </c>
      <c r="AH60" s="228">
        <v>10092401.699999999</v>
      </c>
      <c r="AI60" s="228">
        <v>10467994.460000001</v>
      </c>
      <c r="AJ60" s="465">
        <v>10540325.82</v>
      </c>
      <c r="AK60" s="539">
        <v>9815372.8100000005</v>
      </c>
      <c r="AL60" s="465">
        <v>10731247.470000001</v>
      </c>
      <c r="AM60" s="465">
        <v>11901196.380000001</v>
      </c>
      <c r="AN60" s="465">
        <v>14797975.16</v>
      </c>
      <c r="AO60" s="465">
        <v>19232194.59</v>
      </c>
      <c r="AP60" s="465">
        <v>21614709.719999999</v>
      </c>
      <c r="AQ60" s="465">
        <v>26216517.59</v>
      </c>
      <c r="AR60" s="465">
        <v>24770738.239999998</v>
      </c>
      <c r="AS60" s="465">
        <v>23901351.300000001</v>
      </c>
      <c r="AT60" s="465">
        <v>22825735.640000004</v>
      </c>
      <c r="AU60" s="465">
        <v>22785061.139999997</v>
      </c>
      <c r="AV60" s="465">
        <v>23591637.579999998</v>
      </c>
      <c r="AW60" s="539">
        <v>22825111.080000002</v>
      </c>
      <c r="AX60" s="465">
        <v>23355238.979999997</v>
      </c>
      <c r="AY60" s="465">
        <v>19738075.700000003</v>
      </c>
      <c r="AZ60" s="465">
        <v>22931771.960000001</v>
      </c>
      <c r="BA60" s="465">
        <v>25519870.020000003</v>
      </c>
      <c r="BB60" s="465">
        <v>27711073.48</v>
      </c>
      <c r="BC60" s="465">
        <v>28074145.030000001</v>
      </c>
      <c r="BD60" s="465">
        <v>26306611.57</v>
      </c>
      <c r="BE60" s="465">
        <v>16519402.76</v>
      </c>
      <c r="BF60" s="465">
        <v>23065473.27</v>
      </c>
      <c r="BG60" s="465"/>
      <c r="BH60" s="465"/>
      <c r="BI60" s="110">
        <f t="shared" si="161"/>
        <v>-450639.22999999858</v>
      </c>
      <c r="BJ60" s="55">
        <f t="shared" si="161"/>
        <v>-492342.25</v>
      </c>
      <c r="BK60" s="55">
        <f t="shared" si="161"/>
        <v>-399624.86999999918</v>
      </c>
      <c r="BL60" s="55">
        <f t="shared" si="161"/>
        <v>414293.08999999985</v>
      </c>
      <c r="BM60" s="55">
        <f t="shared" si="161"/>
        <v>3506213.5299999993</v>
      </c>
      <c r="BN60" s="55">
        <f t="shared" si="161"/>
        <v>4066584.0700000003</v>
      </c>
      <c r="BO60" s="55">
        <f t="shared" si="161"/>
        <v>4321083.870000001</v>
      </c>
      <c r="BP60" s="55">
        <f t="shared" si="161"/>
        <v>4221162.2999999989</v>
      </c>
      <c r="BQ60" s="55">
        <f t="shared" si="161"/>
        <v>-8147467.9199999999</v>
      </c>
      <c r="BR60" s="91">
        <f t="shared" si="161"/>
        <v>-7621276.2700000005</v>
      </c>
      <c r="BS60" s="55">
        <f t="shared" si="162"/>
        <v>-7550232.8899999987</v>
      </c>
      <c r="BT60" s="55">
        <f t="shared" si="162"/>
        <v>-6583077.9999999991</v>
      </c>
      <c r="BU60" s="55">
        <f t="shared" si="162"/>
        <v>-5855715.4300000006</v>
      </c>
      <c r="BV60" s="55">
        <f t="shared" si="162"/>
        <v>-5071133.26</v>
      </c>
      <c r="BW60" s="55">
        <f t="shared" si="162"/>
        <v>-2902187.41</v>
      </c>
      <c r="BX60" s="55">
        <f t="shared" si="162"/>
        <v>-2212110.75</v>
      </c>
      <c r="BY60" s="55">
        <f t="shared" si="162"/>
        <v>-4629684.0499999989</v>
      </c>
      <c r="BZ60" s="71">
        <f t="shared" si="162"/>
        <v>-4864898.1500000004</v>
      </c>
      <c r="CA60" s="412">
        <f t="shared" si="162"/>
        <v>-4794292.7799999993</v>
      </c>
      <c r="CB60" s="71">
        <f t="shared" si="162"/>
        <v>-4186102.25</v>
      </c>
      <c r="CC60" s="71">
        <f t="shared" si="163"/>
        <v>8489586.0300000012</v>
      </c>
      <c r="CD60" s="71">
        <f t="shared" si="163"/>
        <v>7849651.0200000005</v>
      </c>
      <c r="CE60" s="117">
        <f t="shared" si="163"/>
        <v>6961365.6600000001</v>
      </c>
      <c r="CF60" s="71">
        <f t="shared" si="163"/>
        <v>6608957.1000000006</v>
      </c>
      <c r="CG60" s="71">
        <f t="shared" si="163"/>
        <v>6993348.2600000007</v>
      </c>
      <c r="CH60" s="71">
        <f t="shared" si="163"/>
        <v>8591561.6500000004</v>
      </c>
      <c r="CI60" s="71">
        <f t="shared" si="163"/>
        <v>11228642.1</v>
      </c>
      <c r="CJ60" s="71">
        <f t="shared" si="163"/>
        <v>12700032.479999999</v>
      </c>
      <c r="CK60" s="71">
        <f t="shared" si="163"/>
        <v>17301530.780000001</v>
      </c>
      <c r="CL60" s="71">
        <f t="shared" si="163"/>
        <v>15697505.539999999</v>
      </c>
      <c r="CM60" s="71">
        <f t="shared" si="164"/>
        <v>14671922.09</v>
      </c>
      <c r="CN60" s="71">
        <f t="shared" si="164"/>
        <v>12733333.940000005</v>
      </c>
      <c r="CO60" s="71">
        <f t="shared" si="164"/>
        <v>12317066.679999996</v>
      </c>
      <c r="CP60" s="91">
        <f t="shared" si="164"/>
        <v>13051311.759999998</v>
      </c>
    </row>
    <row r="61" spans="1:94" x14ac:dyDescent="0.25">
      <c r="A61" s="267"/>
      <c r="B61" s="83" t="str">
        <f>$B$12</f>
        <v>Small C&amp;I [3]</v>
      </c>
      <c r="C61" s="58">
        <v>93932.35</v>
      </c>
      <c r="D61" s="55">
        <v>177261.97</v>
      </c>
      <c r="E61" s="55">
        <v>309301.92</v>
      </c>
      <c r="F61" s="55">
        <v>376557.21</v>
      </c>
      <c r="G61" s="55">
        <v>240343.91</v>
      </c>
      <c r="H61" s="55">
        <v>106724.94</v>
      </c>
      <c r="I61" s="55">
        <v>8764.16</v>
      </c>
      <c r="J61" s="55">
        <v>-28312.43</v>
      </c>
      <c r="K61" s="55">
        <v>43310.85</v>
      </c>
      <c r="L61" s="71">
        <v>132402.57999999999</v>
      </c>
      <c r="M61" s="110">
        <v>150256.48000000001</v>
      </c>
      <c r="N61" s="71">
        <v>150183.96</v>
      </c>
      <c r="O61" s="204">
        <v>261207.7</v>
      </c>
      <c r="P61" s="204">
        <v>512105.07</v>
      </c>
      <c r="Q61" s="204">
        <v>823105.19</v>
      </c>
      <c r="R61" s="204">
        <v>944201.38</v>
      </c>
      <c r="S61" s="228">
        <v>992009.99</v>
      </c>
      <c r="T61" s="228">
        <v>1015773.78</v>
      </c>
      <c r="U61" s="228">
        <v>910599.24</v>
      </c>
      <c r="V61" s="228">
        <v>730007.58</v>
      </c>
      <c r="W61" s="228">
        <v>714305.7</v>
      </c>
      <c r="X61" s="278">
        <v>728677.12</v>
      </c>
      <c r="Y61" s="369">
        <v>767111.39</v>
      </c>
      <c r="Z61" s="228">
        <v>828833.45</v>
      </c>
      <c r="AA61" s="228">
        <v>943237.22</v>
      </c>
      <c r="AB61" s="228">
        <v>1112029.73</v>
      </c>
      <c r="AC61" s="228">
        <v>1474726.34</v>
      </c>
      <c r="AD61" s="228">
        <v>1622476.18</v>
      </c>
      <c r="AE61" s="228">
        <v>1290803.1599999999</v>
      </c>
      <c r="AF61" s="228">
        <v>718603.17</v>
      </c>
      <c r="AG61" s="228">
        <v>453774.5</v>
      </c>
      <c r="AH61" s="228">
        <v>312657.46999999997</v>
      </c>
      <c r="AI61" s="228">
        <v>178530.02</v>
      </c>
      <c r="AJ61" s="465">
        <v>192195.98</v>
      </c>
      <c r="AK61" s="539">
        <v>229037.22</v>
      </c>
      <c r="AL61" s="465">
        <v>262962.46999999997</v>
      </c>
      <c r="AM61" s="465">
        <v>362383.53</v>
      </c>
      <c r="AN61" s="465">
        <v>703033.43</v>
      </c>
      <c r="AO61" s="465">
        <v>1384386.49</v>
      </c>
      <c r="AP61" s="465">
        <v>1818461.8099999998</v>
      </c>
      <c r="AQ61" s="465">
        <v>1732435.4100000001</v>
      </c>
      <c r="AR61" s="465">
        <v>1600061.48</v>
      </c>
      <c r="AS61" s="465">
        <v>3188721.1599999992</v>
      </c>
      <c r="AT61" s="465">
        <v>3069289.19</v>
      </c>
      <c r="AU61" s="465">
        <v>2871993.8</v>
      </c>
      <c r="AV61" s="465">
        <v>2906037.57</v>
      </c>
      <c r="AW61" s="539">
        <v>2701750.64</v>
      </c>
      <c r="AX61" s="465">
        <v>1007684.84</v>
      </c>
      <c r="AY61" s="465">
        <v>1029814.13</v>
      </c>
      <c r="AZ61" s="465">
        <v>1120638.2999999998</v>
      </c>
      <c r="BA61" s="465">
        <v>1427405.4699999997</v>
      </c>
      <c r="BB61" s="465">
        <v>1805552.38</v>
      </c>
      <c r="BC61" s="465">
        <v>1543939.8299999996</v>
      </c>
      <c r="BD61" s="465">
        <v>1043232.3000000002</v>
      </c>
      <c r="BE61" s="465">
        <v>403598.78</v>
      </c>
      <c r="BF61" s="465">
        <v>613711.35999999999</v>
      </c>
      <c r="BG61" s="465"/>
      <c r="BH61" s="465"/>
      <c r="BI61" s="110">
        <f t="shared" si="161"/>
        <v>167275.35</v>
      </c>
      <c r="BJ61" s="55">
        <f t="shared" si="161"/>
        <v>334843.09999999998</v>
      </c>
      <c r="BK61" s="55">
        <f t="shared" si="161"/>
        <v>513803.26999999996</v>
      </c>
      <c r="BL61" s="55">
        <f t="shared" si="161"/>
        <v>567644.16999999993</v>
      </c>
      <c r="BM61" s="55">
        <f t="shared" si="161"/>
        <v>751666.08</v>
      </c>
      <c r="BN61" s="55">
        <f t="shared" si="161"/>
        <v>909048.84000000008</v>
      </c>
      <c r="BO61" s="55">
        <f t="shared" si="161"/>
        <v>901835.08</v>
      </c>
      <c r="BP61" s="55">
        <f t="shared" si="161"/>
        <v>758320.01</v>
      </c>
      <c r="BQ61" s="55">
        <f t="shared" si="161"/>
        <v>670994.85</v>
      </c>
      <c r="BR61" s="91">
        <f t="shared" si="161"/>
        <v>596274.54</v>
      </c>
      <c r="BS61" s="55">
        <f t="shared" si="162"/>
        <v>616854.91</v>
      </c>
      <c r="BT61" s="55">
        <f t="shared" si="162"/>
        <v>678649.49</v>
      </c>
      <c r="BU61" s="55">
        <f t="shared" si="162"/>
        <v>682029.52</v>
      </c>
      <c r="BV61" s="55">
        <f t="shared" si="162"/>
        <v>599924.65999999992</v>
      </c>
      <c r="BW61" s="55">
        <f t="shared" si="162"/>
        <v>651621.15000000014</v>
      </c>
      <c r="BX61" s="55">
        <f t="shared" si="162"/>
        <v>678274.79999999993</v>
      </c>
      <c r="BY61" s="55">
        <f t="shared" si="162"/>
        <v>298793.16999999993</v>
      </c>
      <c r="BZ61" s="71">
        <f t="shared" si="162"/>
        <v>-297170.61</v>
      </c>
      <c r="CA61" s="412">
        <f t="shared" si="162"/>
        <v>-456824.74</v>
      </c>
      <c r="CB61" s="71">
        <f t="shared" si="162"/>
        <v>-417350.11</v>
      </c>
      <c r="CC61" s="71">
        <f t="shared" si="163"/>
        <v>-535775.67999999993</v>
      </c>
      <c r="CD61" s="71">
        <f t="shared" si="163"/>
        <v>-536481.14</v>
      </c>
      <c r="CE61" s="117">
        <f t="shared" si="163"/>
        <v>-538074.17000000004</v>
      </c>
      <c r="CF61" s="71">
        <f t="shared" si="163"/>
        <v>-565870.98</v>
      </c>
      <c r="CG61" s="71">
        <f t="shared" si="163"/>
        <v>-580853.68999999994</v>
      </c>
      <c r="CH61" s="71">
        <f t="shared" si="163"/>
        <v>-408996.29999999993</v>
      </c>
      <c r="CI61" s="71">
        <f t="shared" si="163"/>
        <v>-90339.850000000093</v>
      </c>
      <c r="CJ61" s="71">
        <f t="shared" si="163"/>
        <v>195985.62999999989</v>
      </c>
      <c r="CK61" s="71">
        <f t="shared" si="163"/>
        <v>441632.25000000023</v>
      </c>
      <c r="CL61" s="71">
        <f t="shared" si="163"/>
        <v>881458.30999999994</v>
      </c>
      <c r="CM61" s="71">
        <f t="shared" si="164"/>
        <v>2734946.6599999992</v>
      </c>
      <c r="CN61" s="71">
        <f t="shared" si="164"/>
        <v>2756631.7199999997</v>
      </c>
      <c r="CO61" s="71">
        <f t="shared" si="164"/>
        <v>2693463.78</v>
      </c>
      <c r="CP61" s="91">
        <f t="shared" si="164"/>
        <v>2713841.59</v>
      </c>
    </row>
    <row r="62" spans="1:94" x14ac:dyDescent="0.25">
      <c r="A62" s="267"/>
      <c r="B62" s="83" t="str">
        <f>$B$13</f>
        <v>Medium C&amp;I [4]</v>
      </c>
      <c r="C62" s="58">
        <v>91179.16</v>
      </c>
      <c r="D62" s="55">
        <v>169948.26</v>
      </c>
      <c r="E62" s="55">
        <v>255591.26</v>
      </c>
      <c r="F62" s="55">
        <v>301781.09000000003</v>
      </c>
      <c r="G62" s="55">
        <v>241342.3</v>
      </c>
      <c r="H62" s="55">
        <v>147504.42000000001</v>
      </c>
      <c r="I62" s="55">
        <v>108980.35</v>
      </c>
      <c r="J62" s="55">
        <v>-1795.54</v>
      </c>
      <c r="K62" s="55">
        <v>32763.13</v>
      </c>
      <c r="L62" s="71">
        <v>77579.149999999994</v>
      </c>
      <c r="M62" s="110">
        <v>73915.94</v>
      </c>
      <c r="N62" s="71">
        <v>52987.75</v>
      </c>
      <c r="O62" s="204">
        <v>115138.36</v>
      </c>
      <c r="P62" s="204">
        <v>294307.05</v>
      </c>
      <c r="Q62" s="204">
        <v>467470.94</v>
      </c>
      <c r="R62" s="204">
        <v>590946.28</v>
      </c>
      <c r="S62" s="228">
        <v>608565.72</v>
      </c>
      <c r="T62" s="228">
        <v>581175.47</v>
      </c>
      <c r="U62" s="228">
        <v>562750.47</v>
      </c>
      <c r="V62" s="228">
        <v>397800.51</v>
      </c>
      <c r="W62" s="228">
        <v>359964.45</v>
      </c>
      <c r="X62" s="278">
        <v>406346.78</v>
      </c>
      <c r="Y62" s="369">
        <v>410010.99</v>
      </c>
      <c r="Z62" s="228">
        <v>474502.18</v>
      </c>
      <c r="AA62" s="228">
        <v>547058.54</v>
      </c>
      <c r="AB62" s="228">
        <v>566265.07999999996</v>
      </c>
      <c r="AC62" s="228">
        <v>678976.31</v>
      </c>
      <c r="AD62" s="228">
        <v>655893.99</v>
      </c>
      <c r="AE62" s="228">
        <v>531108.15</v>
      </c>
      <c r="AF62" s="228">
        <v>377172.75</v>
      </c>
      <c r="AG62" s="228">
        <v>279498.90999999997</v>
      </c>
      <c r="AH62" s="228">
        <v>268385.14</v>
      </c>
      <c r="AI62" s="228">
        <v>244773.89</v>
      </c>
      <c r="AJ62" s="465">
        <v>167647.97</v>
      </c>
      <c r="AK62" s="539">
        <v>177477.75</v>
      </c>
      <c r="AL62" s="465">
        <v>227103.88</v>
      </c>
      <c r="AM62" s="465">
        <v>314885.26</v>
      </c>
      <c r="AN62" s="465">
        <v>582411.41</v>
      </c>
      <c r="AO62" s="465">
        <v>936579.42</v>
      </c>
      <c r="AP62" s="465">
        <v>1133087.18</v>
      </c>
      <c r="AQ62" s="465">
        <v>1032836.54</v>
      </c>
      <c r="AR62" s="465">
        <v>959039.11</v>
      </c>
      <c r="AS62" s="465">
        <v>842035.94000000006</v>
      </c>
      <c r="AT62" s="465">
        <v>668512.68000000005</v>
      </c>
      <c r="AU62" s="465">
        <v>594318.9</v>
      </c>
      <c r="AV62" s="465">
        <v>662752.28</v>
      </c>
      <c r="AW62" s="539">
        <v>554371.81000000006</v>
      </c>
      <c r="AX62" s="465">
        <v>607450.35</v>
      </c>
      <c r="AY62" s="465">
        <v>664534.15000000014</v>
      </c>
      <c r="AZ62" s="465">
        <v>798486.54999999993</v>
      </c>
      <c r="BA62" s="465">
        <v>991251.2300000001</v>
      </c>
      <c r="BB62" s="465">
        <v>1167165.69</v>
      </c>
      <c r="BC62" s="465">
        <v>1194903.5799999998</v>
      </c>
      <c r="BD62" s="465">
        <v>930934.97999999986</v>
      </c>
      <c r="BE62" s="465">
        <v>396861.30000000005</v>
      </c>
      <c r="BF62" s="465">
        <v>950032.95</v>
      </c>
      <c r="BG62" s="465"/>
      <c r="BH62" s="465"/>
      <c r="BI62" s="110">
        <f t="shared" si="161"/>
        <v>23959.199999999997</v>
      </c>
      <c r="BJ62" s="55">
        <f t="shared" si="161"/>
        <v>124358.78999999998</v>
      </c>
      <c r="BK62" s="55">
        <f t="shared" si="161"/>
        <v>211879.67999999999</v>
      </c>
      <c r="BL62" s="55">
        <f t="shared" si="161"/>
        <v>289165.19</v>
      </c>
      <c r="BM62" s="55">
        <f t="shared" si="161"/>
        <v>367223.42</v>
      </c>
      <c r="BN62" s="55">
        <f t="shared" si="161"/>
        <v>433671.04999999993</v>
      </c>
      <c r="BO62" s="55">
        <f t="shared" si="161"/>
        <v>453770.12</v>
      </c>
      <c r="BP62" s="55">
        <f t="shared" si="161"/>
        <v>399596.05</v>
      </c>
      <c r="BQ62" s="55">
        <f t="shared" si="161"/>
        <v>327201.32</v>
      </c>
      <c r="BR62" s="91">
        <f t="shared" si="161"/>
        <v>328767.63</v>
      </c>
      <c r="BS62" s="55">
        <f t="shared" si="162"/>
        <v>336095.05</v>
      </c>
      <c r="BT62" s="55">
        <f t="shared" si="162"/>
        <v>421514.43</v>
      </c>
      <c r="BU62" s="55">
        <f t="shared" si="162"/>
        <v>431920.18000000005</v>
      </c>
      <c r="BV62" s="55">
        <f t="shared" si="162"/>
        <v>271958.02999999997</v>
      </c>
      <c r="BW62" s="55">
        <f t="shared" si="162"/>
        <v>211505.37000000005</v>
      </c>
      <c r="BX62" s="55">
        <f t="shared" si="162"/>
        <v>64947.709999999963</v>
      </c>
      <c r="BY62" s="55">
        <f t="shared" si="162"/>
        <v>-77457.569999999949</v>
      </c>
      <c r="BZ62" s="71">
        <f t="shared" si="162"/>
        <v>-204002.71999999997</v>
      </c>
      <c r="CA62" s="412">
        <f t="shared" si="162"/>
        <v>-283251.56</v>
      </c>
      <c r="CB62" s="71">
        <f t="shared" si="162"/>
        <v>-129415.37</v>
      </c>
      <c r="CC62" s="71">
        <f t="shared" si="163"/>
        <v>-115190.56</v>
      </c>
      <c r="CD62" s="71">
        <f t="shared" si="163"/>
        <v>-238698.81000000003</v>
      </c>
      <c r="CE62" s="117">
        <f t="shared" si="163"/>
        <v>-232533.24</v>
      </c>
      <c r="CF62" s="71">
        <f t="shared" si="163"/>
        <v>-247398.3</v>
      </c>
      <c r="CG62" s="71">
        <f t="shared" si="163"/>
        <v>-232173.28000000003</v>
      </c>
      <c r="CH62" s="71">
        <f t="shared" si="163"/>
        <v>16146.330000000075</v>
      </c>
      <c r="CI62" s="71">
        <f t="shared" si="163"/>
        <v>257603.11</v>
      </c>
      <c r="CJ62" s="71">
        <f t="shared" si="163"/>
        <v>477193.18999999994</v>
      </c>
      <c r="CK62" s="71">
        <f t="shared" si="163"/>
        <v>501728.39</v>
      </c>
      <c r="CL62" s="71">
        <f t="shared" si="163"/>
        <v>581866.36</v>
      </c>
      <c r="CM62" s="71">
        <f t="shared" si="164"/>
        <v>562537.03</v>
      </c>
      <c r="CN62" s="71">
        <f t="shared" si="164"/>
        <v>400127.54000000004</v>
      </c>
      <c r="CO62" s="71">
        <f t="shared" si="164"/>
        <v>349545.01</v>
      </c>
      <c r="CP62" s="91">
        <f t="shared" si="164"/>
        <v>495104.31000000006</v>
      </c>
    </row>
    <row r="63" spans="1:94" ht="17.25" x14ac:dyDescent="0.4">
      <c r="A63" s="267"/>
      <c r="B63" s="83" t="str">
        <f>$B$14</f>
        <v>Large C&amp;I [5]</v>
      </c>
      <c r="C63" s="59">
        <v>70975.86</v>
      </c>
      <c r="D63" s="60">
        <v>108018.77</v>
      </c>
      <c r="E63" s="60">
        <v>116110.2</v>
      </c>
      <c r="F63" s="60">
        <v>168134.76</v>
      </c>
      <c r="G63" s="60">
        <v>188503.98</v>
      </c>
      <c r="H63" s="60">
        <v>272534.45</v>
      </c>
      <c r="I63" s="60">
        <v>217536.81</v>
      </c>
      <c r="J63" s="60">
        <v>260793.38</v>
      </c>
      <c r="K63" s="60">
        <v>237354.71</v>
      </c>
      <c r="L63" s="309">
        <v>240672.01</v>
      </c>
      <c r="M63" s="346">
        <v>140306.18</v>
      </c>
      <c r="N63" s="309">
        <v>308298.83</v>
      </c>
      <c r="O63" s="205">
        <v>288818.05</v>
      </c>
      <c r="P63" s="205">
        <v>467115.22</v>
      </c>
      <c r="Q63" s="205">
        <v>446580.68</v>
      </c>
      <c r="R63" s="205">
        <v>494191.07</v>
      </c>
      <c r="S63" s="229">
        <v>743360.9</v>
      </c>
      <c r="T63" s="229">
        <v>726849.97</v>
      </c>
      <c r="U63" s="229">
        <v>499917.56</v>
      </c>
      <c r="V63" s="229">
        <v>571300.41</v>
      </c>
      <c r="W63" s="229">
        <v>456219.7</v>
      </c>
      <c r="X63" s="279">
        <v>434369.89</v>
      </c>
      <c r="Y63" s="370">
        <v>396479.31</v>
      </c>
      <c r="Z63" s="229">
        <v>475818.13</v>
      </c>
      <c r="AA63" s="229">
        <v>463860.16</v>
      </c>
      <c r="AB63" s="229">
        <v>453803.54</v>
      </c>
      <c r="AC63" s="229">
        <v>606015.05000000005</v>
      </c>
      <c r="AD63" s="229">
        <v>581979.35</v>
      </c>
      <c r="AE63" s="229">
        <v>561399.79</v>
      </c>
      <c r="AF63" s="229">
        <v>601503.13</v>
      </c>
      <c r="AG63" s="229">
        <v>511522.09</v>
      </c>
      <c r="AH63" s="229">
        <v>523990.74</v>
      </c>
      <c r="AI63" s="229">
        <v>209887.03</v>
      </c>
      <c r="AJ63" s="466">
        <v>42365.37</v>
      </c>
      <c r="AK63" s="540">
        <v>-69433.83</v>
      </c>
      <c r="AL63" s="466">
        <v>-42066.5</v>
      </c>
      <c r="AM63" s="466">
        <v>48282.41</v>
      </c>
      <c r="AN63" s="466">
        <v>262676.87000000005</v>
      </c>
      <c r="AO63" s="466">
        <v>477864.51999999996</v>
      </c>
      <c r="AP63" s="466">
        <v>730524.22</v>
      </c>
      <c r="AQ63" s="466">
        <v>793309.16999999993</v>
      </c>
      <c r="AR63" s="466">
        <v>581100.08000000007</v>
      </c>
      <c r="AS63" s="466">
        <v>565332.59000000008</v>
      </c>
      <c r="AT63" s="466">
        <v>275567.53000000003</v>
      </c>
      <c r="AU63" s="466">
        <v>413531.73</v>
      </c>
      <c r="AV63" s="466">
        <v>749831.14999999991</v>
      </c>
      <c r="AW63" s="540">
        <v>332501.59000000003</v>
      </c>
      <c r="AX63" s="466">
        <v>390213.47</v>
      </c>
      <c r="AY63" s="466">
        <v>355593.50999999995</v>
      </c>
      <c r="AZ63" s="466">
        <v>370984.42999999993</v>
      </c>
      <c r="BA63" s="466">
        <v>640981.40999999992</v>
      </c>
      <c r="BB63" s="466">
        <v>739527.49000000011</v>
      </c>
      <c r="BC63" s="466">
        <v>778337.52999999991</v>
      </c>
      <c r="BD63" s="466">
        <v>754613.91</v>
      </c>
      <c r="BE63" s="466">
        <v>182536.44</v>
      </c>
      <c r="BF63" s="466">
        <v>749894.64</v>
      </c>
      <c r="BG63" s="466"/>
      <c r="BH63" s="466"/>
      <c r="BI63" s="111">
        <f t="shared" si="161"/>
        <v>217842.19</v>
      </c>
      <c r="BJ63" s="56">
        <f t="shared" si="161"/>
        <v>359096.44999999995</v>
      </c>
      <c r="BK63" s="56">
        <f t="shared" si="161"/>
        <v>330470.48</v>
      </c>
      <c r="BL63" s="56">
        <f t="shared" si="161"/>
        <v>326056.31</v>
      </c>
      <c r="BM63" s="56">
        <f t="shared" si="161"/>
        <v>554856.92000000004</v>
      </c>
      <c r="BN63" s="56">
        <f t="shared" si="161"/>
        <v>454315.51999999996</v>
      </c>
      <c r="BO63" s="56">
        <f t="shared" si="161"/>
        <v>282380.75</v>
      </c>
      <c r="BP63" s="56">
        <f t="shared" si="161"/>
        <v>310507.03000000003</v>
      </c>
      <c r="BQ63" s="56">
        <f t="shared" si="161"/>
        <v>218864.99000000002</v>
      </c>
      <c r="BR63" s="92">
        <f t="shared" si="161"/>
        <v>193697.88</v>
      </c>
      <c r="BS63" s="56">
        <f t="shared" si="162"/>
        <v>256173.13</v>
      </c>
      <c r="BT63" s="56">
        <f t="shared" si="162"/>
        <v>167519.29999999999</v>
      </c>
      <c r="BU63" s="56">
        <f t="shared" si="162"/>
        <v>175042.11</v>
      </c>
      <c r="BV63" s="56">
        <f t="shared" si="162"/>
        <v>-13311.679999999993</v>
      </c>
      <c r="BW63" s="56">
        <f t="shared" si="162"/>
        <v>159434.37000000005</v>
      </c>
      <c r="BX63" s="56">
        <f t="shared" si="162"/>
        <v>87788.27999999997</v>
      </c>
      <c r="BY63" s="56">
        <f t="shared" si="162"/>
        <v>-181961.11</v>
      </c>
      <c r="BZ63" s="310">
        <f t="shared" si="162"/>
        <v>-125346.83999999997</v>
      </c>
      <c r="CA63" s="424">
        <f t="shared" si="162"/>
        <v>11604.530000000028</v>
      </c>
      <c r="CB63" s="310">
        <f t="shared" si="162"/>
        <v>-47309.670000000042</v>
      </c>
      <c r="CC63" s="310">
        <f t="shared" si="163"/>
        <v>-246332.67</v>
      </c>
      <c r="CD63" s="310">
        <f t="shared" si="163"/>
        <v>-392004.52</v>
      </c>
      <c r="CE63" s="487">
        <f t="shared" si="163"/>
        <v>-465913.14</v>
      </c>
      <c r="CF63" s="310">
        <f t="shared" si="163"/>
        <v>-517884.63</v>
      </c>
      <c r="CG63" s="310">
        <f t="shared" si="163"/>
        <v>-415577.75</v>
      </c>
      <c r="CH63" s="310">
        <f t="shared" si="163"/>
        <v>-191126.66999999993</v>
      </c>
      <c r="CI63" s="310">
        <f t="shared" si="163"/>
        <v>-128150.53000000009</v>
      </c>
      <c r="CJ63" s="310">
        <f t="shared" si="163"/>
        <v>148544.87</v>
      </c>
      <c r="CK63" s="310">
        <f t="shared" si="163"/>
        <v>231909.37999999989</v>
      </c>
      <c r="CL63" s="310">
        <f t="shared" si="163"/>
        <v>-20403.04999999993</v>
      </c>
      <c r="CM63" s="310">
        <f t="shared" si="164"/>
        <v>53810.500000000058</v>
      </c>
      <c r="CN63" s="310">
        <f t="shared" si="164"/>
        <v>-248423.20999999996</v>
      </c>
      <c r="CO63" s="310">
        <f t="shared" si="164"/>
        <v>203644.69999999998</v>
      </c>
      <c r="CP63" s="92">
        <f t="shared" si="164"/>
        <v>707465.77999999991</v>
      </c>
    </row>
    <row r="64" spans="1:94" x14ac:dyDescent="0.25">
      <c r="A64" s="267"/>
      <c r="B64" s="83" t="str">
        <f>$B$15</f>
        <v>Total</v>
      </c>
      <c r="C64" s="58">
        <f>SUM(C59:C63)</f>
        <v>20748161.720000003</v>
      </c>
      <c r="D64" s="55">
        <f>SUM(D59:D63)</f>
        <v>22917963.960000001</v>
      </c>
      <c r="E64" s="55">
        <f t="shared" ref="E64:BQ64" si="165">SUM(E59:E63)</f>
        <v>25226520.590000004</v>
      </c>
      <c r="F64" s="55">
        <f t="shared" si="165"/>
        <v>26465975.920000002</v>
      </c>
      <c r="G64" s="55">
        <f t="shared" si="165"/>
        <v>24737077.710000001</v>
      </c>
      <c r="H64" s="55">
        <f t="shared" si="165"/>
        <v>23351765.210000001</v>
      </c>
      <c r="I64" s="55">
        <f t="shared" si="165"/>
        <v>21455703.969999999</v>
      </c>
      <c r="J64" s="55">
        <f t="shared" si="165"/>
        <v>20130071.82</v>
      </c>
      <c r="K64" s="55">
        <f t="shared" si="165"/>
        <v>19968783.620000001</v>
      </c>
      <c r="L64" s="71">
        <f t="shared" si="165"/>
        <v>20178423.989999998</v>
      </c>
      <c r="M64" s="110">
        <f t="shared" si="165"/>
        <v>19738005.050000001</v>
      </c>
      <c r="N64" s="71">
        <f t="shared" si="165"/>
        <v>20584335.259999998</v>
      </c>
      <c r="O64" s="204">
        <f t="shared" si="165"/>
        <v>23414617.880000003</v>
      </c>
      <c r="P64" s="204">
        <f t="shared" si="165"/>
        <v>26876625.120000001</v>
      </c>
      <c r="Q64" s="204">
        <f t="shared" si="165"/>
        <v>28884291.650000002</v>
      </c>
      <c r="R64" s="204">
        <f t="shared" si="165"/>
        <v>31931208.150000002</v>
      </c>
      <c r="S64" s="228">
        <f t="shared" si="165"/>
        <v>35134054.799999997</v>
      </c>
      <c r="T64" s="228">
        <f t="shared" si="165"/>
        <v>36666993.920000002</v>
      </c>
      <c r="U64" s="228">
        <f t="shared" si="165"/>
        <v>35455494.940000005</v>
      </c>
      <c r="V64" s="228">
        <f t="shared" si="165"/>
        <v>34764962.839999996</v>
      </c>
      <c r="W64" s="228">
        <f t="shared" si="165"/>
        <v>21786453.369999997</v>
      </c>
      <c r="X64" s="278">
        <f t="shared" ref="X64" si="166">SUM(X59:X63)</f>
        <v>22276240.120000005</v>
      </c>
      <c r="Y64" s="369">
        <f t="shared" ref="Y64:AE64" si="167">SUM(Y59:Y63)</f>
        <v>22585265.759999998</v>
      </c>
      <c r="Z64" s="228">
        <f t="shared" si="167"/>
        <v>24888597.449999999</v>
      </c>
      <c r="AA64" s="228">
        <f t="shared" si="167"/>
        <v>26951989.629999999</v>
      </c>
      <c r="AB64" s="228">
        <f t="shared" si="167"/>
        <v>31667190.870000001</v>
      </c>
      <c r="AC64" s="228">
        <f t="shared" si="167"/>
        <v>38292750.93</v>
      </c>
      <c r="AD64" s="228">
        <f t="shared" si="167"/>
        <v>40715938.910000004</v>
      </c>
      <c r="AE64" s="228">
        <f t="shared" si="167"/>
        <v>40181316.949999996</v>
      </c>
      <c r="AF64" s="228">
        <f t="shared" ref="AF64" si="168">SUM(AF59:AF63)</f>
        <v>39256638.870000005</v>
      </c>
      <c r="AG64" s="228">
        <v>37397555.359999999</v>
      </c>
      <c r="AH64" s="228">
        <f t="shared" ref="AH64" si="169">SUM(AH59:AH63)</f>
        <v>34182496.339999996</v>
      </c>
      <c r="AI64" s="228">
        <f>SUM(AI59:AI63)</f>
        <v>31451773.130000003</v>
      </c>
      <c r="AJ64" s="465">
        <v>30716469.460000001</v>
      </c>
      <c r="AK64" s="539">
        <f t="shared" ref="AK64:AL64" si="170">SUM(AK59:AK63)</f>
        <v>29688639.93</v>
      </c>
      <c r="AL64" s="465">
        <f t="shared" si="170"/>
        <v>31664305.449999999</v>
      </c>
      <c r="AM64" s="465">
        <f>SUM(AM59:AM63)</f>
        <v>34744957.239999995</v>
      </c>
      <c r="AN64" s="527">
        <f>SUM(AN59:AN63)</f>
        <v>44944211.399999991</v>
      </c>
      <c r="AO64" s="527">
        <v>55810060.359999999</v>
      </c>
      <c r="AP64" s="527">
        <v>61940594.989999995</v>
      </c>
      <c r="AQ64" s="465">
        <f>SUM(AQ59:AQ63)</f>
        <v>64565231.800000004</v>
      </c>
      <c r="AR64" s="465">
        <f>SUM(AR59:AR63)</f>
        <v>61070090.79999999</v>
      </c>
      <c r="AS64" s="465">
        <v>59316459.939999998</v>
      </c>
      <c r="AT64" s="465">
        <v>56734668.640000001</v>
      </c>
      <c r="AU64" s="465">
        <v>54992416.569999993</v>
      </c>
      <c r="AV64" s="465">
        <v>58346088.920000002</v>
      </c>
      <c r="AW64" s="539">
        <v>54183222.690000013</v>
      </c>
      <c r="AX64" s="465">
        <v>54041243.300000004</v>
      </c>
      <c r="AY64" s="465">
        <v>58753395.93</v>
      </c>
      <c r="AZ64" s="465">
        <v>66729002.409999996</v>
      </c>
      <c r="BA64" s="465">
        <v>74375046.549999997</v>
      </c>
      <c r="BB64" s="465">
        <v>79185642.149999991</v>
      </c>
      <c r="BC64" s="465">
        <v>78514316.659999996</v>
      </c>
      <c r="BD64" s="465">
        <v>67589231.469999999</v>
      </c>
      <c r="BE64" s="465">
        <v>39778733.129999995</v>
      </c>
      <c r="BF64" s="465">
        <v>56859751.350000001</v>
      </c>
      <c r="BG64" s="465"/>
      <c r="BH64" s="465"/>
      <c r="BI64" s="110">
        <f t="shared" si="165"/>
        <v>2666456.160000002</v>
      </c>
      <c r="BJ64" s="55">
        <f t="shared" si="165"/>
        <v>3958661.16</v>
      </c>
      <c r="BK64" s="55">
        <f t="shared" si="165"/>
        <v>3657771.060000001</v>
      </c>
      <c r="BL64" s="55">
        <f t="shared" si="165"/>
        <v>5465232.2299999986</v>
      </c>
      <c r="BM64" s="55">
        <f t="shared" si="165"/>
        <v>10396977.089999998</v>
      </c>
      <c r="BN64" s="55">
        <f t="shared" si="165"/>
        <v>13315228.710000003</v>
      </c>
      <c r="BO64" s="55">
        <f t="shared" si="165"/>
        <v>13999790.970000001</v>
      </c>
      <c r="BP64" s="55">
        <f t="shared" si="165"/>
        <v>14634891.02</v>
      </c>
      <c r="BQ64" s="55">
        <f t="shared" si="165"/>
        <v>1817669.75</v>
      </c>
      <c r="BR64" s="91">
        <f t="shared" ref="BR64:BS64" si="171">SUM(BR59:BR63)</f>
        <v>2097816.1300000008</v>
      </c>
      <c r="BS64" s="55">
        <f t="shared" si="171"/>
        <v>2847260.7100000028</v>
      </c>
      <c r="BT64" s="55">
        <f t="shared" ref="BT64:BU64" si="172">SUM(BT59:BT63)</f>
        <v>4304262.1900000023</v>
      </c>
      <c r="BU64" s="55">
        <f t="shared" si="172"/>
        <v>3537371.7499999986</v>
      </c>
      <c r="BV64" s="55">
        <f t="shared" ref="BV64:BW64" si="173">SUM(BV59:BV63)</f>
        <v>4790565.7500000028</v>
      </c>
      <c r="BW64" s="55">
        <f t="shared" si="173"/>
        <v>9408459.2799999975</v>
      </c>
      <c r="BX64" s="55">
        <f t="shared" ref="BX64:BY64" si="174">SUM(BX59:BX63)</f>
        <v>8784730.7599999998</v>
      </c>
      <c r="BY64" s="55">
        <f t="shared" si="174"/>
        <v>5047262.1500000013</v>
      </c>
      <c r="BZ64" s="71">
        <f t="shared" ref="BZ64:CA64" si="175">SUM(BZ59:BZ63)</f>
        <v>2589644.9499999993</v>
      </c>
      <c r="CA64" s="412">
        <f t="shared" si="175"/>
        <v>1942060.4199999992</v>
      </c>
      <c r="CB64" s="71">
        <f t="shared" ref="CB64:CC64" si="176">SUM(CB59:CB63)</f>
        <v>-582466.50000000151</v>
      </c>
      <c r="CC64" s="71">
        <f t="shared" si="176"/>
        <v>9665319.7600000016</v>
      </c>
      <c r="CD64" s="71">
        <f t="shared" ref="CD64:CE64" si="177">SUM(CD59:CD63)</f>
        <v>8440229.339999998</v>
      </c>
      <c r="CE64" s="117">
        <f t="shared" si="177"/>
        <v>7103374.169999999</v>
      </c>
      <c r="CF64" s="71">
        <f t="shared" ref="CF64:CG64" si="178">SUM(CF59:CF63)</f>
        <v>6775708</v>
      </c>
      <c r="CG64" s="71">
        <f t="shared" si="178"/>
        <v>7792967.6100000022</v>
      </c>
      <c r="CH64" s="71">
        <f t="shared" ref="CH64:CI64" si="179">SUM(CH59:CH63)</f>
        <v>13277020.529999999</v>
      </c>
      <c r="CI64" s="71">
        <f t="shared" si="179"/>
        <v>17517309.429999992</v>
      </c>
      <c r="CJ64" s="71">
        <f t="shared" ref="CJ64:CK64" si="180">SUM(CJ59:CJ63)</f>
        <v>21224656.079999994</v>
      </c>
      <c r="CK64" s="71">
        <f t="shared" si="180"/>
        <v>24383914.850000005</v>
      </c>
      <c r="CL64" s="71">
        <f t="shared" ref="CL64:CM64" si="181">SUM(CL59:CL63)</f>
        <v>21813451.929999996</v>
      </c>
      <c r="CM64" s="71">
        <f t="shared" si="181"/>
        <v>21918904.580000002</v>
      </c>
      <c r="CN64" s="71">
        <f t="shared" ref="CN64:CO64" si="182">SUM(CN59:CN63)</f>
        <v>22552172.300000001</v>
      </c>
      <c r="CO64" s="71">
        <f t="shared" si="182"/>
        <v>23540643.439999998</v>
      </c>
      <c r="CP64" s="91">
        <f t="shared" ref="CP64" si="183">SUM(CP59:CP63)</f>
        <v>27629619.459999997</v>
      </c>
    </row>
    <row r="65" spans="1:94" x14ac:dyDescent="0.25">
      <c r="A65" s="267">
        <f>+A58+1</f>
        <v>9</v>
      </c>
      <c r="B65" s="89" t="s">
        <v>35</v>
      </c>
      <c r="C65" s="58"/>
      <c r="D65" s="55"/>
      <c r="E65" s="55"/>
      <c r="F65" s="55"/>
      <c r="G65" s="55"/>
      <c r="H65" s="55"/>
      <c r="I65" s="55"/>
      <c r="J65" s="55"/>
      <c r="K65" s="55"/>
      <c r="L65" s="71"/>
      <c r="M65" s="110"/>
      <c r="N65" s="71"/>
      <c r="O65" s="204"/>
      <c r="P65" s="204"/>
      <c r="Q65" s="204"/>
      <c r="R65" s="204"/>
      <c r="S65" s="228"/>
      <c r="T65" s="228"/>
      <c r="U65" s="228"/>
      <c r="V65" s="228"/>
      <c r="W65" s="228"/>
      <c r="X65" s="278"/>
      <c r="Y65" s="369"/>
      <c r="Z65" s="228"/>
      <c r="AA65" s="228"/>
      <c r="AB65" s="228"/>
      <c r="AC65" s="228"/>
      <c r="AD65" s="228"/>
      <c r="AE65" s="228"/>
      <c r="AF65" s="228"/>
      <c r="AG65" s="228"/>
      <c r="AH65" s="228"/>
      <c r="AI65" s="228"/>
      <c r="AJ65" s="465"/>
      <c r="AK65" s="539"/>
      <c r="AL65" s="465"/>
      <c r="AM65" s="510"/>
      <c r="AN65" s="526"/>
      <c r="AO65" s="526"/>
      <c r="AP65" s="526"/>
      <c r="AQ65" s="526"/>
      <c r="AR65" s="526"/>
      <c r="AS65" s="526"/>
      <c r="AT65" s="526"/>
      <c r="AU65" s="526"/>
      <c r="AV65" s="526"/>
      <c r="AW65" s="571"/>
      <c r="AX65" s="526"/>
      <c r="AY65" s="526"/>
      <c r="AZ65" s="526"/>
      <c r="BA65" s="526"/>
      <c r="BB65" s="526"/>
      <c r="BC65" s="526"/>
      <c r="BD65" s="526"/>
      <c r="BE65" s="526"/>
      <c r="BF65" s="526"/>
      <c r="BG65" s="526"/>
      <c r="BH65" s="526"/>
      <c r="BI65" s="110"/>
      <c r="BJ65" s="55"/>
      <c r="BK65" s="55"/>
      <c r="BL65" s="55"/>
      <c r="BM65" s="55"/>
      <c r="BN65" s="55"/>
      <c r="BO65" s="55"/>
      <c r="BP65" s="55"/>
      <c r="BQ65" s="55"/>
      <c r="BR65" s="91"/>
      <c r="BS65" s="55"/>
      <c r="BT65" s="55"/>
      <c r="BU65" s="55"/>
      <c r="BV65" s="55"/>
      <c r="BW65" s="55"/>
      <c r="BX65" s="55"/>
      <c r="BY65" s="55"/>
      <c r="BZ65" s="71"/>
      <c r="CA65" s="412"/>
      <c r="CB65" s="71"/>
      <c r="CC65" s="71"/>
      <c r="CD65" s="71"/>
      <c r="CE65" s="117"/>
      <c r="CF65" s="71"/>
      <c r="CG65" s="71"/>
      <c r="CH65" s="71"/>
      <c r="CI65" s="71"/>
      <c r="CJ65" s="71"/>
      <c r="CK65" s="71"/>
      <c r="CL65" s="71"/>
      <c r="CM65" s="71"/>
      <c r="CN65" s="71"/>
      <c r="CO65" s="71"/>
      <c r="CP65" s="91"/>
    </row>
    <row r="66" spans="1:94" x14ac:dyDescent="0.25">
      <c r="A66" s="267"/>
      <c r="B66" s="83" t="str">
        <f>$B$10</f>
        <v>Residential [1]</v>
      </c>
      <c r="C66" s="58">
        <f>C45+C52+C59</f>
        <v>25376471.719999999</v>
      </c>
      <c r="D66" s="55">
        <f>D45+D52+D59</f>
        <v>28127968.229999997</v>
      </c>
      <c r="E66" s="55">
        <f t="shared" ref="E66:O70" si="184">E45+E52+E59</f>
        <v>23960724.149999999</v>
      </c>
      <c r="F66" s="55">
        <f t="shared" si="184"/>
        <v>22403727.240000002</v>
      </c>
      <c r="G66" s="55">
        <f t="shared" si="184"/>
        <v>18493534.689999998</v>
      </c>
      <c r="H66" s="55">
        <f t="shared" si="184"/>
        <v>15416810.23</v>
      </c>
      <c r="I66" s="55">
        <f t="shared" si="184"/>
        <v>13148498.119999999</v>
      </c>
      <c r="J66" s="55">
        <f t="shared" si="184"/>
        <v>11649734.469999999</v>
      </c>
      <c r="K66" s="55">
        <f t="shared" si="184"/>
        <v>11607209.91</v>
      </c>
      <c r="L66" s="71">
        <f t="shared" si="184"/>
        <v>13166773.809999999</v>
      </c>
      <c r="M66" s="110">
        <f t="shared" si="184"/>
        <v>17098909.91</v>
      </c>
      <c r="N66" s="71">
        <f>N45+N52+N59</f>
        <v>19885347.609999999</v>
      </c>
      <c r="O66" s="204">
        <f>O45+O52+O59</f>
        <v>26350645.130000003</v>
      </c>
      <c r="P66" s="204">
        <f t="shared" ref="P66:P70" si="185">P45+P52+P59</f>
        <v>27064600.43</v>
      </c>
      <c r="Q66" s="204">
        <v>25577606.25</v>
      </c>
      <c r="R66" s="204">
        <v>26220630.940000001</v>
      </c>
      <c r="S66" s="228">
        <v>23182995.629999999</v>
      </c>
      <c r="T66" s="228">
        <v>22084411.199999999</v>
      </c>
      <c r="U66" s="228">
        <v>21203227.469999999</v>
      </c>
      <c r="V66" s="228">
        <v>20172625.969999999</v>
      </c>
      <c r="W66" s="228">
        <v>20029611.789999999</v>
      </c>
      <c r="X66" s="278">
        <v>23110901.010000002</v>
      </c>
      <c r="Y66" s="369">
        <v>24919643.879999999</v>
      </c>
      <c r="Z66" s="228">
        <v>30653842.879999999</v>
      </c>
      <c r="AA66" s="228">
        <v>36214291.25</v>
      </c>
      <c r="AB66" s="228">
        <v>36702767.960000001</v>
      </c>
      <c r="AC66" s="228">
        <v>36883613.609999999</v>
      </c>
      <c r="AD66" s="228">
        <v>35445823.57</v>
      </c>
      <c r="AE66" s="228">
        <v>32616874.039999999</v>
      </c>
      <c r="AF66" s="228">
        <v>30956160.149999999</v>
      </c>
      <c r="AG66" s="228">
        <v>28944740.920000002</v>
      </c>
      <c r="AH66" s="228">
        <v>24552918.16</v>
      </c>
      <c r="AI66" s="228">
        <v>22816671.109999999</v>
      </c>
      <c r="AJ66" s="465">
        <v>24909724.210000001</v>
      </c>
      <c r="AK66" s="539">
        <v>27895717.789999999</v>
      </c>
      <c r="AL66" s="465">
        <v>34593975.939999998</v>
      </c>
      <c r="AM66" s="465">
        <v>42387810.32</v>
      </c>
      <c r="AN66" s="465">
        <f t="shared" ref="AN66:AS66" si="186">AN59+AN52+AN45</f>
        <v>48352044.530000001</v>
      </c>
      <c r="AO66" s="465">
        <f t="shared" si="186"/>
        <v>48359508.379999995</v>
      </c>
      <c r="AP66" s="465">
        <f t="shared" si="186"/>
        <v>47513226.529999994</v>
      </c>
      <c r="AQ66" s="465">
        <f t="shared" si="186"/>
        <v>41284298.700000003</v>
      </c>
      <c r="AR66" s="465">
        <f t="shared" si="186"/>
        <v>37209950.590000004</v>
      </c>
      <c r="AS66" s="465">
        <f t="shared" si="186"/>
        <v>34151153.259999998</v>
      </c>
      <c r="AT66" s="465">
        <f t="shared" ref="AT66:AU66" si="187">AT59+AT52+AT45</f>
        <v>32971841.259999998</v>
      </c>
      <c r="AU66" s="465">
        <f t="shared" si="187"/>
        <v>32128962.82</v>
      </c>
      <c r="AV66" s="465">
        <f t="shared" ref="AV66:AW66" si="188">AV59+AV52+AV45</f>
        <v>34764390.810000002</v>
      </c>
      <c r="AW66" s="539">
        <f t="shared" si="188"/>
        <v>38267688.890000001</v>
      </c>
      <c r="AX66" s="465">
        <f t="shared" ref="AX66:AY66" si="189">AX59+AX52+AX45</f>
        <v>44909311.25</v>
      </c>
      <c r="AY66" s="465">
        <f t="shared" si="189"/>
        <v>57702004.049999997</v>
      </c>
      <c r="AZ66" s="465">
        <f t="shared" ref="AZ66:BE66" si="190">AZ59+AZ52+AZ45</f>
        <v>61638444.910000004</v>
      </c>
      <c r="BA66" s="465">
        <f t="shared" si="190"/>
        <v>60699681.490000002</v>
      </c>
      <c r="BB66" s="465">
        <f t="shared" si="190"/>
        <v>56819099.32</v>
      </c>
      <c r="BC66" s="465">
        <f t="shared" si="190"/>
        <v>51934113.719999999</v>
      </c>
      <c r="BD66" s="465">
        <f t="shared" si="190"/>
        <v>42262486.109999999</v>
      </c>
      <c r="BE66" s="465">
        <f t="shared" si="190"/>
        <v>24504215.780000001</v>
      </c>
      <c r="BF66" s="465">
        <f t="shared" ref="BF66" si="191">BF59+BF52+BF45</f>
        <v>34304010.910000004</v>
      </c>
      <c r="BG66" s="465"/>
      <c r="BH66" s="465"/>
      <c r="BI66" s="110">
        <f t="shared" ref="BI66:BR70" si="192">O66-C66</f>
        <v>974173.41000000387</v>
      </c>
      <c r="BJ66" s="55">
        <f t="shared" si="192"/>
        <v>-1063367.799999997</v>
      </c>
      <c r="BK66" s="55">
        <f t="shared" si="192"/>
        <v>1616882.1000000015</v>
      </c>
      <c r="BL66" s="55">
        <f t="shared" si="192"/>
        <v>3816903.6999999993</v>
      </c>
      <c r="BM66" s="55">
        <f t="shared" si="192"/>
        <v>4689460.9400000013</v>
      </c>
      <c r="BN66" s="55">
        <f t="shared" si="192"/>
        <v>6667600.9699999988</v>
      </c>
      <c r="BO66" s="55">
        <f t="shared" si="192"/>
        <v>8054729.3499999996</v>
      </c>
      <c r="BP66" s="55">
        <f t="shared" si="192"/>
        <v>8522891.5</v>
      </c>
      <c r="BQ66" s="55">
        <f t="shared" si="192"/>
        <v>8422401.879999999</v>
      </c>
      <c r="BR66" s="91">
        <f t="shared" si="192"/>
        <v>9944127.200000003</v>
      </c>
      <c r="BS66" s="55">
        <f t="shared" ref="BS66:CB70" si="193">Y66-M66</f>
        <v>7820733.9699999988</v>
      </c>
      <c r="BT66" s="55">
        <f t="shared" si="193"/>
        <v>10768495.27</v>
      </c>
      <c r="BU66" s="55">
        <f t="shared" si="193"/>
        <v>9863646.1199999973</v>
      </c>
      <c r="BV66" s="55">
        <f t="shared" si="193"/>
        <v>9638167.5300000012</v>
      </c>
      <c r="BW66" s="55">
        <f t="shared" si="193"/>
        <v>11306007.359999999</v>
      </c>
      <c r="BX66" s="55">
        <f t="shared" si="193"/>
        <v>9225192.629999999</v>
      </c>
      <c r="BY66" s="55">
        <f t="shared" si="193"/>
        <v>9433878.4100000001</v>
      </c>
      <c r="BZ66" s="71">
        <f t="shared" si="193"/>
        <v>8871748.9499999993</v>
      </c>
      <c r="CA66" s="412">
        <f t="shared" si="193"/>
        <v>7741513.450000003</v>
      </c>
      <c r="CB66" s="71">
        <f t="shared" si="193"/>
        <v>4380292.1900000013</v>
      </c>
      <c r="CC66" s="71">
        <f t="shared" ref="CC66:CL70" si="194">AI66-W66</f>
        <v>2787059.3200000003</v>
      </c>
      <c r="CD66" s="71">
        <f t="shared" si="194"/>
        <v>1798823.1999999993</v>
      </c>
      <c r="CE66" s="117">
        <f t="shared" si="194"/>
        <v>2976073.91</v>
      </c>
      <c r="CF66" s="71">
        <f t="shared" si="194"/>
        <v>3940133.0599999987</v>
      </c>
      <c r="CG66" s="71">
        <f t="shared" si="194"/>
        <v>6173519.0700000003</v>
      </c>
      <c r="CH66" s="71">
        <f t="shared" si="194"/>
        <v>11649276.57</v>
      </c>
      <c r="CI66" s="71">
        <f t="shared" si="194"/>
        <v>11475894.769999996</v>
      </c>
      <c r="CJ66" s="71">
        <f t="shared" si="194"/>
        <v>12067402.959999993</v>
      </c>
      <c r="CK66" s="71">
        <f t="shared" si="194"/>
        <v>8667424.6600000039</v>
      </c>
      <c r="CL66" s="71">
        <f t="shared" si="194"/>
        <v>6253790.4400000051</v>
      </c>
      <c r="CM66" s="71">
        <f t="shared" ref="CM66:CP70" si="195">AS66-AG66</f>
        <v>5206412.3399999961</v>
      </c>
      <c r="CN66" s="71">
        <f t="shared" si="195"/>
        <v>8418923.0999999978</v>
      </c>
      <c r="CO66" s="71">
        <f t="shared" si="195"/>
        <v>9312291.7100000009</v>
      </c>
      <c r="CP66" s="91">
        <f t="shared" si="195"/>
        <v>9854666.6000000015</v>
      </c>
    </row>
    <row r="67" spans="1:94" x14ac:dyDescent="0.25">
      <c r="A67" s="267"/>
      <c r="B67" s="83" t="str">
        <f>$B$11</f>
        <v>Low Income Residential [2]</v>
      </c>
      <c r="C67" s="58">
        <f t="shared" ref="C67:D70" si="196">C46+C53+C60</f>
        <v>16801822.649999999</v>
      </c>
      <c r="D67" s="55">
        <f t="shared" si="196"/>
        <v>16702234.399999999</v>
      </c>
      <c r="E67" s="55">
        <f t="shared" si="184"/>
        <v>14154979.93</v>
      </c>
      <c r="F67" s="55">
        <f t="shared" si="184"/>
        <v>12662679.59</v>
      </c>
      <c r="G67" s="55">
        <f t="shared" si="184"/>
        <v>12244305.189999999</v>
      </c>
      <c r="H67" s="55">
        <f t="shared" si="184"/>
        <v>11621196.52</v>
      </c>
      <c r="I67" s="55">
        <f t="shared" si="184"/>
        <v>10631743.869999999</v>
      </c>
      <c r="J67" s="55">
        <f t="shared" si="184"/>
        <v>10809743.73</v>
      </c>
      <c r="K67" s="55">
        <f t="shared" si="184"/>
        <v>11140527.119999999</v>
      </c>
      <c r="L67" s="71">
        <f t="shared" si="184"/>
        <v>12319611.280000001</v>
      </c>
      <c r="M67" s="110">
        <f t="shared" si="184"/>
        <v>14053662.709999999</v>
      </c>
      <c r="N67" s="71">
        <f t="shared" si="184"/>
        <v>14288767.57</v>
      </c>
      <c r="O67" s="204">
        <f t="shared" si="184"/>
        <v>14388120.49</v>
      </c>
      <c r="P67" s="204">
        <f t="shared" si="185"/>
        <v>14521311.25</v>
      </c>
      <c r="Q67" s="204">
        <v>13915901.560000001</v>
      </c>
      <c r="R67" s="204">
        <v>12819674.77</v>
      </c>
      <c r="S67" s="228">
        <v>14884681.84</v>
      </c>
      <c r="T67" s="228">
        <v>14629602.52</v>
      </c>
      <c r="U67" s="228">
        <v>14857869.300000001</v>
      </c>
      <c r="V67" s="228">
        <v>15108704.73</v>
      </c>
      <c r="W67" s="228">
        <v>1024227.77</v>
      </c>
      <c r="X67" s="278">
        <v>3421826.46</v>
      </c>
      <c r="Y67" s="369">
        <v>5339277.1399999997</v>
      </c>
      <c r="Z67" s="228">
        <v>8724459.3200000003</v>
      </c>
      <c r="AA67" s="228">
        <v>10512311.560000001</v>
      </c>
      <c r="AB67" s="228">
        <v>10028291.380000001</v>
      </c>
      <c r="AC67" s="228">
        <v>10096957.33</v>
      </c>
      <c r="AD67" s="228">
        <v>10212758.439999999</v>
      </c>
      <c r="AE67" s="228">
        <v>9328104.2100000009</v>
      </c>
      <c r="AF67" s="228">
        <v>10090332.07</v>
      </c>
      <c r="AG67" s="228">
        <v>10465322.16</v>
      </c>
      <c r="AH67" s="228">
        <v>11053887.6</v>
      </c>
      <c r="AI67" s="228">
        <v>10683755.720000001</v>
      </c>
      <c r="AJ67" s="465">
        <v>10369345.09</v>
      </c>
      <c r="AK67" s="539">
        <v>12148223.99</v>
      </c>
      <c r="AL67" s="465">
        <v>16015088.310000001</v>
      </c>
      <c r="AM67" s="465">
        <v>19265540.949999999</v>
      </c>
      <c r="AN67" s="465">
        <f t="shared" ref="AN67:AO71" si="197">AN60+AN53+AN46</f>
        <v>22887026.520000003</v>
      </c>
      <c r="AO67" s="465">
        <f t="shared" si="197"/>
        <v>25798359.479999997</v>
      </c>
      <c r="AP67" s="465">
        <f t="shared" ref="AP67:AQ67" si="198">AP60+AP53+AP46</f>
        <v>27337853.84</v>
      </c>
      <c r="AQ67" s="465">
        <f t="shared" si="198"/>
        <v>29921903.66</v>
      </c>
      <c r="AR67" s="465">
        <f t="shared" ref="AR67:AS67" si="199">AR60+AR53+AR46</f>
        <v>26870683.319999997</v>
      </c>
      <c r="AS67" s="465">
        <f t="shared" si="199"/>
        <v>25685208.739999998</v>
      </c>
      <c r="AT67" s="465">
        <f t="shared" ref="AT67:AU67" si="200">AT60+AT53+AT46</f>
        <v>24341592.870000005</v>
      </c>
      <c r="AU67" s="465">
        <f t="shared" si="200"/>
        <v>24770836.249999996</v>
      </c>
      <c r="AV67" s="465">
        <f t="shared" ref="AV67:AW67" si="201">AV60+AV53+AV46</f>
        <v>26844797.979999997</v>
      </c>
      <c r="AW67" s="539">
        <f t="shared" si="201"/>
        <v>28363756.410000004</v>
      </c>
      <c r="AX67" s="465">
        <f t="shared" ref="AX67:AZ67" si="202">AX60+AX53+AX46</f>
        <v>32025282.999999996</v>
      </c>
      <c r="AY67" s="465">
        <f t="shared" si="202"/>
        <v>27808992.600000001</v>
      </c>
      <c r="AZ67" s="465">
        <f t="shared" si="202"/>
        <v>31044507.470000003</v>
      </c>
      <c r="BA67" s="465">
        <f t="shared" ref="BA67:BB67" si="203">BA60+BA53+BA46</f>
        <v>31365365.220000003</v>
      </c>
      <c r="BB67" s="465">
        <f t="shared" si="203"/>
        <v>31622081.620000001</v>
      </c>
      <c r="BC67" s="465">
        <f t="shared" ref="BC67:BD67" si="204">BC60+BC53+BC46</f>
        <v>30656799.950000003</v>
      </c>
      <c r="BD67" s="465">
        <f t="shared" si="204"/>
        <v>28403820.43</v>
      </c>
      <c r="BE67" s="465">
        <f t="shared" ref="BE67" si="205">BE60+BE53+BE46</f>
        <v>18120035.57</v>
      </c>
      <c r="BF67" s="465">
        <f t="shared" ref="BF67" si="206">BF60+BF53+BF46</f>
        <v>25004320.809999999</v>
      </c>
      <c r="BG67" s="465"/>
      <c r="BH67" s="465"/>
      <c r="BI67" s="110">
        <f t="shared" si="192"/>
        <v>-2413702.1599999983</v>
      </c>
      <c r="BJ67" s="55">
        <f t="shared" si="192"/>
        <v>-2180923.1499999985</v>
      </c>
      <c r="BK67" s="55">
        <f t="shared" si="192"/>
        <v>-239078.36999999918</v>
      </c>
      <c r="BL67" s="55">
        <f t="shared" si="192"/>
        <v>156995.1799999997</v>
      </c>
      <c r="BM67" s="55">
        <f t="shared" si="192"/>
        <v>2640376.6500000004</v>
      </c>
      <c r="BN67" s="55">
        <f t="shared" si="192"/>
        <v>3008406</v>
      </c>
      <c r="BO67" s="55">
        <f t="shared" si="192"/>
        <v>4226125.4300000016</v>
      </c>
      <c r="BP67" s="55">
        <f t="shared" si="192"/>
        <v>4298961</v>
      </c>
      <c r="BQ67" s="55">
        <f t="shared" si="192"/>
        <v>-10116299.35</v>
      </c>
      <c r="BR67" s="91">
        <f t="shared" si="192"/>
        <v>-8897784.8200000003</v>
      </c>
      <c r="BS67" s="55">
        <f t="shared" si="193"/>
        <v>-8714385.5700000003</v>
      </c>
      <c r="BT67" s="55">
        <f t="shared" si="193"/>
        <v>-5564308.25</v>
      </c>
      <c r="BU67" s="55">
        <f t="shared" si="193"/>
        <v>-3875808.9299999997</v>
      </c>
      <c r="BV67" s="55">
        <f t="shared" si="193"/>
        <v>-4493019.8699999992</v>
      </c>
      <c r="BW67" s="55">
        <f t="shared" si="193"/>
        <v>-3818944.2300000004</v>
      </c>
      <c r="BX67" s="55">
        <f t="shared" si="193"/>
        <v>-2606916.33</v>
      </c>
      <c r="BY67" s="55">
        <f t="shared" si="193"/>
        <v>-5556577.629999999</v>
      </c>
      <c r="BZ67" s="71">
        <f t="shared" si="193"/>
        <v>-4539270.4499999993</v>
      </c>
      <c r="CA67" s="412">
        <f t="shared" si="193"/>
        <v>-4392547.1400000006</v>
      </c>
      <c r="CB67" s="71">
        <f t="shared" si="193"/>
        <v>-4054817.1300000008</v>
      </c>
      <c r="CC67" s="71">
        <f t="shared" si="194"/>
        <v>9659527.9500000011</v>
      </c>
      <c r="CD67" s="71">
        <f t="shared" si="194"/>
        <v>6947518.6299999999</v>
      </c>
      <c r="CE67" s="117">
        <f t="shared" si="194"/>
        <v>6808946.8500000006</v>
      </c>
      <c r="CF67" s="71">
        <f t="shared" si="194"/>
        <v>7290628.9900000002</v>
      </c>
      <c r="CG67" s="71">
        <f t="shared" si="194"/>
        <v>8753229.3899999987</v>
      </c>
      <c r="CH67" s="71">
        <f t="shared" si="194"/>
        <v>12858735.140000002</v>
      </c>
      <c r="CI67" s="71">
        <f t="shared" si="194"/>
        <v>15701402.149999997</v>
      </c>
      <c r="CJ67" s="71">
        <f t="shared" si="194"/>
        <v>17125095.399999999</v>
      </c>
      <c r="CK67" s="71">
        <f t="shared" si="194"/>
        <v>20593799.449999999</v>
      </c>
      <c r="CL67" s="71">
        <f t="shared" si="194"/>
        <v>16780351.249999996</v>
      </c>
      <c r="CM67" s="71">
        <f t="shared" si="195"/>
        <v>15219886.579999998</v>
      </c>
      <c r="CN67" s="71">
        <f t="shared" si="195"/>
        <v>13287705.270000005</v>
      </c>
      <c r="CO67" s="71">
        <f t="shared" si="195"/>
        <v>14087080.529999996</v>
      </c>
      <c r="CP67" s="91">
        <f t="shared" si="195"/>
        <v>16475452.889999997</v>
      </c>
    </row>
    <row r="68" spans="1:94" x14ac:dyDescent="0.25">
      <c r="A68" s="267"/>
      <c r="B68" s="83" t="str">
        <f>$B$12</f>
        <v>Small C&amp;I [3]</v>
      </c>
      <c r="C68" s="58">
        <f t="shared" si="196"/>
        <v>1487682.48</v>
      </c>
      <c r="D68" s="55">
        <f t="shared" si="196"/>
        <v>1640907.89</v>
      </c>
      <c r="E68" s="55">
        <f t="shared" si="184"/>
        <v>1136741.6299999999</v>
      </c>
      <c r="F68" s="55">
        <f t="shared" si="184"/>
        <v>774513.84000000008</v>
      </c>
      <c r="G68" s="55">
        <f t="shared" si="184"/>
        <v>407111.29000000004</v>
      </c>
      <c r="H68" s="55">
        <f t="shared" si="184"/>
        <v>199762.97</v>
      </c>
      <c r="I68" s="55">
        <f t="shared" si="184"/>
        <v>120316.21</v>
      </c>
      <c r="J68" s="55">
        <f t="shared" si="184"/>
        <v>67447.81</v>
      </c>
      <c r="K68" s="55">
        <f t="shared" si="184"/>
        <v>169633.92000000001</v>
      </c>
      <c r="L68" s="71">
        <f t="shared" si="184"/>
        <v>325586.32999999996</v>
      </c>
      <c r="M68" s="110">
        <f t="shared" si="184"/>
        <v>757495.36</v>
      </c>
      <c r="N68" s="71">
        <f t="shared" si="184"/>
        <v>1239011.28</v>
      </c>
      <c r="O68" s="204">
        <f t="shared" si="184"/>
        <v>1533195.32</v>
      </c>
      <c r="P68" s="204">
        <f t="shared" si="185"/>
        <v>1866301.3800000001</v>
      </c>
      <c r="Q68" s="204">
        <v>1819847.04</v>
      </c>
      <c r="R68" s="204">
        <v>1481735.64</v>
      </c>
      <c r="S68" s="228">
        <v>1242164.3400000001</v>
      </c>
      <c r="T68" s="228">
        <v>1153801.24</v>
      </c>
      <c r="U68" s="228">
        <v>1020708.2</v>
      </c>
      <c r="V68" s="228">
        <v>796514.73</v>
      </c>
      <c r="W68" s="228">
        <v>865961.18</v>
      </c>
      <c r="X68" s="278">
        <v>1130489.03</v>
      </c>
      <c r="Y68" s="369">
        <v>1470191.82</v>
      </c>
      <c r="Z68" s="228">
        <v>2088876.06</v>
      </c>
      <c r="AA68" s="228">
        <v>2717958.82</v>
      </c>
      <c r="AB68" s="228">
        <v>2449675.77</v>
      </c>
      <c r="AC68" s="228">
        <v>2189640.46</v>
      </c>
      <c r="AD68" s="228">
        <v>1978497.7</v>
      </c>
      <c r="AE68" s="228">
        <v>1454944.97</v>
      </c>
      <c r="AF68" s="228">
        <v>820595.56</v>
      </c>
      <c r="AG68" s="228">
        <v>546886.88</v>
      </c>
      <c r="AH68" s="228">
        <v>369973.63</v>
      </c>
      <c r="AI68" s="228">
        <v>309273.68</v>
      </c>
      <c r="AJ68" s="465">
        <v>512368.93</v>
      </c>
      <c r="AK68" s="539">
        <v>837102.97</v>
      </c>
      <c r="AL68" s="465">
        <v>1452571.37</v>
      </c>
      <c r="AM68" s="465">
        <v>2477261.37</v>
      </c>
      <c r="AN68" s="465">
        <f t="shared" si="197"/>
        <v>2947002.54</v>
      </c>
      <c r="AO68" s="465">
        <f t="shared" si="197"/>
        <v>3107272.91</v>
      </c>
      <c r="AP68" s="465">
        <f t="shared" ref="AP68:AQ68" si="207">AP61+AP54+AP47</f>
        <v>2542748.38</v>
      </c>
      <c r="AQ68" s="465">
        <f t="shared" si="207"/>
        <v>4331746.82</v>
      </c>
      <c r="AR68" s="465">
        <f t="shared" ref="AR68:AS68" si="208">AR61+AR54+AR47</f>
        <v>3897722.51</v>
      </c>
      <c r="AS68" s="465">
        <f t="shared" si="208"/>
        <v>3568369.2699999996</v>
      </c>
      <c r="AT68" s="465">
        <f t="shared" ref="AT68:AU68" si="209">AT61+AT54+AT47</f>
        <v>3449039.8499999996</v>
      </c>
      <c r="AU68" s="465">
        <f t="shared" si="209"/>
        <v>3249008.56</v>
      </c>
      <c r="AV68" s="465">
        <f t="shared" ref="AV68:AW68" si="210">AV61+AV54+AV47</f>
        <v>3540542.6799999997</v>
      </c>
      <c r="AW68" s="539">
        <f t="shared" si="210"/>
        <v>3941406.3200000003</v>
      </c>
      <c r="AX68" s="465">
        <f t="shared" ref="AX68:AZ68" si="211">AX61+AX54+AX47</f>
        <v>3561421.62</v>
      </c>
      <c r="AY68" s="465">
        <f t="shared" si="211"/>
        <v>4050735.43</v>
      </c>
      <c r="AZ68" s="465">
        <f t="shared" si="211"/>
        <v>3625178.7399999998</v>
      </c>
      <c r="BA68" s="465">
        <f t="shared" ref="BA68:BB68" si="212">BA61+BA54+BA47</f>
        <v>3834436.2899999996</v>
      </c>
      <c r="BB68" s="465">
        <f t="shared" si="212"/>
        <v>2578365.2799999998</v>
      </c>
      <c r="BC68" s="465">
        <f t="shared" ref="BC68:BD68" si="213">BC61+BC54+BC47</f>
        <v>2061080.8899999997</v>
      </c>
      <c r="BD68" s="465">
        <f t="shared" si="213"/>
        <v>1277518.5400000003</v>
      </c>
      <c r="BE68" s="465">
        <f t="shared" ref="BE68" si="214">BE61+BE54+BE47</f>
        <v>478962.07</v>
      </c>
      <c r="BF68" s="465">
        <f t="shared" ref="BF68" si="215">BF61+BF54+BF47</f>
        <v>935344.17999999993</v>
      </c>
      <c r="BG68" s="465"/>
      <c r="BH68" s="465"/>
      <c r="BI68" s="110">
        <f t="shared" si="192"/>
        <v>45512.840000000084</v>
      </c>
      <c r="BJ68" s="55">
        <f t="shared" si="192"/>
        <v>225393.49000000022</v>
      </c>
      <c r="BK68" s="55">
        <f t="shared" si="192"/>
        <v>683105.41000000015</v>
      </c>
      <c r="BL68" s="55">
        <f t="shared" si="192"/>
        <v>707221.79999999981</v>
      </c>
      <c r="BM68" s="55">
        <f t="shared" si="192"/>
        <v>835053.05</v>
      </c>
      <c r="BN68" s="55">
        <f t="shared" si="192"/>
        <v>954038.27</v>
      </c>
      <c r="BO68" s="55">
        <f t="shared" si="192"/>
        <v>900391.99</v>
      </c>
      <c r="BP68" s="55">
        <f t="shared" si="192"/>
        <v>729066.91999999993</v>
      </c>
      <c r="BQ68" s="55">
        <f t="shared" si="192"/>
        <v>696327.26</v>
      </c>
      <c r="BR68" s="91">
        <f t="shared" si="192"/>
        <v>804902.70000000007</v>
      </c>
      <c r="BS68" s="55">
        <f t="shared" si="193"/>
        <v>712696.46000000008</v>
      </c>
      <c r="BT68" s="55">
        <f t="shared" si="193"/>
        <v>849864.78</v>
      </c>
      <c r="BU68" s="55">
        <f t="shared" si="193"/>
        <v>1184763.4999999998</v>
      </c>
      <c r="BV68" s="55">
        <f t="shared" si="193"/>
        <v>583374.3899999999</v>
      </c>
      <c r="BW68" s="55">
        <f t="shared" si="193"/>
        <v>369793.41999999993</v>
      </c>
      <c r="BX68" s="55">
        <f t="shared" si="193"/>
        <v>496762.06000000006</v>
      </c>
      <c r="BY68" s="55">
        <f t="shared" si="193"/>
        <v>212780.62999999989</v>
      </c>
      <c r="BZ68" s="71">
        <f t="shared" si="193"/>
        <v>-333205.67999999993</v>
      </c>
      <c r="CA68" s="412">
        <f t="shared" si="193"/>
        <v>-473821.31999999995</v>
      </c>
      <c r="CB68" s="71">
        <f t="shared" si="193"/>
        <v>-426541.1</v>
      </c>
      <c r="CC68" s="71">
        <f t="shared" si="194"/>
        <v>-556687.5</v>
      </c>
      <c r="CD68" s="71">
        <f t="shared" si="194"/>
        <v>-618120.10000000009</v>
      </c>
      <c r="CE68" s="117">
        <f t="shared" si="194"/>
        <v>-633088.85000000009</v>
      </c>
      <c r="CF68" s="71">
        <f t="shared" si="194"/>
        <v>-636304.68999999994</v>
      </c>
      <c r="CG68" s="71">
        <f t="shared" si="194"/>
        <v>-240697.44999999972</v>
      </c>
      <c r="CH68" s="71">
        <f t="shared" si="194"/>
        <v>497326.77</v>
      </c>
      <c r="CI68" s="71">
        <f t="shared" si="194"/>
        <v>917632.45000000019</v>
      </c>
      <c r="CJ68" s="71">
        <f t="shared" si="194"/>
        <v>564250.67999999993</v>
      </c>
      <c r="CK68" s="71">
        <f t="shared" si="194"/>
        <v>2876801.8500000006</v>
      </c>
      <c r="CL68" s="71">
        <f t="shared" si="194"/>
        <v>3077126.9499999997</v>
      </c>
      <c r="CM68" s="71">
        <f t="shared" si="195"/>
        <v>3021482.3899999997</v>
      </c>
      <c r="CN68" s="71">
        <f t="shared" si="195"/>
        <v>3079066.2199999997</v>
      </c>
      <c r="CO68" s="71">
        <f t="shared" si="195"/>
        <v>2939734.88</v>
      </c>
      <c r="CP68" s="91">
        <f t="shared" si="195"/>
        <v>3028173.7499999995</v>
      </c>
    </row>
    <row r="69" spans="1:94" x14ac:dyDescent="0.25">
      <c r="A69" s="267"/>
      <c r="B69" s="83" t="str">
        <f>$B$13</f>
        <v>Medium C&amp;I [4]</v>
      </c>
      <c r="C69" s="58">
        <f t="shared" si="196"/>
        <v>1306422.1499999999</v>
      </c>
      <c r="D69" s="55">
        <f t="shared" si="196"/>
        <v>1489994.07</v>
      </c>
      <c r="E69" s="55">
        <f t="shared" si="184"/>
        <v>1043437.5800000001</v>
      </c>
      <c r="F69" s="55">
        <f t="shared" si="184"/>
        <v>786305.63000000012</v>
      </c>
      <c r="G69" s="55">
        <f t="shared" si="184"/>
        <v>470516.42</v>
      </c>
      <c r="H69" s="55">
        <f t="shared" si="184"/>
        <v>302145.55000000005</v>
      </c>
      <c r="I69" s="55">
        <f t="shared" si="184"/>
        <v>217817.12</v>
      </c>
      <c r="J69" s="55">
        <f t="shared" si="184"/>
        <v>140188.18999999997</v>
      </c>
      <c r="K69" s="55">
        <f t="shared" si="184"/>
        <v>234176.16999999998</v>
      </c>
      <c r="L69" s="71">
        <f t="shared" si="184"/>
        <v>422618.18000000005</v>
      </c>
      <c r="M69" s="110">
        <f t="shared" si="184"/>
        <v>769338.75</v>
      </c>
      <c r="N69" s="71">
        <f t="shared" si="184"/>
        <v>1393884.6400000001</v>
      </c>
      <c r="O69" s="204">
        <f t="shared" si="184"/>
        <v>1416072.6400000001</v>
      </c>
      <c r="P69" s="204">
        <f t="shared" si="185"/>
        <v>1800924.1500000001</v>
      </c>
      <c r="Q69" s="204">
        <v>1366748.03</v>
      </c>
      <c r="R69" s="204">
        <v>1204628.68</v>
      </c>
      <c r="S69" s="228">
        <v>939224.47</v>
      </c>
      <c r="T69" s="228">
        <v>816594.73</v>
      </c>
      <c r="U69" s="228">
        <v>650045.87</v>
      </c>
      <c r="V69" s="228">
        <v>489628.82</v>
      </c>
      <c r="W69" s="228">
        <v>571416.21</v>
      </c>
      <c r="X69" s="278">
        <v>992211.75</v>
      </c>
      <c r="Y69" s="369">
        <v>1253360.57</v>
      </c>
      <c r="Z69" s="228">
        <v>1789405.44</v>
      </c>
      <c r="AA69" s="228">
        <v>2244123.54</v>
      </c>
      <c r="AB69" s="228">
        <v>1711103.97</v>
      </c>
      <c r="AC69" s="228">
        <v>1434907.08</v>
      </c>
      <c r="AD69" s="228">
        <v>1266758.23</v>
      </c>
      <c r="AE69" s="228">
        <v>824451.29</v>
      </c>
      <c r="AF69" s="228">
        <v>553276.97</v>
      </c>
      <c r="AG69" s="228">
        <v>454640.89</v>
      </c>
      <c r="AH69" s="228">
        <v>411093.76000000001</v>
      </c>
      <c r="AI69" s="228">
        <v>547856.22</v>
      </c>
      <c r="AJ69" s="465">
        <v>620195.65</v>
      </c>
      <c r="AK69" s="539">
        <v>860207.33</v>
      </c>
      <c r="AL69" s="465">
        <v>1489893.41</v>
      </c>
      <c r="AM69" s="465">
        <v>2166005.89</v>
      </c>
      <c r="AN69" s="465">
        <f t="shared" si="197"/>
        <v>2483761.3800000004</v>
      </c>
      <c r="AO69" s="465">
        <f t="shared" si="197"/>
        <v>2590928.0499999998</v>
      </c>
      <c r="AP69" s="465">
        <f t="shared" ref="AP69:AQ69" si="216">AP62+AP55+AP48</f>
        <v>2309387.5</v>
      </c>
      <c r="AQ69" s="465">
        <f t="shared" si="216"/>
        <v>1735851.15</v>
      </c>
      <c r="AR69" s="465">
        <f t="shared" ref="AR69:AS69" si="217">AR62+AR55+AR48</f>
        <v>1322826.6499999999</v>
      </c>
      <c r="AS69" s="465">
        <f t="shared" si="217"/>
        <v>1045287.8800000001</v>
      </c>
      <c r="AT69" s="465">
        <f t="shared" ref="AT69:AU69" si="218">AT62+AT55+AT48</f>
        <v>923847.25</v>
      </c>
      <c r="AU69" s="465">
        <f t="shared" si="218"/>
        <v>986733.21000000008</v>
      </c>
      <c r="AV69" s="465">
        <f t="shared" ref="AV69:AW69" si="219">AV62+AV55+AV48</f>
        <v>1250856.5</v>
      </c>
      <c r="AW69" s="539">
        <f t="shared" si="219"/>
        <v>1472524.58</v>
      </c>
      <c r="AX69" s="465">
        <f t="shared" ref="AX69:AZ69" si="220">AX62+AX55+AX48</f>
        <v>1972809.55</v>
      </c>
      <c r="AY69" s="465">
        <f t="shared" si="220"/>
        <v>2333976.9299999997</v>
      </c>
      <c r="AZ69" s="465">
        <f t="shared" si="220"/>
        <v>2429461.9</v>
      </c>
      <c r="BA69" s="465">
        <f t="shared" ref="BA69:BB69" si="221">BA62+BA55+BA48</f>
        <v>2319532.27</v>
      </c>
      <c r="BB69" s="465">
        <f t="shared" si="221"/>
        <v>1918063.95</v>
      </c>
      <c r="BC69" s="465">
        <f t="shared" ref="BC69:BD69" si="222">BC62+BC55+BC48</f>
        <v>1583302.16</v>
      </c>
      <c r="BD69" s="465">
        <f t="shared" si="222"/>
        <v>1390882.4999999998</v>
      </c>
      <c r="BE69" s="465">
        <f t="shared" ref="BE69" si="223">BE62+BE55+BE48</f>
        <v>726254.96000000008</v>
      </c>
      <c r="BF69" s="465">
        <f t="shared" ref="BF69" si="224">BF62+BF55+BF48</f>
        <v>1171071.93</v>
      </c>
      <c r="BG69" s="465"/>
      <c r="BH69" s="465"/>
      <c r="BI69" s="110">
        <f t="shared" si="192"/>
        <v>109650.49000000022</v>
      </c>
      <c r="BJ69" s="55">
        <f t="shared" si="192"/>
        <v>310930.08000000007</v>
      </c>
      <c r="BK69" s="55">
        <f t="shared" si="192"/>
        <v>323310.44999999995</v>
      </c>
      <c r="BL69" s="55">
        <f t="shared" si="192"/>
        <v>418323.04999999981</v>
      </c>
      <c r="BM69" s="55">
        <f t="shared" si="192"/>
        <v>468708.05</v>
      </c>
      <c r="BN69" s="55">
        <f t="shared" si="192"/>
        <v>514449.17999999993</v>
      </c>
      <c r="BO69" s="55">
        <f t="shared" si="192"/>
        <v>432228.75</v>
      </c>
      <c r="BP69" s="55">
        <f t="shared" si="192"/>
        <v>349440.63</v>
      </c>
      <c r="BQ69" s="55">
        <f t="shared" si="192"/>
        <v>337240.04</v>
      </c>
      <c r="BR69" s="91">
        <f t="shared" si="192"/>
        <v>569593.56999999995</v>
      </c>
      <c r="BS69" s="55">
        <f t="shared" si="193"/>
        <v>484021.82000000007</v>
      </c>
      <c r="BT69" s="55">
        <f t="shared" si="193"/>
        <v>395520.79999999981</v>
      </c>
      <c r="BU69" s="55">
        <f t="shared" si="193"/>
        <v>828050.89999999991</v>
      </c>
      <c r="BV69" s="55">
        <f t="shared" si="193"/>
        <v>-89820.180000000168</v>
      </c>
      <c r="BW69" s="55">
        <f t="shared" si="193"/>
        <v>68159.050000000047</v>
      </c>
      <c r="BX69" s="55">
        <f t="shared" si="193"/>
        <v>62129.550000000047</v>
      </c>
      <c r="BY69" s="55">
        <f t="shared" si="193"/>
        <v>-114773.17999999993</v>
      </c>
      <c r="BZ69" s="71">
        <f t="shared" si="193"/>
        <v>-263317.76000000001</v>
      </c>
      <c r="CA69" s="412">
        <f t="shared" si="193"/>
        <v>-195404.97999999998</v>
      </c>
      <c r="CB69" s="71">
        <f t="shared" si="193"/>
        <v>-78535.06</v>
      </c>
      <c r="CC69" s="71">
        <f t="shared" si="194"/>
        <v>-23559.989999999991</v>
      </c>
      <c r="CD69" s="71">
        <f t="shared" si="194"/>
        <v>-372016.1</v>
      </c>
      <c r="CE69" s="117">
        <f t="shared" si="194"/>
        <v>-393153.24000000011</v>
      </c>
      <c r="CF69" s="71">
        <f t="shared" si="194"/>
        <v>-299512.03000000003</v>
      </c>
      <c r="CG69" s="71">
        <f t="shared" si="194"/>
        <v>-78117.649999999907</v>
      </c>
      <c r="CH69" s="71">
        <f t="shared" si="194"/>
        <v>772657.41000000038</v>
      </c>
      <c r="CI69" s="71">
        <f t="shared" si="194"/>
        <v>1156020.9699999997</v>
      </c>
      <c r="CJ69" s="71">
        <f t="shared" si="194"/>
        <v>1042629.27</v>
      </c>
      <c r="CK69" s="71">
        <f t="shared" si="194"/>
        <v>911399.85999999987</v>
      </c>
      <c r="CL69" s="71">
        <f t="shared" si="194"/>
        <v>769549.67999999993</v>
      </c>
      <c r="CM69" s="71">
        <f t="shared" si="195"/>
        <v>590646.99000000011</v>
      </c>
      <c r="CN69" s="71">
        <f t="shared" si="195"/>
        <v>512753.49</v>
      </c>
      <c r="CO69" s="71">
        <f t="shared" si="195"/>
        <v>438876.99000000011</v>
      </c>
      <c r="CP69" s="91">
        <f t="shared" si="195"/>
        <v>630660.85</v>
      </c>
    </row>
    <row r="70" spans="1:94" x14ac:dyDescent="0.25">
      <c r="A70" s="267"/>
      <c r="B70" s="83" t="str">
        <f>$B$14</f>
        <v>Large C&amp;I [5]</v>
      </c>
      <c r="C70" s="123">
        <f t="shared" si="196"/>
        <v>722557.35</v>
      </c>
      <c r="D70" s="56">
        <f t="shared" si="196"/>
        <v>1234243.2</v>
      </c>
      <c r="E70" s="56">
        <f t="shared" si="184"/>
        <v>1220435.67</v>
      </c>
      <c r="F70" s="56">
        <f t="shared" si="184"/>
        <v>650265.26</v>
      </c>
      <c r="G70" s="56">
        <f t="shared" si="184"/>
        <v>631456.27</v>
      </c>
      <c r="H70" s="56">
        <f t="shared" si="184"/>
        <v>530646.81000000006</v>
      </c>
      <c r="I70" s="56">
        <f t="shared" si="184"/>
        <v>414317.9</v>
      </c>
      <c r="J70" s="56">
        <f t="shared" si="184"/>
        <v>528833.59000000008</v>
      </c>
      <c r="K70" s="56">
        <f t="shared" si="184"/>
        <v>477743.44999999995</v>
      </c>
      <c r="L70" s="310">
        <f t="shared" si="184"/>
        <v>703507.59</v>
      </c>
      <c r="M70" s="111">
        <f t="shared" si="184"/>
        <v>820192.94</v>
      </c>
      <c r="N70" s="310">
        <f t="shared" si="184"/>
        <v>1374045.6800000002</v>
      </c>
      <c r="O70" s="206">
        <f t="shared" si="184"/>
        <v>1662205.45</v>
      </c>
      <c r="P70" s="206">
        <f t="shared" si="185"/>
        <v>1582851.33</v>
      </c>
      <c r="Q70" s="206">
        <v>1585919.82</v>
      </c>
      <c r="R70" s="206">
        <v>1533759.85</v>
      </c>
      <c r="S70" s="229">
        <v>1280616.25</v>
      </c>
      <c r="T70" s="229">
        <v>1184781.67</v>
      </c>
      <c r="U70" s="229">
        <v>1094974.8</v>
      </c>
      <c r="V70" s="229">
        <v>943672.2</v>
      </c>
      <c r="W70" s="229">
        <v>947119.41</v>
      </c>
      <c r="X70" s="279">
        <v>2168258.48</v>
      </c>
      <c r="Y70" s="370">
        <v>1387209.47</v>
      </c>
      <c r="Z70" s="229">
        <v>1763073.1</v>
      </c>
      <c r="AA70" s="229">
        <v>2329309.9300000002</v>
      </c>
      <c r="AB70" s="229">
        <v>869117.87</v>
      </c>
      <c r="AC70" s="229">
        <v>1270198.71</v>
      </c>
      <c r="AD70" s="229">
        <v>1232933.83</v>
      </c>
      <c r="AE70" s="229">
        <v>711774.34</v>
      </c>
      <c r="AF70" s="229">
        <v>1008137.01</v>
      </c>
      <c r="AG70" s="229">
        <v>893184.77</v>
      </c>
      <c r="AH70" s="229">
        <v>1548879.92</v>
      </c>
      <c r="AI70" s="229">
        <v>555251.80000000005</v>
      </c>
      <c r="AJ70" s="466">
        <v>353712.93</v>
      </c>
      <c r="AK70" s="540">
        <v>475430.07</v>
      </c>
      <c r="AL70" s="466">
        <v>825706.08</v>
      </c>
      <c r="AM70" s="466">
        <v>1340794.53</v>
      </c>
      <c r="AN70" s="466">
        <f t="shared" si="197"/>
        <v>2310994.65</v>
      </c>
      <c r="AO70" s="466">
        <f t="shared" si="197"/>
        <v>2474284.2200000002</v>
      </c>
      <c r="AP70" s="466">
        <f t="shared" ref="AP70:AQ70" si="225">AP63+AP56+AP49</f>
        <v>1833837.6799999997</v>
      </c>
      <c r="AQ70" s="466">
        <f t="shared" si="225"/>
        <v>1483983.27</v>
      </c>
      <c r="AR70" s="466">
        <f t="shared" ref="AR70:AS70" si="226">AR63+AR56+AR49</f>
        <v>1008477.8500000001</v>
      </c>
      <c r="AS70" s="466">
        <f t="shared" si="226"/>
        <v>1121532.4500000002</v>
      </c>
      <c r="AT70" s="466">
        <f t="shared" ref="AT70:AU70" si="227">AT63+AT56+AT49</f>
        <v>778454.15000000014</v>
      </c>
      <c r="AU70" s="466">
        <f t="shared" si="227"/>
        <v>772965.07000000007</v>
      </c>
      <c r="AV70" s="466">
        <f t="shared" ref="AV70:AW70" si="228">AV63+AV56+AV49</f>
        <v>1277408.18</v>
      </c>
      <c r="AW70" s="540">
        <f t="shared" si="228"/>
        <v>1259383.6300000001</v>
      </c>
      <c r="AX70" s="466">
        <f t="shared" ref="AX70:AZ70" si="229">AX63+AX56+AX49</f>
        <v>1476939.0899999999</v>
      </c>
      <c r="AY70" s="466">
        <f t="shared" si="229"/>
        <v>2371255.11</v>
      </c>
      <c r="AZ70" s="466">
        <f t="shared" si="229"/>
        <v>2583472.2999999998</v>
      </c>
      <c r="BA70" s="466">
        <f t="shared" ref="BA70:BB70" si="230">BA63+BA56+BA49</f>
        <v>1867486.9699999997</v>
      </c>
      <c r="BB70" s="466">
        <f t="shared" si="230"/>
        <v>1178559.1300000001</v>
      </c>
      <c r="BC70" s="466">
        <f t="shared" ref="BC70:BD70" si="231">BC63+BC56+BC49</f>
        <v>1107238.5</v>
      </c>
      <c r="BD70" s="466">
        <f t="shared" si="231"/>
        <v>1127712.4300000002</v>
      </c>
      <c r="BE70" s="466">
        <f t="shared" ref="BE70" si="232">BE63+BE56+BE49</f>
        <v>351457.91000000003</v>
      </c>
      <c r="BF70" s="466">
        <f t="shared" ref="BF70" si="233">BF63+BF56+BF49</f>
        <v>961772.31</v>
      </c>
      <c r="BG70" s="466"/>
      <c r="BH70" s="466"/>
      <c r="BI70" s="111">
        <f t="shared" si="192"/>
        <v>939648.1</v>
      </c>
      <c r="BJ70" s="56">
        <f t="shared" si="192"/>
        <v>348608.13000000012</v>
      </c>
      <c r="BK70" s="56">
        <f t="shared" si="192"/>
        <v>365484.15000000014</v>
      </c>
      <c r="BL70" s="56">
        <f t="shared" si="192"/>
        <v>883494.59000000008</v>
      </c>
      <c r="BM70" s="56">
        <f t="shared" si="192"/>
        <v>649159.98</v>
      </c>
      <c r="BN70" s="56">
        <f t="shared" si="192"/>
        <v>654134.85999999987</v>
      </c>
      <c r="BO70" s="56">
        <f t="shared" si="192"/>
        <v>680656.9</v>
      </c>
      <c r="BP70" s="56">
        <f t="shared" si="192"/>
        <v>414838.60999999987</v>
      </c>
      <c r="BQ70" s="56">
        <f t="shared" si="192"/>
        <v>469375.96000000008</v>
      </c>
      <c r="BR70" s="92">
        <f t="shared" si="192"/>
        <v>1464750.8900000001</v>
      </c>
      <c r="BS70" s="56">
        <f t="shared" si="193"/>
        <v>567016.53</v>
      </c>
      <c r="BT70" s="56">
        <f t="shared" si="193"/>
        <v>389027.41999999993</v>
      </c>
      <c r="BU70" s="56">
        <f t="shared" si="193"/>
        <v>667104.48000000021</v>
      </c>
      <c r="BV70" s="56">
        <f t="shared" si="193"/>
        <v>-713733.46000000008</v>
      </c>
      <c r="BW70" s="56">
        <f t="shared" si="193"/>
        <v>-315721.1100000001</v>
      </c>
      <c r="BX70" s="56">
        <f t="shared" si="193"/>
        <v>-300826.02</v>
      </c>
      <c r="BY70" s="56">
        <f t="shared" si="193"/>
        <v>-568841.91</v>
      </c>
      <c r="BZ70" s="310">
        <f t="shared" si="193"/>
        <v>-176644.65999999992</v>
      </c>
      <c r="CA70" s="424">
        <f t="shared" si="193"/>
        <v>-201790.03000000003</v>
      </c>
      <c r="CB70" s="310">
        <f t="shared" si="193"/>
        <v>605207.72</v>
      </c>
      <c r="CC70" s="310">
        <f t="shared" si="194"/>
        <v>-391867.61</v>
      </c>
      <c r="CD70" s="310">
        <f t="shared" si="194"/>
        <v>-1814545.55</v>
      </c>
      <c r="CE70" s="487">
        <f t="shared" si="194"/>
        <v>-911779.39999999991</v>
      </c>
      <c r="CF70" s="310">
        <f t="shared" si="194"/>
        <v>-937367.02000000014</v>
      </c>
      <c r="CG70" s="310">
        <f t="shared" si="194"/>
        <v>-988515.40000000014</v>
      </c>
      <c r="CH70" s="310">
        <f t="shared" si="194"/>
        <v>1441876.7799999998</v>
      </c>
      <c r="CI70" s="310">
        <f t="shared" si="194"/>
        <v>1204085.5100000002</v>
      </c>
      <c r="CJ70" s="310">
        <f t="shared" si="194"/>
        <v>600903.84999999963</v>
      </c>
      <c r="CK70" s="310">
        <f t="shared" si="194"/>
        <v>772208.93</v>
      </c>
      <c r="CL70" s="310">
        <f t="shared" si="194"/>
        <v>340.84000000008382</v>
      </c>
      <c r="CM70" s="310">
        <f t="shared" si="195"/>
        <v>228347.68000000017</v>
      </c>
      <c r="CN70" s="310">
        <f t="shared" si="195"/>
        <v>-770425.76999999979</v>
      </c>
      <c r="CO70" s="310">
        <f t="shared" si="195"/>
        <v>217713.27000000002</v>
      </c>
      <c r="CP70" s="92">
        <f t="shared" si="195"/>
        <v>923695.25</v>
      </c>
    </row>
    <row r="71" spans="1:94" ht="15.75" thickBot="1" x14ac:dyDescent="0.3">
      <c r="A71" s="267"/>
      <c r="B71" s="86" t="str">
        <f>$B$15</f>
        <v>Total</v>
      </c>
      <c r="C71" s="61">
        <f>SUM(C66:C70)</f>
        <v>45694956.349999994</v>
      </c>
      <c r="D71" s="57">
        <f>SUM(D66:D70)</f>
        <v>49195347.789999999</v>
      </c>
      <c r="E71" s="57">
        <f t="shared" ref="E71:N71" si="234">SUM(E66:E70)</f>
        <v>41516318.960000001</v>
      </c>
      <c r="F71" s="57">
        <f t="shared" si="234"/>
        <v>37277491.560000002</v>
      </c>
      <c r="G71" s="57">
        <f t="shared" si="234"/>
        <v>32246923.859999996</v>
      </c>
      <c r="H71" s="57">
        <f t="shared" si="234"/>
        <v>28070562.079999998</v>
      </c>
      <c r="I71" s="57">
        <f t="shared" si="234"/>
        <v>24532693.219999999</v>
      </c>
      <c r="J71" s="57">
        <f t="shared" si="234"/>
        <v>23195947.789999999</v>
      </c>
      <c r="K71" s="57">
        <f t="shared" si="234"/>
        <v>23629290.570000004</v>
      </c>
      <c r="L71" s="311">
        <f t="shared" si="234"/>
        <v>26938097.189999998</v>
      </c>
      <c r="M71" s="112">
        <f t="shared" si="234"/>
        <v>33499599.669999998</v>
      </c>
      <c r="N71" s="311">
        <f t="shared" si="234"/>
        <v>38181056.780000001</v>
      </c>
      <c r="O71" s="207">
        <f>SUM(O66:O70)</f>
        <v>45350239.030000009</v>
      </c>
      <c r="P71" s="207">
        <f t="shared" ref="P71:BQ71" si="235">SUM(P66:P70)</f>
        <v>46835988.539999999</v>
      </c>
      <c r="Q71" s="207">
        <f t="shared" si="235"/>
        <v>44266022.700000003</v>
      </c>
      <c r="R71" s="207">
        <f t="shared" si="235"/>
        <v>43260429.880000003</v>
      </c>
      <c r="S71" s="230">
        <f t="shared" si="235"/>
        <v>41529682.530000001</v>
      </c>
      <c r="T71" s="230">
        <f t="shared" si="235"/>
        <v>39869191.359999999</v>
      </c>
      <c r="U71" s="230">
        <f t="shared" si="235"/>
        <v>38826825.639999993</v>
      </c>
      <c r="V71" s="230">
        <f t="shared" si="235"/>
        <v>37511146.450000003</v>
      </c>
      <c r="W71" s="230">
        <f t="shared" si="235"/>
        <v>23438336.359999999</v>
      </c>
      <c r="X71" s="280">
        <f t="shared" ref="X71" si="236">SUM(X66:X70)</f>
        <v>30823686.730000004</v>
      </c>
      <c r="Y71" s="371">
        <f t="shared" ref="Y71:AE71" si="237">SUM(Y66:Y70)</f>
        <v>34369682.880000003</v>
      </c>
      <c r="Z71" s="230">
        <f t="shared" si="237"/>
        <v>45019656.800000004</v>
      </c>
      <c r="AA71" s="230">
        <f t="shared" si="237"/>
        <v>54017995.100000001</v>
      </c>
      <c r="AB71" s="230">
        <f t="shared" si="237"/>
        <v>51760956.950000003</v>
      </c>
      <c r="AC71" s="230">
        <f t="shared" si="237"/>
        <v>51875317.189999998</v>
      </c>
      <c r="AD71" s="230">
        <f t="shared" si="237"/>
        <v>50136771.769999996</v>
      </c>
      <c r="AE71" s="230">
        <f t="shared" si="237"/>
        <v>44936148.850000001</v>
      </c>
      <c r="AF71" s="230">
        <f t="shared" ref="AF71" si="238">SUM(AF66:AF70)</f>
        <v>43428501.759999998</v>
      </c>
      <c r="AG71" s="230">
        <v>41304775.619999997</v>
      </c>
      <c r="AH71" s="230">
        <f t="shared" ref="AH71" si="239">SUM(AH66:AH70)</f>
        <v>37936753.07</v>
      </c>
      <c r="AI71" s="230">
        <f>SUM(AI66:AI70)</f>
        <v>34912808.529999994</v>
      </c>
      <c r="AJ71" s="467">
        <v>36765346.810000002</v>
      </c>
      <c r="AK71" s="542">
        <f t="shared" ref="AK71" si="240">SUM(AK66:AK70)</f>
        <v>42216682.149999999</v>
      </c>
      <c r="AL71" s="467">
        <f t="shared" ref="AL71" si="241">SUM(AL66:AL70)</f>
        <v>54377235.109999992</v>
      </c>
      <c r="AM71" s="467">
        <f>SUM(AM66:AM70)</f>
        <v>67637413.059999987</v>
      </c>
      <c r="AN71" s="467">
        <f t="shared" si="197"/>
        <v>78980829.620000005</v>
      </c>
      <c r="AO71" s="467">
        <f t="shared" si="197"/>
        <v>82330353.040000007</v>
      </c>
      <c r="AP71" s="467">
        <f t="shared" ref="AP71:AQ71" si="242">AP64+AP57+AP50</f>
        <v>81537053.929999992</v>
      </c>
      <c r="AQ71" s="467">
        <f t="shared" si="242"/>
        <v>78757783.599999994</v>
      </c>
      <c r="AR71" s="467">
        <f t="shared" ref="AR71:AS71" si="243">AR64+AR57+AR50</f>
        <v>70309660.919999987</v>
      </c>
      <c r="AS71" s="467">
        <f t="shared" si="243"/>
        <v>65571551.600000001</v>
      </c>
      <c r="AT71" s="467">
        <f t="shared" ref="AT71:AU71" si="244">AT64+AT57+AT50</f>
        <v>62464775.380000003</v>
      </c>
      <c r="AU71" s="467">
        <f t="shared" si="244"/>
        <v>61908505.909999989</v>
      </c>
      <c r="AV71" s="467">
        <f t="shared" ref="AV71:AW71" si="245">AV64+AV57+AV50</f>
        <v>67677996.150000006</v>
      </c>
      <c r="AW71" s="542">
        <f t="shared" si="245"/>
        <v>73304759.830000013</v>
      </c>
      <c r="AX71" s="467">
        <f t="shared" ref="AX71:AZ71" si="246">AX64+AX57+AX50</f>
        <v>83945764.510000005</v>
      </c>
      <c r="AY71" s="467">
        <f t="shared" si="246"/>
        <v>94266964.120000005</v>
      </c>
      <c r="AZ71" s="467">
        <f t="shared" si="246"/>
        <v>101321065.31999999</v>
      </c>
      <c r="BA71" s="467">
        <f t="shared" ref="BA71:BB71" si="247">BA64+BA57+BA50</f>
        <v>100086502.24000001</v>
      </c>
      <c r="BB71" s="467">
        <f t="shared" si="247"/>
        <v>94116169.299999997</v>
      </c>
      <c r="BC71" s="467">
        <f t="shared" ref="BC71:BD71" si="248">BC64+BC57+BC50</f>
        <v>87342535.219999999</v>
      </c>
      <c r="BD71" s="467">
        <f t="shared" si="248"/>
        <v>74462420.00999999</v>
      </c>
      <c r="BE71" s="467">
        <f t="shared" ref="BE71" si="249">BE64+BE57+BE50</f>
        <v>44180926.289999999</v>
      </c>
      <c r="BF71" s="467">
        <f t="shared" ref="BF71" si="250">BF64+BF57+BF50</f>
        <v>62376520.140000001</v>
      </c>
      <c r="BG71" s="467"/>
      <c r="BH71" s="467"/>
      <c r="BI71" s="112">
        <f t="shared" si="235"/>
        <v>-344717.31999999413</v>
      </c>
      <c r="BJ71" s="57">
        <f t="shared" si="235"/>
        <v>-2359359.2499999953</v>
      </c>
      <c r="BK71" s="57">
        <f t="shared" si="235"/>
        <v>2749703.740000003</v>
      </c>
      <c r="BL71" s="57">
        <f t="shared" si="235"/>
        <v>5982938.3199999984</v>
      </c>
      <c r="BM71" s="57">
        <f t="shared" si="235"/>
        <v>9282758.6700000018</v>
      </c>
      <c r="BN71" s="57">
        <f t="shared" si="235"/>
        <v>11798629.279999997</v>
      </c>
      <c r="BO71" s="57">
        <f t="shared" si="235"/>
        <v>14294132.420000002</v>
      </c>
      <c r="BP71" s="57">
        <f t="shared" si="235"/>
        <v>14315198.66</v>
      </c>
      <c r="BQ71" s="57">
        <f t="shared" si="235"/>
        <v>-190954.21000000054</v>
      </c>
      <c r="BR71" s="246">
        <f t="shared" ref="BR71:BS71" si="251">SUM(BR66:BR70)</f>
        <v>3885589.5400000028</v>
      </c>
      <c r="BS71" s="57">
        <f t="shared" si="251"/>
        <v>870083.20999999868</v>
      </c>
      <c r="BT71" s="57">
        <f t="shared" ref="BT71:BU71" si="252">SUM(BT66:BT70)</f>
        <v>6838600.0199999996</v>
      </c>
      <c r="BU71" s="57">
        <f t="shared" si="252"/>
        <v>8667756.0699999984</v>
      </c>
      <c r="BV71" s="57">
        <f t="shared" ref="BV71:BW71" si="253">SUM(BV66:BV70)</f>
        <v>4924968.4100000011</v>
      </c>
      <c r="BW71" s="57">
        <f t="shared" si="253"/>
        <v>7609294.4899999984</v>
      </c>
      <c r="BX71" s="57">
        <f t="shared" ref="BX71:BY71" si="254">SUM(BX66:BX70)</f>
        <v>6876341.8899999987</v>
      </c>
      <c r="BY71" s="57">
        <f t="shared" si="254"/>
        <v>3406466.3200000012</v>
      </c>
      <c r="BZ71" s="311">
        <f t="shared" ref="BZ71:CA71" si="255">SUM(BZ66:BZ70)</f>
        <v>3559310.4000000004</v>
      </c>
      <c r="CA71" s="322">
        <f t="shared" si="255"/>
        <v>2477949.9800000023</v>
      </c>
      <c r="CB71" s="311">
        <f t="shared" ref="CB71:CC71" si="256">SUM(CB66:CB70)</f>
        <v>425606.62000000052</v>
      </c>
      <c r="CC71" s="311">
        <f t="shared" si="256"/>
        <v>11474472.170000002</v>
      </c>
      <c r="CD71" s="311">
        <f t="shared" ref="CD71:CE71" si="257">SUM(CD66:CD70)</f>
        <v>5941660.0799999991</v>
      </c>
      <c r="CE71" s="488">
        <f t="shared" si="257"/>
        <v>7846999.2700000014</v>
      </c>
      <c r="CF71" s="311">
        <f t="shared" ref="CF71:CG71" si="258">SUM(CF66:CF70)</f>
        <v>9357578.3100000005</v>
      </c>
      <c r="CG71" s="311">
        <f t="shared" si="258"/>
        <v>13619417.959999999</v>
      </c>
      <c r="CH71" s="311">
        <f t="shared" ref="CH71:CI71" si="259">SUM(CH66:CH70)</f>
        <v>27219872.670000002</v>
      </c>
      <c r="CI71" s="311">
        <f t="shared" si="259"/>
        <v>30455035.849999994</v>
      </c>
      <c r="CJ71" s="311">
        <f t="shared" ref="CJ71:CK71" si="260">SUM(CJ66:CJ70)</f>
        <v>31400282.159999989</v>
      </c>
      <c r="CK71" s="311">
        <f t="shared" si="260"/>
        <v>33821634.750000007</v>
      </c>
      <c r="CL71" s="311">
        <f t="shared" ref="CL71:CM71" si="261">SUM(CL66:CL70)</f>
        <v>26881159.16</v>
      </c>
      <c r="CM71" s="311">
        <f t="shared" si="261"/>
        <v>24266775.979999993</v>
      </c>
      <c r="CN71" s="311">
        <f t="shared" ref="CN71:CO71" si="262">SUM(CN66:CN70)</f>
        <v>24528022.310000002</v>
      </c>
      <c r="CO71" s="311">
        <f t="shared" si="262"/>
        <v>26995697.379999992</v>
      </c>
      <c r="CP71" s="246">
        <f t="shared" ref="CP71" si="263">SUM(CP66:CP70)</f>
        <v>30912649.34</v>
      </c>
    </row>
    <row r="72" spans="1:94" x14ac:dyDescent="0.25">
      <c r="A72" s="267">
        <f>+A65+1</f>
        <v>10</v>
      </c>
      <c r="B72" s="87" t="s">
        <v>33</v>
      </c>
      <c r="C72" s="25"/>
      <c r="D72" s="18"/>
      <c r="E72" s="18"/>
      <c r="F72" s="18"/>
      <c r="G72" s="18"/>
      <c r="H72" s="18"/>
      <c r="I72" s="18"/>
      <c r="J72" s="18"/>
      <c r="K72" s="18"/>
      <c r="L72" s="312"/>
      <c r="M72" s="113"/>
      <c r="N72" s="312"/>
      <c r="O72" s="208"/>
      <c r="P72" s="208"/>
      <c r="Q72" s="208"/>
      <c r="R72" s="208"/>
      <c r="S72" s="208"/>
      <c r="T72" s="208"/>
      <c r="U72" s="208"/>
      <c r="V72" s="208"/>
      <c r="W72" s="208"/>
      <c r="X72" s="281"/>
      <c r="Y72" s="372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468"/>
      <c r="AK72" s="543"/>
      <c r="AL72" s="468"/>
      <c r="AM72" s="312"/>
      <c r="AN72" s="468"/>
      <c r="AO72" s="468"/>
      <c r="AP72" s="468"/>
      <c r="AQ72" s="468"/>
      <c r="AR72" s="468"/>
      <c r="AS72" s="468"/>
      <c r="AT72" s="468"/>
      <c r="AU72" s="468"/>
      <c r="AV72" s="468"/>
      <c r="AW72" s="543"/>
      <c r="AX72" s="468"/>
      <c r="AY72" s="468"/>
      <c r="AZ72" s="468"/>
      <c r="BA72" s="468"/>
      <c r="BB72" s="468"/>
      <c r="BC72" s="468"/>
      <c r="BD72" s="468"/>
      <c r="BE72" s="468"/>
      <c r="BF72" s="468"/>
      <c r="BG72" s="468"/>
      <c r="BH72" s="468"/>
      <c r="BI72" s="113"/>
      <c r="BJ72" s="18"/>
      <c r="BK72" s="18"/>
      <c r="BL72" s="18"/>
      <c r="BM72" s="18"/>
      <c r="BN72" s="18"/>
      <c r="BO72" s="18"/>
      <c r="BP72" s="18"/>
      <c r="BQ72" s="18"/>
      <c r="BR72" s="247"/>
      <c r="BS72" s="18"/>
      <c r="BT72" s="18"/>
      <c r="BU72" s="18"/>
      <c r="BV72" s="18"/>
      <c r="BW72" s="18"/>
      <c r="BX72" s="18"/>
      <c r="BY72" s="18"/>
      <c r="BZ72" s="312"/>
      <c r="CA72" s="394"/>
      <c r="CB72" s="312"/>
      <c r="CC72" s="312"/>
      <c r="CD72" s="312"/>
      <c r="CE72" s="489"/>
      <c r="CF72" s="312"/>
      <c r="CG72" s="312"/>
      <c r="CH72" s="312"/>
      <c r="CI72" s="312"/>
      <c r="CJ72" s="312"/>
      <c r="CK72" s="312"/>
      <c r="CL72" s="312"/>
      <c r="CM72" s="312"/>
      <c r="CN72" s="312"/>
      <c r="CO72" s="312"/>
      <c r="CP72" s="247"/>
    </row>
    <row r="73" spans="1:94" x14ac:dyDescent="0.25">
      <c r="A73" s="267"/>
      <c r="B73" s="83" t="str">
        <f>$B$10</f>
        <v>Residential [1]</v>
      </c>
      <c r="C73" s="35">
        <v>36524049</v>
      </c>
      <c r="D73" s="36">
        <v>22374072</v>
      </c>
      <c r="E73" s="36">
        <v>14153447</v>
      </c>
      <c r="F73" s="36">
        <v>6947996</v>
      </c>
      <c r="G73" s="36">
        <v>4527635</v>
      </c>
      <c r="H73" s="36">
        <v>3931647</v>
      </c>
      <c r="I73" s="36">
        <v>4442656</v>
      </c>
      <c r="J73" s="36">
        <v>7154128</v>
      </c>
      <c r="K73" s="36">
        <v>17362531</v>
      </c>
      <c r="L73" s="306">
        <v>32907479</v>
      </c>
      <c r="M73" s="108">
        <v>37014283</v>
      </c>
      <c r="N73" s="306">
        <v>37419482</v>
      </c>
      <c r="O73" s="202">
        <v>28326809</v>
      </c>
      <c r="P73" s="202">
        <v>23650726</v>
      </c>
      <c r="Q73" s="202">
        <v>17691643</v>
      </c>
      <c r="R73" s="202">
        <v>7135613</v>
      </c>
      <c r="S73" s="202">
        <v>4766398</v>
      </c>
      <c r="T73" s="202">
        <v>4041378</v>
      </c>
      <c r="U73" s="202">
        <v>4585303</v>
      </c>
      <c r="V73" s="202">
        <v>7098189</v>
      </c>
      <c r="W73" s="240">
        <v>15840027</v>
      </c>
      <c r="X73" s="272">
        <v>25246637</v>
      </c>
      <c r="Y73" s="364">
        <v>39051384</v>
      </c>
      <c r="Z73" s="240">
        <v>38064829</v>
      </c>
      <c r="AA73" s="240">
        <v>34198245</v>
      </c>
      <c r="AB73" s="240">
        <v>22040600</v>
      </c>
      <c r="AC73" s="240">
        <v>12319579</v>
      </c>
      <c r="AD73" s="240">
        <v>6473874</v>
      </c>
      <c r="AE73" s="240">
        <v>4444131</v>
      </c>
      <c r="AF73" s="240">
        <v>3988888</v>
      </c>
      <c r="AG73" s="240">
        <v>4208152</v>
      </c>
      <c r="AH73" s="240">
        <v>5432575</v>
      </c>
      <c r="AI73" s="240">
        <v>14627898</v>
      </c>
      <c r="AJ73" s="461">
        <v>27752777</v>
      </c>
      <c r="AK73" s="535">
        <v>36364259</v>
      </c>
      <c r="AL73" s="461">
        <v>41004931</v>
      </c>
      <c r="AM73" s="461">
        <v>32849257</v>
      </c>
      <c r="AN73" s="461">
        <v>20588021</v>
      </c>
      <c r="AO73" s="461">
        <v>12879444</v>
      </c>
      <c r="AP73" s="461">
        <v>5644700</v>
      </c>
      <c r="AQ73" s="461">
        <v>4206457</v>
      </c>
      <c r="AR73" s="461">
        <v>3690299</v>
      </c>
      <c r="AS73" s="461">
        <v>3860806</v>
      </c>
      <c r="AT73" s="461">
        <v>6880173</v>
      </c>
      <c r="AU73" s="461">
        <v>13106925</v>
      </c>
      <c r="AV73" s="461">
        <v>24428992</v>
      </c>
      <c r="AW73" s="535">
        <v>35534661</v>
      </c>
      <c r="AX73" s="461">
        <v>29679235</v>
      </c>
      <c r="AY73" s="461">
        <v>31547213</v>
      </c>
      <c r="AZ73" s="461">
        <v>18336671</v>
      </c>
      <c r="BA73" s="461">
        <v>10943050</v>
      </c>
      <c r="BB73" s="461">
        <v>6312018</v>
      </c>
      <c r="BC73" s="461">
        <v>4094427</v>
      </c>
      <c r="BD73" s="461">
        <v>4063918</v>
      </c>
      <c r="BE73" s="461">
        <v>4073422</v>
      </c>
      <c r="BF73" s="461">
        <v>6262598</v>
      </c>
      <c r="BG73" s="461"/>
      <c r="BH73" s="461"/>
      <c r="BI73" s="105">
        <f t="shared" ref="BI73:BR77" si="264">O73-C73</f>
        <v>-8197240</v>
      </c>
      <c r="BJ73" s="48">
        <f t="shared" si="264"/>
        <v>1276654</v>
      </c>
      <c r="BK73" s="48">
        <f t="shared" si="264"/>
        <v>3538196</v>
      </c>
      <c r="BL73" s="48">
        <f t="shared" si="264"/>
        <v>187617</v>
      </c>
      <c r="BM73" s="48">
        <f t="shared" si="264"/>
        <v>238763</v>
      </c>
      <c r="BN73" s="48">
        <f t="shared" si="264"/>
        <v>109731</v>
      </c>
      <c r="BO73" s="48">
        <f t="shared" si="264"/>
        <v>142647</v>
      </c>
      <c r="BP73" s="48">
        <f t="shared" si="264"/>
        <v>-55939</v>
      </c>
      <c r="BQ73" s="48">
        <f t="shared" si="264"/>
        <v>-1522504</v>
      </c>
      <c r="BR73" s="84">
        <f t="shared" si="264"/>
        <v>-7660842</v>
      </c>
      <c r="BS73" s="48">
        <f t="shared" ref="BS73:CB77" si="265">Y73-M73</f>
        <v>2037101</v>
      </c>
      <c r="BT73" s="48">
        <f t="shared" si="265"/>
        <v>645347</v>
      </c>
      <c r="BU73" s="48">
        <f t="shared" si="265"/>
        <v>5871436</v>
      </c>
      <c r="BV73" s="48">
        <f t="shared" si="265"/>
        <v>-1610126</v>
      </c>
      <c r="BW73" s="48">
        <f t="shared" si="265"/>
        <v>-5372064</v>
      </c>
      <c r="BX73" s="48">
        <f t="shared" si="265"/>
        <v>-661739</v>
      </c>
      <c r="BY73" s="48">
        <f t="shared" si="265"/>
        <v>-322267</v>
      </c>
      <c r="BZ73" s="401">
        <f t="shared" si="265"/>
        <v>-52490</v>
      </c>
      <c r="CA73" s="300">
        <f t="shared" si="265"/>
        <v>-377151</v>
      </c>
      <c r="CB73" s="401">
        <f t="shared" si="265"/>
        <v>-1665614</v>
      </c>
      <c r="CC73" s="401">
        <f t="shared" ref="CC73:CL77" si="266">AI73-W73</f>
        <v>-1212129</v>
      </c>
      <c r="CD73" s="401">
        <f t="shared" si="266"/>
        <v>2506140</v>
      </c>
      <c r="CE73" s="481">
        <f t="shared" si="266"/>
        <v>-2687125</v>
      </c>
      <c r="CF73" s="401">
        <f t="shared" si="266"/>
        <v>2940102</v>
      </c>
      <c r="CG73" s="401">
        <f t="shared" si="266"/>
        <v>-1348988</v>
      </c>
      <c r="CH73" s="401">
        <f t="shared" si="266"/>
        <v>-1452579</v>
      </c>
      <c r="CI73" s="401">
        <f t="shared" si="266"/>
        <v>559865</v>
      </c>
      <c r="CJ73" s="401">
        <f t="shared" si="266"/>
        <v>-829174</v>
      </c>
      <c r="CK73" s="401">
        <f t="shared" si="266"/>
        <v>-237674</v>
      </c>
      <c r="CL73" s="401">
        <f t="shared" si="266"/>
        <v>-298589</v>
      </c>
      <c r="CM73" s="401">
        <f t="shared" ref="CM73:CP77" si="267">AS73-AG73</f>
        <v>-347346</v>
      </c>
      <c r="CN73" s="401">
        <f t="shared" si="267"/>
        <v>1447598</v>
      </c>
      <c r="CO73" s="401">
        <f t="shared" si="267"/>
        <v>-1520973</v>
      </c>
      <c r="CP73" s="84">
        <f t="shared" si="267"/>
        <v>-3323785</v>
      </c>
    </row>
    <row r="74" spans="1:94" x14ac:dyDescent="0.25">
      <c r="A74" s="267"/>
      <c r="B74" s="83" t="str">
        <f>$B$11</f>
        <v>Low Income Residential [2]</v>
      </c>
      <c r="C74" s="35">
        <v>6168343</v>
      </c>
      <c r="D74" s="36">
        <v>3769877</v>
      </c>
      <c r="E74" s="36">
        <v>2677781</v>
      </c>
      <c r="F74" s="36">
        <v>1468111</v>
      </c>
      <c r="G74" s="36">
        <v>797430</v>
      </c>
      <c r="H74" s="36">
        <v>695783</v>
      </c>
      <c r="I74" s="36">
        <v>702726</v>
      </c>
      <c r="J74" s="36">
        <v>1094080</v>
      </c>
      <c r="K74" s="36">
        <v>2708410</v>
      </c>
      <c r="L74" s="306">
        <v>4917231</v>
      </c>
      <c r="M74" s="108">
        <v>5746214</v>
      </c>
      <c r="N74" s="306">
        <v>6011062</v>
      </c>
      <c r="O74" s="202">
        <v>4766409</v>
      </c>
      <c r="P74" s="202">
        <v>3657195</v>
      </c>
      <c r="Q74" s="202">
        <v>2900736</v>
      </c>
      <c r="R74" s="202">
        <v>1249446</v>
      </c>
      <c r="S74" s="202">
        <v>864129</v>
      </c>
      <c r="T74" s="202">
        <v>697913</v>
      </c>
      <c r="U74" s="202">
        <v>761083</v>
      </c>
      <c r="V74" s="202">
        <v>1211722</v>
      </c>
      <c r="W74" s="240">
        <v>2654338</v>
      </c>
      <c r="X74" s="272">
        <v>4320056</v>
      </c>
      <c r="Y74" s="364">
        <v>6654957</v>
      </c>
      <c r="Z74" s="240">
        <v>6668413</v>
      </c>
      <c r="AA74" s="240">
        <v>6190649</v>
      </c>
      <c r="AB74" s="240">
        <v>3818785</v>
      </c>
      <c r="AC74" s="240">
        <v>2416200</v>
      </c>
      <c r="AD74" s="240">
        <v>1335077</v>
      </c>
      <c r="AE74" s="240">
        <v>1059744</v>
      </c>
      <c r="AF74" s="240">
        <v>771494</v>
      </c>
      <c r="AG74" s="240">
        <v>781244</v>
      </c>
      <c r="AH74" s="240">
        <v>1004023</v>
      </c>
      <c r="AI74" s="240">
        <v>2656861</v>
      </c>
      <c r="AJ74" s="461">
        <v>5088258</v>
      </c>
      <c r="AK74" s="535">
        <v>6904552</v>
      </c>
      <c r="AL74" s="461">
        <v>8054129</v>
      </c>
      <c r="AM74" s="461">
        <v>6235227</v>
      </c>
      <c r="AN74" s="461">
        <v>4037034</v>
      </c>
      <c r="AO74" s="461">
        <v>2739133</v>
      </c>
      <c r="AP74" s="461">
        <v>1176546</v>
      </c>
      <c r="AQ74" s="461">
        <v>860033</v>
      </c>
      <c r="AR74" s="461">
        <v>816292</v>
      </c>
      <c r="AS74" s="461">
        <v>813785</v>
      </c>
      <c r="AT74" s="461">
        <v>1536306</v>
      </c>
      <c r="AU74" s="461">
        <v>2827154</v>
      </c>
      <c r="AV74" s="461">
        <v>5524335</v>
      </c>
      <c r="AW74" s="535">
        <v>7017168</v>
      </c>
      <c r="AX74" s="461">
        <v>6527044</v>
      </c>
      <c r="AY74" s="461">
        <v>6562632</v>
      </c>
      <c r="AZ74" s="461">
        <v>3635792</v>
      </c>
      <c r="BA74" s="461">
        <v>2238781</v>
      </c>
      <c r="BB74" s="461">
        <v>1312693</v>
      </c>
      <c r="BC74" s="461">
        <v>917952</v>
      </c>
      <c r="BD74" s="461">
        <v>828020</v>
      </c>
      <c r="BE74" s="461">
        <v>869532</v>
      </c>
      <c r="BF74" s="461">
        <v>1389484</v>
      </c>
      <c r="BG74" s="461"/>
      <c r="BH74" s="461"/>
      <c r="BI74" s="105">
        <f t="shared" si="264"/>
        <v>-1401934</v>
      </c>
      <c r="BJ74" s="48">
        <f t="shared" si="264"/>
        <v>-112682</v>
      </c>
      <c r="BK74" s="48">
        <f t="shared" si="264"/>
        <v>222955</v>
      </c>
      <c r="BL74" s="48">
        <f t="shared" si="264"/>
        <v>-218665</v>
      </c>
      <c r="BM74" s="48">
        <f t="shared" si="264"/>
        <v>66699</v>
      </c>
      <c r="BN74" s="48">
        <f t="shared" si="264"/>
        <v>2130</v>
      </c>
      <c r="BO74" s="48">
        <f t="shared" si="264"/>
        <v>58357</v>
      </c>
      <c r="BP74" s="48">
        <f t="shared" si="264"/>
        <v>117642</v>
      </c>
      <c r="BQ74" s="48">
        <f t="shared" si="264"/>
        <v>-54072</v>
      </c>
      <c r="BR74" s="84">
        <f t="shared" si="264"/>
        <v>-597175</v>
      </c>
      <c r="BS74" s="48">
        <f t="shared" si="265"/>
        <v>908743</v>
      </c>
      <c r="BT74" s="48">
        <f t="shared" si="265"/>
        <v>657351</v>
      </c>
      <c r="BU74" s="48">
        <f t="shared" si="265"/>
        <v>1424240</v>
      </c>
      <c r="BV74" s="48">
        <f t="shared" si="265"/>
        <v>161590</v>
      </c>
      <c r="BW74" s="48">
        <f t="shared" si="265"/>
        <v>-484536</v>
      </c>
      <c r="BX74" s="48">
        <f t="shared" si="265"/>
        <v>85631</v>
      </c>
      <c r="BY74" s="48">
        <f t="shared" si="265"/>
        <v>195615</v>
      </c>
      <c r="BZ74" s="401">
        <f t="shared" si="265"/>
        <v>73581</v>
      </c>
      <c r="CA74" s="300">
        <f t="shared" si="265"/>
        <v>20161</v>
      </c>
      <c r="CB74" s="401">
        <f t="shared" si="265"/>
        <v>-207699</v>
      </c>
      <c r="CC74" s="401">
        <f t="shared" si="266"/>
        <v>2523</v>
      </c>
      <c r="CD74" s="401">
        <f t="shared" si="266"/>
        <v>768202</v>
      </c>
      <c r="CE74" s="481">
        <f t="shared" si="266"/>
        <v>249595</v>
      </c>
      <c r="CF74" s="401">
        <f t="shared" si="266"/>
        <v>1385716</v>
      </c>
      <c r="CG74" s="401">
        <f t="shared" si="266"/>
        <v>44578</v>
      </c>
      <c r="CH74" s="401">
        <f t="shared" si="266"/>
        <v>218249</v>
      </c>
      <c r="CI74" s="401">
        <f t="shared" si="266"/>
        <v>322933</v>
      </c>
      <c r="CJ74" s="401">
        <f t="shared" si="266"/>
        <v>-158531</v>
      </c>
      <c r="CK74" s="401">
        <f t="shared" si="266"/>
        <v>-199711</v>
      </c>
      <c r="CL74" s="401">
        <f t="shared" si="266"/>
        <v>44798</v>
      </c>
      <c r="CM74" s="401">
        <f t="shared" si="267"/>
        <v>32541</v>
      </c>
      <c r="CN74" s="401">
        <f t="shared" si="267"/>
        <v>532283</v>
      </c>
      <c r="CO74" s="401">
        <f t="shared" si="267"/>
        <v>170293</v>
      </c>
      <c r="CP74" s="84">
        <f t="shared" si="267"/>
        <v>436077</v>
      </c>
    </row>
    <row r="75" spans="1:94" x14ac:dyDescent="0.25">
      <c r="A75" s="267"/>
      <c r="B75" s="83" t="str">
        <f>$B$12</f>
        <v>Small C&amp;I [3]</v>
      </c>
      <c r="C75" s="35">
        <v>6152995</v>
      </c>
      <c r="D75" s="36">
        <v>3549585</v>
      </c>
      <c r="E75" s="36">
        <v>1900084</v>
      </c>
      <c r="F75" s="36">
        <v>830515</v>
      </c>
      <c r="G75" s="36">
        <v>530971</v>
      </c>
      <c r="H75" s="36">
        <v>482381</v>
      </c>
      <c r="I75" s="36">
        <v>540273</v>
      </c>
      <c r="J75" s="36">
        <v>853177</v>
      </c>
      <c r="K75" s="36">
        <v>2223506</v>
      </c>
      <c r="L75" s="306">
        <v>4984659</v>
      </c>
      <c r="M75" s="108">
        <v>5852587</v>
      </c>
      <c r="N75" s="306">
        <v>5947426</v>
      </c>
      <c r="O75" s="202">
        <v>4329549</v>
      </c>
      <c r="P75" s="202">
        <v>3232788</v>
      </c>
      <c r="Q75" s="202">
        <v>2110966</v>
      </c>
      <c r="R75" s="202">
        <v>695630</v>
      </c>
      <c r="S75" s="202">
        <v>451435</v>
      </c>
      <c r="T75" s="202">
        <v>420648</v>
      </c>
      <c r="U75" s="202">
        <v>472331</v>
      </c>
      <c r="V75" s="202">
        <v>734798</v>
      </c>
      <c r="W75" s="240">
        <v>2061373</v>
      </c>
      <c r="X75" s="272">
        <v>4088063</v>
      </c>
      <c r="Y75" s="364">
        <v>6107972</v>
      </c>
      <c r="Z75" s="240">
        <v>6866763</v>
      </c>
      <c r="AA75" s="240">
        <v>5986388</v>
      </c>
      <c r="AB75" s="240">
        <v>3256040</v>
      </c>
      <c r="AC75" s="240">
        <v>1708111</v>
      </c>
      <c r="AD75" s="240">
        <v>770911</v>
      </c>
      <c r="AE75" s="240">
        <v>529997</v>
      </c>
      <c r="AF75" s="240">
        <v>481534</v>
      </c>
      <c r="AG75" s="240">
        <v>510048</v>
      </c>
      <c r="AH75" s="240">
        <v>679768</v>
      </c>
      <c r="AI75" s="240">
        <v>1976772</v>
      </c>
      <c r="AJ75" s="461">
        <v>4475650</v>
      </c>
      <c r="AK75" s="535">
        <v>6290980</v>
      </c>
      <c r="AL75" s="461">
        <v>8079807</v>
      </c>
      <c r="AM75" s="461">
        <v>5801729</v>
      </c>
      <c r="AN75" s="461">
        <v>3557539</v>
      </c>
      <c r="AO75" s="461">
        <v>3488945</v>
      </c>
      <c r="AP75" s="461">
        <v>741126</v>
      </c>
      <c r="AQ75" s="461">
        <v>551529</v>
      </c>
      <c r="AR75" s="461">
        <v>540203</v>
      </c>
      <c r="AS75" s="461">
        <v>522963</v>
      </c>
      <c r="AT75" s="461">
        <v>930587</v>
      </c>
      <c r="AU75" s="461">
        <v>1858346</v>
      </c>
      <c r="AV75" s="461">
        <v>4412277</v>
      </c>
      <c r="AW75" s="535">
        <v>6273327</v>
      </c>
      <c r="AX75" s="461">
        <v>5740260</v>
      </c>
      <c r="AY75" s="461">
        <v>5606383</v>
      </c>
      <c r="AZ75" s="461">
        <v>2942924</v>
      </c>
      <c r="BA75" s="461">
        <v>1509156</v>
      </c>
      <c r="BB75" s="461">
        <v>883932</v>
      </c>
      <c r="BC75" s="461">
        <v>579809</v>
      </c>
      <c r="BD75" s="461">
        <v>542716</v>
      </c>
      <c r="BE75" s="461">
        <v>544475</v>
      </c>
      <c r="BF75" s="461">
        <v>896916</v>
      </c>
      <c r="BG75" s="461"/>
      <c r="BH75" s="461"/>
      <c r="BI75" s="105">
        <f t="shared" si="264"/>
        <v>-1823446</v>
      </c>
      <c r="BJ75" s="48">
        <f t="shared" si="264"/>
        <v>-316797</v>
      </c>
      <c r="BK75" s="48">
        <f t="shared" si="264"/>
        <v>210882</v>
      </c>
      <c r="BL75" s="48">
        <f t="shared" si="264"/>
        <v>-134885</v>
      </c>
      <c r="BM75" s="48">
        <f t="shared" si="264"/>
        <v>-79536</v>
      </c>
      <c r="BN75" s="48">
        <f t="shared" si="264"/>
        <v>-61733</v>
      </c>
      <c r="BO75" s="48">
        <f t="shared" si="264"/>
        <v>-67942</v>
      </c>
      <c r="BP75" s="48">
        <f t="shared" si="264"/>
        <v>-118379</v>
      </c>
      <c r="BQ75" s="48">
        <f t="shared" si="264"/>
        <v>-162133</v>
      </c>
      <c r="BR75" s="84">
        <f t="shared" si="264"/>
        <v>-896596</v>
      </c>
      <c r="BS75" s="48">
        <f t="shared" si="265"/>
        <v>255385</v>
      </c>
      <c r="BT75" s="48">
        <f t="shared" si="265"/>
        <v>919337</v>
      </c>
      <c r="BU75" s="48">
        <f t="shared" si="265"/>
        <v>1656839</v>
      </c>
      <c r="BV75" s="48">
        <f t="shared" si="265"/>
        <v>23252</v>
      </c>
      <c r="BW75" s="48">
        <f t="shared" si="265"/>
        <v>-402855</v>
      </c>
      <c r="BX75" s="48">
        <f t="shared" si="265"/>
        <v>75281</v>
      </c>
      <c r="BY75" s="48">
        <f t="shared" si="265"/>
        <v>78562</v>
      </c>
      <c r="BZ75" s="401">
        <f t="shared" si="265"/>
        <v>60886</v>
      </c>
      <c r="CA75" s="300">
        <f t="shared" si="265"/>
        <v>37717</v>
      </c>
      <c r="CB75" s="401">
        <f t="shared" si="265"/>
        <v>-55030</v>
      </c>
      <c r="CC75" s="401">
        <f t="shared" si="266"/>
        <v>-84601</v>
      </c>
      <c r="CD75" s="401">
        <f t="shared" si="266"/>
        <v>387587</v>
      </c>
      <c r="CE75" s="481">
        <f t="shared" si="266"/>
        <v>183008</v>
      </c>
      <c r="CF75" s="401">
        <f t="shared" si="266"/>
        <v>1213044</v>
      </c>
      <c r="CG75" s="401">
        <f t="shared" si="266"/>
        <v>-184659</v>
      </c>
      <c r="CH75" s="401">
        <f t="shared" si="266"/>
        <v>301499</v>
      </c>
      <c r="CI75" s="401">
        <f t="shared" si="266"/>
        <v>1780834</v>
      </c>
      <c r="CJ75" s="401">
        <f t="shared" si="266"/>
        <v>-29785</v>
      </c>
      <c r="CK75" s="401">
        <f t="shared" si="266"/>
        <v>21532</v>
      </c>
      <c r="CL75" s="401">
        <f t="shared" si="266"/>
        <v>58669</v>
      </c>
      <c r="CM75" s="401">
        <f t="shared" si="267"/>
        <v>12915</v>
      </c>
      <c r="CN75" s="401">
        <f t="shared" si="267"/>
        <v>250819</v>
      </c>
      <c r="CO75" s="401">
        <f t="shared" si="267"/>
        <v>-118426</v>
      </c>
      <c r="CP75" s="84">
        <f t="shared" si="267"/>
        <v>-63373</v>
      </c>
    </row>
    <row r="76" spans="1:94" x14ac:dyDescent="0.25">
      <c r="A76" s="267"/>
      <c r="B76" s="83" t="str">
        <f>$B$13</f>
        <v>Medium C&amp;I [4]</v>
      </c>
      <c r="C76" s="35">
        <v>13447683</v>
      </c>
      <c r="D76" s="36">
        <v>8467368</v>
      </c>
      <c r="E76" s="36">
        <v>5461645</v>
      </c>
      <c r="F76" s="36">
        <v>3070202</v>
      </c>
      <c r="G76" s="36">
        <v>2109949</v>
      </c>
      <c r="H76" s="36">
        <v>1977767</v>
      </c>
      <c r="I76" s="36">
        <v>2187047</v>
      </c>
      <c r="J76" s="36">
        <v>3038722</v>
      </c>
      <c r="K76" s="36">
        <v>6182177</v>
      </c>
      <c r="L76" s="306">
        <v>11311208</v>
      </c>
      <c r="M76" s="108">
        <v>13064773</v>
      </c>
      <c r="N76" s="306">
        <v>13192852</v>
      </c>
      <c r="O76" s="202">
        <v>10210198</v>
      </c>
      <c r="P76" s="202">
        <v>7511197</v>
      </c>
      <c r="Q76" s="202">
        <v>5421306</v>
      </c>
      <c r="R76" s="202">
        <v>2381082</v>
      </c>
      <c r="S76" s="202">
        <v>1807153</v>
      </c>
      <c r="T76" s="202">
        <v>1758344</v>
      </c>
      <c r="U76" s="202">
        <v>1912625</v>
      </c>
      <c r="V76" s="202">
        <v>2763749</v>
      </c>
      <c r="W76" s="240">
        <v>5705694</v>
      </c>
      <c r="X76" s="272">
        <v>9109866</v>
      </c>
      <c r="Y76" s="364">
        <v>13567363</v>
      </c>
      <c r="Z76" s="240">
        <v>13666843</v>
      </c>
      <c r="AA76" s="240">
        <v>12590181</v>
      </c>
      <c r="AB76" s="240">
        <v>8066495</v>
      </c>
      <c r="AC76" s="240">
        <v>4856052</v>
      </c>
      <c r="AD76" s="240">
        <v>2655202</v>
      </c>
      <c r="AE76" s="240">
        <v>2110688</v>
      </c>
      <c r="AF76" s="240">
        <v>1912882</v>
      </c>
      <c r="AG76" s="240">
        <v>1984162</v>
      </c>
      <c r="AH76" s="240">
        <v>2537793</v>
      </c>
      <c r="AI76" s="240">
        <v>5357175</v>
      </c>
      <c r="AJ76" s="461">
        <v>9856866</v>
      </c>
      <c r="AK76" s="535">
        <v>12697847</v>
      </c>
      <c r="AL76" s="461">
        <v>15253393</v>
      </c>
      <c r="AM76" s="461">
        <v>12026479</v>
      </c>
      <c r="AN76" s="461">
        <v>12570957</v>
      </c>
      <c r="AO76" s="461">
        <v>8556788</v>
      </c>
      <c r="AP76" s="461">
        <v>2623985</v>
      </c>
      <c r="AQ76" s="461">
        <v>2054164</v>
      </c>
      <c r="AR76" s="461">
        <v>1813052</v>
      </c>
      <c r="AS76" s="461">
        <v>1913696</v>
      </c>
      <c r="AT76" s="461">
        <v>3100721</v>
      </c>
      <c r="AU76" s="461">
        <v>5306353</v>
      </c>
      <c r="AV76" s="461">
        <v>9495001</v>
      </c>
      <c r="AW76" s="535">
        <v>12166308</v>
      </c>
      <c r="AX76" s="461">
        <v>11255624</v>
      </c>
      <c r="AY76" s="461">
        <v>11095762</v>
      </c>
      <c r="AZ76" s="461">
        <v>6831936</v>
      </c>
      <c r="BA76" s="461">
        <v>4197121</v>
      </c>
      <c r="BB76" s="461">
        <v>3031682</v>
      </c>
      <c r="BC76" s="461">
        <v>2201573</v>
      </c>
      <c r="BD76" s="461">
        <v>2125016</v>
      </c>
      <c r="BE76" s="461">
        <v>2040337</v>
      </c>
      <c r="BF76" s="461">
        <v>3095148</v>
      </c>
      <c r="BG76" s="461"/>
      <c r="BH76" s="461"/>
      <c r="BI76" s="105">
        <f t="shared" si="264"/>
        <v>-3237485</v>
      </c>
      <c r="BJ76" s="48">
        <f t="shared" si="264"/>
        <v>-956171</v>
      </c>
      <c r="BK76" s="48">
        <f t="shared" si="264"/>
        <v>-40339</v>
      </c>
      <c r="BL76" s="48">
        <f t="shared" si="264"/>
        <v>-689120</v>
      </c>
      <c r="BM76" s="48">
        <f t="shared" si="264"/>
        <v>-302796</v>
      </c>
      <c r="BN76" s="48">
        <f t="shared" si="264"/>
        <v>-219423</v>
      </c>
      <c r="BO76" s="48">
        <f t="shared" si="264"/>
        <v>-274422</v>
      </c>
      <c r="BP76" s="48">
        <f t="shared" si="264"/>
        <v>-274973</v>
      </c>
      <c r="BQ76" s="48">
        <f t="shared" si="264"/>
        <v>-476483</v>
      </c>
      <c r="BR76" s="84">
        <f t="shared" si="264"/>
        <v>-2201342</v>
      </c>
      <c r="BS76" s="48">
        <f t="shared" si="265"/>
        <v>502590</v>
      </c>
      <c r="BT76" s="48">
        <f t="shared" si="265"/>
        <v>473991</v>
      </c>
      <c r="BU76" s="48">
        <f t="shared" si="265"/>
        <v>2379983</v>
      </c>
      <c r="BV76" s="48">
        <f t="shared" si="265"/>
        <v>555298</v>
      </c>
      <c r="BW76" s="48">
        <f t="shared" si="265"/>
        <v>-565254</v>
      </c>
      <c r="BX76" s="48">
        <f t="shared" si="265"/>
        <v>274120</v>
      </c>
      <c r="BY76" s="48">
        <f t="shared" si="265"/>
        <v>303535</v>
      </c>
      <c r="BZ76" s="401">
        <f t="shared" si="265"/>
        <v>154538</v>
      </c>
      <c r="CA76" s="300">
        <f t="shared" si="265"/>
        <v>71537</v>
      </c>
      <c r="CB76" s="401">
        <f t="shared" si="265"/>
        <v>-225956</v>
      </c>
      <c r="CC76" s="401">
        <f t="shared" si="266"/>
        <v>-348519</v>
      </c>
      <c r="CD76" s="401">
        <f t="shared" si="266"/>
        <v>747000</v>
      </c>
      <c r="CE76" s="481">
        <f t="shared" si="266"/>
        <v>-869516</v>
      </c>
      <c r="CF76" s="401">
        <f t="shared" si="266"/>
        <v>1586550</v>
      </c>
      <c r="CG76" s="401">
        <f t="shared" si="266"/>
        <v>-563702</v>
      </c>
      <c r="CH76" s="401">
        <f t="shared" si="266"/>
        <v>4504462</v>
      </c>
      <c r="CI76" s="401">
        <f t="shared" si="266"/>
        <v>3700736</v>
      </c>
      <c r="CJ76" s="401">
        <f t="shared" si="266"/>
        <v>-31217</v>
      </c>
      <c r="CK76" s="401">
        <f t="shared" si="266"/>
        <v>-56524</v>
      </c>
      <c r="CL76" s="401">
        <f t="shared" si="266"/>
        <v>-99830</v>
      </c>
      <c r="CM76" s="401">
        <f t="shared" si="267"/>
        <v>-70466</v>
      </c>
      <c r="CN76" s="401">
        <f t="shared" si="267"/>
        <v>562928</v>
      </c>
      <c r="CO76" s="401">
        <f t="shared" si="267"/>
        <v>-50822</v>
      </c>
      <c r="CP76" s="84">
        <f t="shared" si="267"/>
        <v>-361865</v>
      </c>
    </row>
    <row r="77" spans="1:94" x14ac:dyDescent="0.25">
      <c r="A77" s="267"/>
      <c r="B77" s="83" t="str">
        <f>$B$14</f>
        <v>Large C&amp;I [5]</v>
      </c>
      <c r="C77" s="126">
        <v>20096823</v>
      </c>
      <c r="D77" s="127">
        <v>17165087</v>
      </c>
      <c r="E77" s="127">
        <v>14009286</v>
      </c>
      <c r="F77" s="127">
        <v>9831576</v>
      </c>
      <c r="G77" s="127">
        <v>8561196</v>
      </c>
      <c r="H77" s="127">
        <v>18938213</v>
      </c>
      <c r="I77" s="127">
        <v>8395329</v>
      </c>
      <c r="J77" s="127">
        <v>8756996</v>
      </c>
      <c r="K77" s="127">
        <v>15925865</v>
      </c>
      <c r="L77" s="313">
        <v>20681772</v>
      </c>
      <c r="M77" s="344">
        <v>21215243</v>
      </c>
      <c r="N77" s="313">
        <v>20201735</v>
      </c>
      <c r="O77" s="209">
        <v>17206424</v>
      </c>
      <c r="P77" s="209">
        <v>15510043</v>
      </c>
      <c r="Q77" s="209">
        <v>12286498</v>
      </c>
      <c r="R77" s="209">
        <v>8672467.8000000007</v>
      </c>
      <c r="S77" s="209">
        <v>12126306</v>
      </c>
      <c r="T77" s="209">
        <v>18860024</v>
      </c>
      <c r="U77" s="209">
        <v>16766238</v>
      </c>
      <c r="V77" s="209">
        <v>11575400</v>
      </c>
      <c r="W77" s="241">
        <v>17758161</v>
      </c>
      <c r="X77" s="273">
        <v>18149207</v>
      </c>
      <c r="Y77" s="365">
        <v>19541208</v>
      </c>
      <c r="Z77" s="241">
        <v>20027442</v>
      </c>
      <c r="AA77" s="241">
        <v>18476603</v>
      </c>
      <c r="AB77" s="241">
        <v>16202648</v>
      </c>
      <c r="AC77" s="241">
        <v>12721718</v>
      </c>
      <c r="AD77" s="241">
        <v>9194158</v>
      </c>
      <c r="AE77" s="241">
        <v>13670956</v>
      </c>
      <c r="AF77" s="241">
        <v>9935904</v>
      </c>
      <c r="AG77" s="241">
        <v>16926552</v>
      </c>
      <c r="AH77" s="241">
        <v>10029361</v>
      </c>
      <c r="AI77" s="241">
        <v>14322326</v>
      </c>
      <c r="AJ77" s="462">
        <v>16831686</v>
      </c>
      <c r="AK77" s="536">
        <v>19284867</v>
      </c>
      <c r="AL77" s="462">
        <v>20115815.600000001</v>
      </c>
      <c r="AM77" s="462">
        <v>19625768.100000001</v>
      </c>
      <c r="AN77" s="462">
        <v>9225516</v>
      </c>
      <c r="AO77" s="462">
        <v>7283749</v>
      </c>
      <c r="AP77" s="462">
        <v>9685270</v>
      </c>
      <c r="AQ77" s="462">
        <v>7017763</v>
      </c>
      <c r="AR77" s="462">
        <v>6547342</v>
      </c>
      <c r="AS77" s="462">
        <v>7184046</v>
      </c>
      <c r="AT77" s="462">
        <v>7746981</v>
      </c>
      <c r="AU77" s="462">
        <v>10167566</v>
      </c>
      <c r="AV77" s="462">
        <v>13708075</v>
      </c>
      <c r="AW77" s="536">
        <v>16555957</v>
      </c>
      <c r="AX77" s="462">
        <v>16372024</v>
      </c>
      <c r="AY77" s="462">
        <v>15775908</v>
      </c>
      <c r="AZ77" s="462">
        <v>12848936</v>
      </c>
      <c r="BA77" s="462">
        <v>9974395</v>
      </c>
      <c r="BB77" s="462">
        <v>8151384</v>
      </c>
      <c r="BC77" s="462">
        <v>6486789</v>
      </c>
      <c r="BD77" s="462">
        <v>6883068</v>
      </c>
      <c r="BE77" s="462">
        <v>6313095</v>
      </c>
      <c r="BF77" s="462">
        <v>7527390</v>
      </c>
      <c r="BG77" s="462"/>
      <c r="BH77" s="462"/>
      <c r="BI77" s="106">
        <f t="shared" si="264"/>
        <v>-2890399</v>
      </c>
      <c r="BJ77" s="52">
        <f t="shared" si="264"/>
        <v>-1655044</v>
      </c>
      <c r="BK77" s="52">
        <f t="shared" si="264"/>
        <v>-1722788</v>
      </c>
      <c r="BL77" s="52">
        <f t="shared" si="264"/>
        <v>-1159108.1999999993</v>
      </c>
      <c r="BM77" s="52">
        <f t="shared" si="264"/>
        <v>3565110</v>
      </c>
      <c r="BN77" s="52">
        <f t="shared" si="264"/>
        <v>-78189</v>
      </c>
      <c r="BO77" s="52">
        <f t="shared" si="264"/>
        <v>8370909</v>
      </c>
      <c r="BP77" s="52">
        <f t="shared" si="264"/>
        <v>2818404</v>
      </c>
      <c r="BQ77" s="52">
        <f t="shared" si="264"/>
        <v>1832296</v>
      </c>
      <c r="BR77" s="85">
        <f t="shared" si="264"/>
        <v>-2532565</v>
      </c>
      <c r="BS77" s="52">
        <f t="shared" si="265"/>
        <v>-1674035</v>
      </c>
      <c r="BT77" s="52">
        <f t="shared" si="265"/>
        <v>-174293</v>
      </c>
      <c r="BU77" s="52">
        <f t="shared" si="265"/>
        <v>1270179</v>
      </c>
      <c r="BV77" s="52">
        <f t="shared" si="265"/>
        <v>692605</v>
      </c>
      <c r="BW77" s="52">
        <f t="shared" si="265"/>
        <v>435220</v>
      </c>
      <c r="BX77" s="52">
        <f t="shared" si="265"/>
        <v>521690.19999999925</v>
      </c>
      <c r="BY77" s="52">
        <f t="shared" si="265"/>
        <v>1544650</v>
      </c>
      <c r="BZ77" s="402">
        <f t="shared" si="265"/>
        <v>-8924120</v>
      </c>
      <c r="CA77" s="301">
        <f t="shared" si="265"/>
        <v>160314</v>
      </c>
      <c r="CB77" s="402">
        <f t="shared" si="265"/>
        <v>-1546039</v>
      </c>
      <c r="CC77" s="402">
        <f t="shared" si="266"/>
        <v>-3435835</v>
      </c>
      <c r="CD77" s="402">
        <f t="shared" si="266"/>
        <v>-1317521</v>
      </c>
      <c r="CE77" s="482">
        <f t="shared" si="266"/>
        <v>-256341</v>
      </c>
      <c r="CF77" s="402">
        <f t="shared" si="266"/>
        <v>88373.60000000149</v>
      </c>
      <c r="CG77" s="402">
        <f t="shared" si="266"/>
        <v>1149165.1000000015</v>
      </c>
      <c r="CH77" s="402">
        <f t="shared" si="266"/>
        <v>-6977132</v>
      </c>
      <c r="CI77" s="402">
        <f t="shared" si="266"/>
        <v>-5437969</v>
      </c>
      <c r="CJ77" s="402">
        <f t="shared" si="266"/>
        <v>491112</v>
      </c>
      <c r="CK77" s="402">
        <f t="shared" si="266"/>
        <v>-6653193</v>
      </c>
      <c r="CL77" s="402">
        <f t="shared" si="266"/>
        <v>-3388562</v>
      </c>
      <c r="CM77" s="402">
        <f t="shared" si="267"/>
        <v>-9742506</v>
      </c>
      <c r="CN77" s="402">
        <f t="shared" si="267"/>
        <v>-2282380</v>
      </c>
      <c r="CO77" s="402">
        <f t="shared" si="267"/>
        <v>-4154760</v>
      </c>
      <c r="CP77" s="85">
        <f t="shared" si="267"/>
        <v>-3123611</v>
      </c>
    </row>
    <row r="78" spans="1:94" x14ac:dyDescent="0.25">
      <c r="A78" s="267"/>
      <c r="B78" s="83" t="str">
        <f>$B$15</f>
        <v>Total</v>
      </c>
      <c r="C78" s="35">
        <f>SUM(C73:C77)</f>
        <v>82389893</v>
      </c>
      <c r="D78" s="36">
        <f>SUM(D73:D77)</f>
        <v>55325989</v>
      </c>
      <c r="E78" s="36">
        <f t="shared" ref="E78:BQ78" si="268">SUM(E73:E77)</f>
        <v>38202243</v>
      </c>
      <c r="F78" s="36">
        <f t="shared" si="268"/>
        <v>22148400</v>
      </c>
      <c r="G78" s="36">
        <f t="shared" si="268"/>
        <v>16527181</v>
      </c>
      <c r="H78" s="36">
        <f t="shared" si="268"/>
        <v>26025791</v>
      </c>
      <c r="I78" s="36">
        <f t="shared" si="268"/>
        <v>16268031</v>
      </c>
      <c r="J78" s="36">
        <f t="shared" si="268"/>
        <v>20897103</v>
      </c>
      <c r="K78" s="36">
        <f t="shared" si="268"/>
        <v>44402489</v>
      </c>
      <c r="L78" s="306">
        <f t="shared" si="268"/>
        <v>74802349</v>
      </c>
      <c r="M78" s="108">
        <f t="shared" si="268"/>
        <v>82893100</v>
      </c>
      <c r="N78" s="306">
        <f t="shared" si="268"/>
        <v>82772557</v>
      </c>
      <c r="O78" s="202">
        <f t="shared" si="268"/>
        <v>64839389</v>
      </c>
      <c r="P78" s="202">
        <f t="shared" si="268"/>
        <v>53561949</v>
      </c>
      <c r="Q78" s="202">
        <f t="shared" si="268"/>
        <v>40411149</v>
      </c>
      <c r="R78" s="202">
        <f t="shared" si="268"/>
        <v>20134238.800000001</v>
      </c>
      <c r="S78" s="202">
        <f t="shared" si="268"/>
        <v>20015421</v>
      </c>
      <c r="T78" s="202">
        <f t="shared" si="268"/>
        <v>25778307</v>
      </c>
      <c r="U78" s="202">
        <f t="shared" si="268"/>
        <v>24497580</v>
      </c>
      <c r="V78" s="202">
        <f t="shared" si="268"/>
        <v>23383858</v>
      </c>
      <c r="W78" s="202">
        <f t="shared" si="268"/>
        <v>44019593</v>
      </c>
      <c r="X78" s="276">
        <f t="shared" ref="X78" si="269">SUM(X73:X77)</f>
        <v>60913829</v>
      </c>
      <c r="Y78" s="364">
        <f t="shared" ref="Y78:AE78" si="270">SUM(Y73:Y77)</f>
        <v>84922884</v>
      </c>
      <c r="Z78" s="240">
        <f t="shared" si="270"/>
        <v>85294290</v>
      </c>
      <c r="AA78" s="202">
        <f t="shared" si="270"/>
        <v>77442066</v>
      </c>
      <c r="AB78" s="202">
        <f t="shared" si="270"/>
        <v>53384568</v>
      </c>
      <c r="AC78" s="202">
        <f t="shared" si="270"/>
        <v>34021660</v>
      </c>
      <c r="AD78" s="202">
        <f t="shared" si="270"/>
        <v>20429222</v>
      </c>
      <c r="AE78" s="202">
        <f t="shared" si="270"/>
        <v>21815516</v>
      </c>
      <c r="AF78" s="202">
        <f t="shared" ref="AF78" si="271">SUM(AF73:AF77)</f>
        <v>17090702</v>
      </c>
      <c r="AG78" s="202">
        <v>24410158</v>
      </c>
      <c r="AH78" s="202">
        <f t="shared" ref="AH78" si="272">SUM(AH73:AH77)</f>
        <v>19683520</v>
      </c>
      <c r="AI78" s="202">
        <f>SUM(AI73:AI77)</f>
        <v>38941032</v>
      </c>
      <c r="AJ78" s="464">
        <v>64005237</v>
      </c>
      <c r="AK78" s="537">
        <f>SUM(AK73:AK77)</f>
        <v>81542505</v>
      </c>
      <c r="AL78" s="464">
        <f>SUM(AL73:AL77)</f>
        <v>92508075.599999994</v>
      </c>
      <c r="AM78" s="464">
        <f>SUM(AM73:AM77)</f>
        <v>76538460.099999994</v>
      </c>
      <c r="AN78" s="464">
        <f>SUM(AN73:AN77)</f>
        <v>49979067</v>
      </c>
      <c r="AO78" s="464">
        <v>34948059</v>
      </c>
      <c r="AP78" s="461">
        <v>19871627</v>
      </c>
      <c r="AQ78" s="461">
        <v>14689946</v>
      </c>
      <c r="AR78" s="461">
        <v>13407188</v>
      </c>
      <c r="AS78" s="461">
        <v>14295296</v>
      </c>
      <c r="AT78" s="461">
        <v>20194768</v>
      </c>
      <c r="AU78" s="461">
        <v>33266344</v>
      </c>
      <c r="AV78" s="461">
        <v>57568680</v>
      </c>
      <c r="AW78" s="535">
        <v>77547421</v>
      </c>
      <c r="AX78" s="461">
        <v>69574187</v>
      </c>
      <c r="AY78" s="461">
        <v>70587898</v>
      </c>
      <c r="AZ78" s="461">
        <v>44596259</v>
      </c>
      <c r="BA78" s="461">
        <v>28862503</v>
      </c>
      <c r="BB78" s="461">
        <v>19691709</v>
      </c>
      <c r="BC78" s="461">
        <v>14280550</v>
      </c>
      <c r="BD78" s="461">
        <v>14442738</v>
      </c>
      <c r="BE78" s="461">
        <v>13840861</v>
      </c>
      <c r="BF78" s="461">
        <v>19171536</v>
      </c>
      <c r="BG78" s="461"/>
      <c r="BH78" s="461"/>
      <c r="BI78" s="105">
        <f t="shared" si="268"/>
        <v>-17550504</v>
      </c>
      <c r="BJ78" s="48">
        <f t="shared" si="268"/>
        <v>-1764040</v>
      </c>
      <c r="BK78" s="48">
        <f t="shared" si="268"/>
        <v>2208906</v>
      </c>
      <c r="BL78" s="48">
        <f t="shared" si="268"/>
        <v>-2014161.1999999993</v>
      </c>
      <c r="BM78" s="48">
        <f t="shared" si="268"/>
        <v>3488240</v>
      </c>
      <c r="BN78" s="48">
        <f t="shared" si="268"/>
        <v>-247484</v>
      </c>
      <c r="BO78" s="48">
        <f t="shared" si="268"/>
        <v>8229549</v>
      </c>
      <c r="BP78" s="48">
        <f t="shared" si="268"/>
        <v>2486755</v>
      </c>
      <c r="BQ78" s="48">
        <f t="shared" si="268"/>
        <v>-382896</v>
      </c>
      <c r="BR78" s="84">
        <f t="shared" ref="BR78:BS78" si="273">SUM(BR73:BR77)</f>
        <v>-13888520</v>
      </c>
      <c r="BS78" s="48">
        <f t="shared" si="273"/>
        <v>2029784</v>
      </c>
      <c r="BT78" s="48">
        <f t="shared" ref="BT78:BU78" si="274">SUM(BT73:BT77)</f>
        <v>2521733</v>
      </c>
      <c r="BU78" s="48">
        <f t="shared" si="274"/>
        <v>12602677</v>
      </c>
      <c r="BV78" s="48">
        <f t="shared" ref="BV78:BW78" si="275">SUM(BV73:BV77)</f>
        <v>-177381</v>
      </c>
      <c r="BW78" s="48">
        <f t="shared" si="275"/>
        <v>-6389489</v>
      </c>
      <c r="BX78" s="48">
        <f t="shared" ref="BX78:BY78" si="276">SUM(BX73:BX77)</f>
        <v>294983.19999999925</v>
      </c>
      <c r="BY78" s="48">
        <f t="shared" si="276"/>
        <v>1800095</v>
      </c>
      <c r="BZ78" s="401">
        <f t="shared" ref="BZ78:CA78" si="277">SUM(BZ73:BZ77)</f>
        <v>-8687605</v>
      </c>
      <c r="CA78" s="300">
        <f t="shared" si="277"/>
        <v>-87422</v>
      </c>
      <c r="CB78" s="401">
        <f t="shared" ref="CB78:CC78" si="278">SUM(CB73:CB77)</f>
        <v>-3700338</v>
      </c>
      <c r="CC78" s="401">
        <f t="shared" si="278"/>
        <v>-5078561</v>
      </c>
      <c r="CD78" s="401">
        <f t="shared" ref="CD78:CE78" si="279">SUM(CD73:CD77)</f>
        <v>3091408</v>
      </c>
      <c r="CE78" s="481">
        <f t="shared" si="279"/>
        <v>-3380379</v>
      </c>
      <c r="CF78" s="401">
        <f t="shared" ref="CF78:CG78" si="280">SUM(CF73:CF77)</f>
        <v>7213785.6000000015</v>
      </c>
      <c r="CG78" s="401">
        <f t="shared" si="280"/>
        <v>-903605.89999999851</v>
      </c>
      <c r="CH78" s="401">
        <f t="shared" ref="CH78:CI78" si="281">SUM(CH73:CH77)</f>
        <v>-3405501</v>
      </c>
      <c r="CI78" s="401">
        <f t="shared" si="281"/>
        <v>926399</v>
      </c>
      <c r="CJ78" s="401">
        <f t="shared" ref="CJ78:CK78" si="282">SUM(CJ73:CJ77)</f>
        <v>-557595</v>
      </c>
      <c r="CK78" s="401">
        <f t="shared" si="282"/>
        <v>-7125570</v>
      </c>
      <c r="CL78" s="401">
        <f t="shared" ref="CL78:CM78" si="283">SUM(CL73:CL77)</f>
        <v>-3683514</v>
      </c>
      <c r="CM78" s="401">
        <f t="shared" si="283"/>
        <v>-10114862</v>
      </c>
      <c r="CN78" s="401">
        <f t="shared" ref="CN78:CO78" si="284">SUM(CN73:CN77)</f>
        <v>511248</v>
      </c>
      <c r="CO78" s="401">
        <f t="shared" si="284"/>
        <v>-5674688</v>
      </c>
      <c r="CP78" s="84">
        <f t="shared" ref="CP78" si="285">SUM(CP73:CP77)</f>
        <v>-6436557</v>
      </c>
    </row>
    <row r="79" spans="1:94" x14ac:dyDescent="0.25">
      <c r="A79" s="267">
        <f>+A72+1</f>
        <v>11</v>
      </c>
      <c r="B79" s="89" t="s">
        <v>26</v>
      </c>
      <c r="C79" s="41"/>
      <c r="D79" s="42"/>
      <c r="E79" s="42"/>
      <c r="F79" s="42"/>
      <c r="G79" s="42"/>
      <c r="H79" s="42"/>
      <c r="I79" s="42"/>
      <c r="J79" s="42"/>
      <c r="K79" s="42"/>
      <c r="L79" s="314"/>
      <c r="M79" s="347"/>
      <c r="N79" s="314"/>
      <c r="O79" s="210"/>
      <c r="P79" s="210"/>
      <c r="Q79" s="210"/>
      <c r="R79" s="210"/>
      <c r="S79" s="231"/>
      <c r="T79" s="231"/>
      <c r="U79" s="231"/>
      <c r="V79" s="231"/>
      <c r="W79" s="231"/>
      <c r="X79" s="282"/>
      <c r="Y79" s="373"/>
      <c r="Z79" s="231"/>
      <c r="AA79" s="231"/>
      <c r="AB79" s="231"/>
      <c r="AC79" s="231"/>
      <c r="AD79" s="231"/>
      <c r="AE79" s="231"/>
      <c r="AF79" s="231"/>
      <c r="AG79" s="231"/>
      <c r="AH79" s="231"/>
      <c r="AI79" s="231"/>
      <c r="AJ79" s="469"/>
      <c r="AK79" s="544"/>
      <c r="AL79" s="469"/>
      <c r="AM79" s="395"/>
      <c r="AN79" s="469"/>
      <c r="AO79" s="469"/>
      <c r="AP79" s="469"/>
      <c r="AQ79" s="469"/>
      <c r="AR79" s="469"/>
      <c r="AS79" s="469"/>
      <c r="AT79" s="469"/>
      <c r="AU79" s="469"/>
      <c r="AV79" s="469"/>
      <c r="AW79" s="544"/>
      <c r="AX79" s="469"/>
      <c r="AY79" s="469"/>
      <c r="AZ79" s="469"/>
      <c r="BA79" s="469"/>
      <c r="BB79" s="469"/>
      <c r="BC79" s="469"/>
      <c r="BD79" s="469"/>
      <c r="BE79" s="469"/>
      <c r="BF79" s="469"/>
      <c r="BG79" s="469"/>
      <c r="BH79" s="469"/>
      <c r="BI79" s="114"/>
      <c r="BJ79" s="80"/>
      <c r="BK79" s="80"/>
      <c r="BL79" s="80"/>
      <c r="BM79" s="80"/>
      <c r="BN79" s="80"/>
      <c r="BO79" s="80"/>
      <c r="BP79" s="80"/>
      <c r="BQ79" s="80"/>
      <c r="BR79" s="248"/>
      <c r="BS79" s="80"/>
      <c r="BT79" s="80"/>
      <c r="BU79" s="80"/>
      <c r="BV79" s="80"/>
      <c r="BW79" s="80"/>
      <c r="BX79" s="80"/>
      <c r="BY79" s="80"/>
      <c r="BZ79" s="406"/>
      <c r="CA79" s="425"/>
      <c r="CB79" s="406"/>
      <c r="CC79" s="406"/>
      <c r="CD79" s="406"/>
      <c r="CE79" s="490"/>
      <c r="CF79" s="406"/>
      <c r="CG79" s="406"/>
      <c r="CH79" s="406"/>
      <c r="CI79" s="406"/>
      <c r="CJ79" s="406"/>
      <c r="CK79" s="406"/>
      <c r="CL79" s="406"/>
      <c r="CM79" s="406"/>
      <c r="CN79" s="406"/>
      <c r="CO79" s="406"/>
      <c r="CP79" s="248"/>
    </row>
    <row r="80" spans="1:94" x14ac:dyDescent="0.25">
      <c r="A80" s="267"/>
      <c r="B80" s="162" t="str">
        <f>$B$10</f>
        <v>Residential [1]</v>
      </c>
      <c r="C80" s="225">
        <v>51520287.140000001</v>
      </c>
      <c r="D80" s="211">
        <v>32757777.579999998</v>
      </c>
      <c r="E80" s="211">
        <v>21115009.800000001</v>
      </c>
      <c r="F80" s="211">
        <v>11451333.68</v>
      </c>
      <c r="G80" s="211">
        <v>8432572.0399999991</v>
      </c>
      <c r="H80" s="211">
        <v>7518855.7000000002</v>
      </c>
      <c r="I80" s="211">
        <v>8154353.6100000003</v>
      </c>
      <c r="J80" s="211">
        <v>11226977.550000001</v>
      </c>
      <c r="K80" s="211">
        <v>24325777.57</v>
      </c>
      <c r="L80" s="315">
        <v>45040653.689999998</v>
      </c>
      <c r="M80" s="348">
        <v>50252174.060000002</v>
      </c>
      <c r="N80" s="315">
        <v>50746854.119999997</v>
      </c>
      <c r="O80" s="211">
        <v>39158946.759999998</v>
      </c>
      <c r="P80" s="211">
        <v>33270807.379999999</v>
      </c>
      <c r="Q80" s="211">
        <v>24651544.539999999</v>
      </c>
      <c r="R80" s="211">
        <v>11099014.99</v>
      </c>
      <c r="S80" s="232">
        <v>8338424.5099999998</v>
      </c>
      <c r="T80" s="232">
        <v>7415162.9299999997</v>
      </c>
      <c r="U80" s="232">
        <v>7993278.54</v>
      </c>
      <c r="V80" s="232">
        <v>10649869.74</v>
      </c>
      <c r="W80" s="232">
        <v>22699385.739999998</v>
      </c>
      <c r="X80" s="283">
        <v>38466275.079999998</v>
      </c>
      <c r="Y80" s="374">
        <v>57871748.359999999</v>
      </c>
      <c r="Z80" s="232">
        <v>54914061.479999997</v>
      </c>
      <c r="AA80" s="232">
        <v>48031906.960000001</v>
      </c>
      <c r="AB80" s="232">
        <v>32077330.170000002</v>
      </c>
      <c r="AC80" s="232">
        <v>19268253.510000002</v>
      </c>
      <c r="AD80" s="232">
        <v>11586438.109999999</v>
      </c>
      <c r="AE80" s="232">
        <v>8906499.3200000003</v>
      </c>
      <c r="AF80" s="232">
        <v>8502215.1199999992</v>
      </c>
      <c r="AG80" s="419">
        <v>8972660</v>
      </c>
      <c r="AH80" s="419">
        <v>11484910.300000001</v>
      </c>
      <c r="AI80" s="419">
        <v>27682541.620000001</v>
      </c>
      <c r="AJ80" s="470">
        <v>52662501.210000001</v>
      </c>
      <c r="AK80" s="545">
        <v>64826800.859999999</v>
      </c>
      <c r="AL80" s="470">
        <v>72620526.790000007</v>
      </c>
      <c r="AM80" s="470">
        <v>62377467.100000001</v>
      </c>
      <c r="AN80" s="470">
        <v>42834338.149999999</v>
      </c>
      <c r="AO80" s="470">
        <v>27312441.310000006</v>
      </c>
      <c r="AP80" s="470">
        <v>13373604.570000002</v>
      </c>
      <c r="AQ80" s="470">
        <v>10656484.759999998</v>
      </c>
      <c r="AR80" s="470">
        <v>9803362.8300000001</v>
      </c>
      <c r="AS80" s="470">
        <v>10737675.960000001</v>
      </c>
      <c r="AT80" s="470">
        <v>18019671.050000001</v>
      </c>
      <c r="AU80" s="470">
        <v>31226681.079999998</v>
      </c>
      <c r="AV80" s="470">
        <v>54061575.400000006</v>
      </c>
      <c r="AW80" s="545">
        <v>76689790.579999998</v>
      </c>
      <c r="AX80" s="470">
        <v>64205000.760000005</v>
      </c>
      <c r="AY80" s="470">
        <v>61447588.270000003</v>
      </c>
      <c r="AZ80" s="470">
        <v>33036616.779999997</v>
      </c>
      <c r="BA80" s="470">
        <v>20088726.429999996</v>
      </c>
      <c r="BB80" s="470">
        <v>11934598.609999999</v>
      </c>
      <c r="BC80" s="470">
        <v>8608800.4399999995</v>
      </c>
      <c r="BD80" s="470">
        <v>8880660.8200000003</v>
      </c>
      <c r="BE80" s="470">
        <v>8729268.9500000011</v>
      </c>
      <c r="BF80" s="470">
        <v>11760313.990000002</v>
      </c>
      <c r="BG80" s="470"/>
      <c r="BH80" s="470"/>
      <c r="BI80" s="110">
        <f t="shared" ref="BI80:BR84" si="286">O80-C80</f>
        <v>-12361340.380000003</v>
      </c>
      <c r="BJ80" s="55">
        <f t="shared" si="286"/>
        <v>513029.80000000075</v>
      </c>
      <c r="BK80" s="55">
        <f t="shared" si="286"/>
        <v>3536534.7399999984</v>
      </c>
      <c r="BL80" s="55">
        <f t="shared" si="286"/>
        <v>-352318.68999999948</v>
      </c>
      <c r="BM80" s="55">
        <f t="shared" si="286"/>
        <v>-94147.529999999329</v>
      </c>
      <c r="BN80" s="55">
        <f t="shared" si="286"/>
        <v>-103692.77000000048</v>
      </c>
      <c r="BO80" s="55">
        <f t="shared" si="286"/>
        <v>-161075.0700000003</v>
      </c>
      <c r="BP80" s="55">
        <f t="shared" si="286"/>
        <v>-577107.81000000052</v>
      </c>
      <c r="BQ80" s="55">
        <f t="shared" si="286"/>
        <v>-1626391.8300000019</v>
      </c>
      <c r="BR80" s="91">
        <f t="shared" si="286"/>
        <v>-6574378.6099999994</v>
      </c>
      <c r="BS80" s="55">
        <f t="shared" ref="BS80:CB84" si="287">Y80-M80</f>
        <v>7619574.299999997</v>
      </c>
      <c r="BT80" s="55">
        <f t="shared" si="287"/>
        <v>4167207.3599999994</v>
      </c>
      <c r="BU80" s="55">
        <f t="shared" si="287"/>
        <v>8872960.200000003</v>
      </c>
      <c r="BV80" s="55">
        <f t="shared" si="287"/>
        <v>-1193477.2099999972</v>
      </c>
      <c r="BW80" s="55">
        <f t="shared" si="287"/>
        <v>-5383291.0299999975</v>
      </c>
      <c r="BX80" s="55">
        <f t="shared" si="287"/>
        <v>487423.11999999918</v>
      </c>
      <c r="BY80" s="55">
        <f t="shared" si="287"/>
        <v>568074.81000000052</v>
      </c>
      <c r="BZ80" s="71">
        <f t="shared" si="287"/>
        <v>1087052.1899999995</v>
      </c>
      <c r="CA80" s="412">
        <f t="shared" si="287"/>
        <v>979381.46</v>
      </c>
      <c r="CB80" s="71">
        <f t="shared" si="287"/>
        <v>835040.56000000052</v>
      </c>
      <c r="CC80" s="71">
        <f t="shared" ref="CC80:CL84" si="288">AI80-W80</f>
        <v>4983155.8800000027</v>
      </c>
      <c r="CD80" s="71">
        <f t="shared" si="288"/>
        <v>14196226.130000003</v>
      </c>
      <c r="CE80" s="117">
        <f t="shared" si="288"/>
        <v>6955052.5</v>
      </c>
      <c r="CF80" s="71">
        <f t="shared" si="288"/>
        <v>17706465.31000001</v>
      </c>
      <c r="CG80" s="71">
        <f t="shared" si="288"/>
        <v>14345560.140000001</v>
      </c>
      <c r="CH80" s="71">
        <f t="shared" si="288"/>
        <v>10757007.979999997</v>
      </c>
      <c r="CI80" s="71">
        <f t="shared" si="288"/>
        <v>8044187.8000000045</v>
      </c>
      <c r="CJ80" s="71">
        <f t="shared" si="288"/>
        <v>1787166.4600000028</v>
      </c>
      <c r="CK80" s="71">
        <f t="shared" si="288"/>
        <v>1749985.4399999976</v>
      </c>
      <c r="CL80" s="71">
        <f t="shared" si="288"/>
        <v>1301147.7100000009</v>
      </c>
      <c r="CM80" s="71">
        <f t="shared" ref="CM80:CP84" si="289">AS80-AG80</f>
        <v>1765015.9600000009</v>
      </c>
      <c r="CN80" s="71">
        <f t="shared" si="289"/>
        <v>6534760.75</v>
      </c>
      <c r="CO80" s="71">
        <f t="shared" si="289"/>
        <v>3544139.4599999972</v>
      </c>
      <c r="CP80" s="91">
        <f t="shared" si="289"/>
        <v>1399074.1900000051</v>
      </c>
    </row>
    <row r="81" spans="1:94" x14ac:dyDescent="0.25">
      <c r="A81" s="267"/>
      <c r="B81" s="162" t="str">
        <f>$B$11</f>
        <v>Low Income Residential [2]</v>
      </c>
      <c r="C81" s="225">
        <v>6560695.3499999996</v>
      </c>
      <c r="D81" s="211">
        <v>4148788.41</v>
      </c>
      <c r="E81" s="211">
        <v>3005372.2</v>
      </c>
      <c r="F81" s="211">
        <v>1764842.61</v>
      </c>
      <c r="G81" s="211">
        <v>1081568.18</v>
      </c>
      <c r="H81" s="211">
        <v>968966.43</v>
      </c>
      <c r="I81" s="211">
        <v>954941.41</v>
      </c>
      <c r="J81" s="211">
        <v>1285463.08</v>
      </c>
      <c r="K81" s="211">
        <v>2841274.85</v>
      </c>
      <c r="L81" s="315">
        <v>5064209.62</v>
      </c>
      <c r="M81" s="348">
        <v>5867187.46</v>
      </c>
      <c r="N81" s="315">
        <v>6126647.3399999999</v>
      </c>
      <c r="O81" s="211">
        <v>4941773.5599999996</v>
      </c>
      <c r="P81" s="211">
        <v>3861387.46</v>
      </c>
      <c r="Q81" s="211">
        <v>3026969.04</v>
      </c>
      <c r="R81" s="211">
        <v>1429265.04</v>
      </c>
      <c r="S81" s="232">
        <v>1097679.29</v>
      </c>
      <c r="T81" s="232">
        <v>950283.53</v>
      </c>
      <c r="U81" s="232">
        <v>996372.49</v>
      </c>
      <c r="V81" s="232">
        <v>1358169.22</v>
      </c>
      <c r="W81" s="232">
        <v>2853753.93</v>
      </c>
      <c r="X81" s="283">
        <v>4947414.7</v>
      </c>
      <c r="Y81" s="374">
        <v>7414288.6399999997</v>
      </c>
      <c r="Z81" s="232">
        <v>7234475.7999999998</v>
      </c>
      <c r="AA81" s="232">
        <v>6537240.7999999998</v>
      </c>
      <c r="AB81" s="232">
        <v>4181219.28</v>
      </c>
      <c r="AC81" s="232">
        <v>2811535.73</v>
      </c>
      <c r="AD81" s="232">
        <v>1748929.33</v>
      </c>
      <c r="AE81" s="232">
        <v>1500377.56</v>
      </c>
      <c r="AF81" s="232">
        <v>1195317.44</v>
      </c>
      <c r="AG81" s="419">
        <v>1243344.3600000001</v>
      </c>
      <c r="AH81" s="419">
        <v>1583258</v>
      </c>
      <c r="AI81" s="419">
        <v>3780742.45</v>
      </c>
      <c r="AJ81" s="470">
        <v>15457603.09</v>
      </c>
      <c r="AK81" s="545">
        <v>9248345.25</v>
      </c>
      <c r="AL81" s="470">
        <v>10727083.449999999</v>
      </c>
      <c r="AM81" s="470">
        <v>8897046.9700000007</v>
      </c>
      <c r="AN81" s="470">
        <v>6303809.9800000004</v>
      </c>
      <c r="AO81" s="470">
        <v>4343035.51</v>
      </c>
      <c r="AP81" s="470">
        <v>2091429.3</v>
      </c>
      <c r="AQ81" s="470">
        <v>1633037.1</v>
      </c>
      <c r="AR81" s="470">
        <v>1610034.29</v>
      </c>
      <c r="AS81" s="470">
        <v>1696202.9</v>
      </c>
      <c r="AT81" s="470">
        <v>3000609.8</v>
      </c>
      <c r="AU81" s="470">
        <v>5055365.17</v>
      </c>
      <c r="AV81" s="470">
        <v>9149123.6099999994</v>
      </c>
      <c r="AW81" s="545">
        <v>11381180.190000001</v>
      </c>
      <c r="AX81" s="470">
        <v>10601665.960000001</v>
      </c>
      <c r="AY81" s="470">
        <v>9550695.3399999999</v>
      </c>
      <c r="AZ81" s="470">
        <v>4903416.97</v>
      </c>
      <c r="BA81" s="470">
        <v>3043674.16</v>
      </c>
      <c r="BB81" s="470">
        <v>1851595.85</v>
      </c>
      <c r="BC81" s="470">
        <v>1424387.01</v>
      </c>
      <c r="BD81" s="470">
        <v>1350180.33</v>
      </c>
      <c r="BE81" s="470">
        <v>1389047.37</v>
      </c>
      <c r="BF81" s="470">
        <v>1932346.53</v>
      </c>
      <c r="BG81" s="470"/>
      <c r="BH81" s="470"/>
      <c r="BI81" s="110">
        <f t="shared" si="286"/>
        <v>-1618921.79</v>
      </c>
      <c r="BJ81" s="55">
        <f t="shared" si="286"/>
        <v>-287400.95000000019</v>
      </c>
      <c r="BK81" s="55">
        <f t="shared" si="286"/>
        <v>21596.839999999851</v>
      </c>
      <c r="BL81" s="55">
        <f t="shared" si="286"/>
        <v>-335577.57000000007</v>
      </c>
      <c r="BM81" s="55">
        <f t="shared" si="286"/>
        <v>16111.110000000102</v>
      </c>
      <c r="BN81" s="55">
        <f t="shared" si="286"/>
        <v>-18682.900000000023</v>
      </c>
      <c r="BO81" s="55">
        <f t="shared" si="286"/>
        <v>41431.079999999958</v>
      </c>
      <c r="BP81" s="55">
        <f t="shared" si="286"/>
        <v>72706.139999999898</v>
      </c>
      <c r="BQ81" s="55">
        <f t="shared" si="286"/>
        <v>12479.080000000075</v>
      </c>
      <c r="BR81" s="91">
        <f t="shared" si="286"/>
        <v>-116794.91999999993</v>
      </c>
      <c r="BS81" s="55">
        <f t="shared" si="287"/>
        <v>1547101.1799999997</v>
      </c>
      <c r="BT81" s="55">
        <f t="shared" si="287"/>
        <v>1107828.46</v>
      </c>
      <c r="BU81" s="55">
        <f t="shared" si="287"/>
        <v>1595467.2400000002</v>
      </c>
      <c r="BV81" s="55">
        <f t="shared" si="287"/>
        <v>319831.81999999983</v>
      </c>
      <c r="BW81" s="55">
        <f t="shared" si="287"/>
        <v>-215433.31000000006</v>
      </c>
      <c r="BX81" s="55">
        <f t="shared" si="287"/>
        <v>319664.29000000004</v>
      </c>
      <c r="BY81" s="55">
        <f t="shared" si="287"/>
        <v>402698.27</v>
      </c>
      <c r="BZ81" s="71">
        <f t="shared" si="287"/>
        <v>245033.90999999992</v>
      </c>
      <c r="CA81" s="412">
        <f t="shared" si="287"/>
        <v>246971.87000000011</v>
      </c>
      <c r="CB81" s="71">
        <f t="shared" si="287"/>
        <v>225088.78000000003</v>
      </c>
      <c r="CC81" s="71">
        <f t="shared" si="288"/>
        <v>926988.52</v>
      </c>
      <c r="CD81" s="71">
        <f t="shared" si="288"/>
        <v>10510188.390000001</v>
      </c>
      <c r="CE81" s="117">
        <f t="shared" si="288"/>
        <v>1834056.6100000003</v>
      </c>
      <c r="CF81" s="71">
        <f t="shared" si="288"/>
        <v>3492607.6499999994</v>
      </c>
      <c r="CG81" s="71">
        <f t="shared" si="288"/>
        <v>2359806.1700000009</v>
      </c>
      <c r="CH81" s="71">
        <f t="shared" si="288"/>
        <v>2122590.7000000007</v>
      </c>
      <c r="CI81" s="71">
        <f t="shared" si="288"/>
        <v>1531499.7799999998</v>
      </c>
      <c r="CJ81" s="71">
        <f t="shared" si="288"/>
        <v>342499.97</v>
      </c>
      <c r="CK81" s="71">
        <f t="shared" si="288"/>
        <v>132659.54000000004</v>
      </c>
      <c r="CL81" s="71">
        <f t="shared" si="288"/>
        <v>414716.85000000009</v>
      </c>
      <c r="CM81" s="71">
        <f t="shared" si="289"/>
        <v>452858.5399999998</v>
      </c>
      <c r="CN81" s="71">
        <f t="shared" si="289"/>
        <v>1417351.7999999998</v>
      </c>
      <c r="CO81" s="71">
        <f t="shared" si="289"/>
        <v>1274622.7199999997</v>
      </c>
      <c r="CP81" s="91">
        <f t="shared" si="289"/>
        <v>-6308479.4800000004</v>
      </c>
    </row>
    <row r="82" spans="1:94" x14ac:dyDescent="0.25">
      <c r="A82" s="267"/>
      <c r="B82" s="162" t="str">
        <f>$B$12</f>
        <v>Small C&amp;I [3]</v>
      </c>
      <c r="C82" s="225">
        <v>7715647.4900000002</v>
      </c>
      <c r="D82" s="211">
        <v>4597306.25</v>
      </c>
      <c r="E82" s="211">
        <v>2523250.02</v>
      </c>
      <c r="F82" s="211">
        <v>1300518.48</v>
      </c>
      <c r="G82" s="211">
        <v>979847.65</v>
      </c>
      <c r="H82" s="211">
        <v>913709.08000000007</v>
      </c>
      <c r="I82" s="211">
        <v>961868.64999999991</v>
      </c>
      <c r="J82" s="211">
        <v>1271723.3599999999</v>
      </c>
      <c r="K82" s="211">
        <v>2850415.4899999998</v>
      </c>
      <c r="L82" s="315">
        <v>6144795.9399999995</v>
      </c>
      <c r="M82" s="348">
        <v>7155611.1200000001</v>
      </c>
      <c r="N82" s="315">
        <v>7251721.6699999999</v>
      </c>
      <c r="O82" s="211">
        <v>5377295.0099999998</v>
      </c>
      <c r="P82" s="211">
        <v>4119181</v>
      </c>
      <c r="Q82" s="211">
        <v>2731680.72</v>
      </c>
      <c r="R82" s="211">
        <v>1138505.8900000001</v>
      </c>
      <c r="S82" s="232">
        <v>886206.72</v>
      </c>
      <c r="T82" s="232">
        <v>840595.17</v>
      </c>
      <c r="U82" s="232">
        <v>885245.79</v>
      </c>
      <c r="V82" s="232">
        <v>1124808.83</v>
      </c>
      <c r="W82" s="232">
        <v>2682377.1599999997</v>
      </c>
      <c r="X82" s="283">
        <v>5481746.29</v>
      </c>
      <c r="Y82" s="374">
        <v>7968155.5200000005</v>
      </c>
      <c r="Z82" s="232">
        <v>8703579.629999999</v>
      </c>
      <c r="AA82" s="232">
        <v>7365795.25</v>
      </c>
      <c r="AB82" s="232">
        <v>4159564.68</v>
      </c>
      <c r="AC82" s="232">
        <v>2399366.25</v>
      </c>
      <c r="AD82" s="232">
        <v>1341934.3499999999</v>
      </c>
      <c r="AE82" s="232">
        <v>1060782.1000000001</v>
      </c>
      <c r="AF82" s="232">
        <v>1024295.8</v>
      </c>
      <c r="AG82" s="419">
        <v>1064136.1399999999</v>
      </c>
      <c r="AH82" s="419">
        <v>1354536.62</v>
      </c>
      <c r="AI82" s="419">
        <v>3300357.05</v>
      </c>
      <c r="AJ82" s="470">
        <v>5291375.51</v>
      </c>
      <c r="AK82" s="545">
        <v>9711741.9199999999</v>
      </c>
      <c r="AL82" s="470">
        <v>12361953.530000001</v>
      </c>
      <c r="AM82" s="470">
        <v>9524085.4499999993</v>
      </c>
      <c r="AN82" s="470">
        <v>5709237.96</v>
      </c>
      <c r="AO82" s="470">
        <v>4571369.0899999989</v>
      </c>
      <c r="AP82" s="470">
        <v>1735482.76</v>
      </c>
      <c r="AQ82" s="470">
        <v>1510245.8099999998</v>
      </c>
      <c r="AR82" s="470">
        <v>1470267.5999999999</v>
      </c>
      <c r="AS82" s="470">
        <v>1523495.07</v>
      </c>
      <c r="AT82" s="470">
        <v>2095102.83</v>
      </c>
      <c r="AU82" s="470">
        <v>3884932.53</v>
      </c>
      <c r="AV82" s="470">
        <v>8461128.7700000014</v>
      </c>
      <c r="AW82" s="545">
        <v>13328386.700000001</v>
      </c>
      <c r="AX82" s="470">
        <v>12388020.960000001</v>
      </c>
      <c r="AY82" s="470">
        <v>10476959.1</v>
      </c>
      <c r="AZ82" s="470">
        <v>7430869.3299999991</v>
      </c>
      <c r="BA82" s="470">
        <v>4738028.8400000008</v>
      </c>
      <c r="BB82" s="470">
        <v>1672279.1999999997</v>
      </c>
      <c r="BC82" s="470">
        <v>1243788.8399999999</v>
      </c>
      <c r="BD82" s="470">
        <v>949954.04</v>
      </c>
      <c r="BE82" s="470">
        <v>1472110.7899999998</v>
      </c>
      <c r="BF82" s="470">
        <v>2150676.88</v>
      </c>
      <c r="BG82" s="470"/>
      <c r="BH82" s="470"/>
      <c r="BI82" s="110">
        <f t="shared" si="286"/>
        <v>-2338352.4800000004</v>
      </c>
      <c r="BJ82" s="55">
        <f t="shared" si="286"/>
        <v>-478125.25</v>
      </c>
      <c r="BK82" s="55">
        <f t="shared" si="286"/>
        <v>208430.70000000019</v>
      </c>
      <c r="BL82" s="55">
        <f t="shared" si="286"/>
        <v>-162012.58999999985</v>
      </c>
      <c r="BM82" s="55">
        <f t="shared" si="286"/>
        <v>-93640.930000000051</v>
      </c>
      <c r="BN82" s="55">
        <f t="shared" si="286"/>
        <v>-73113.910000000033</v>
      </c>
      <c r="BO82" s="55">
        <f t="shared" si="286"/>
        <v>-76622.85999999987</v>
      </c>
      <c r="BP82" s="55">
        <f t="shared" si="286"/>
        <v>-146914.5299999998</v>
      </c>
      <c r="BQ82" s="55">
        <f t="shared" si="286"/>
        <v>-168038.33000000007</v>
      </c>
      <c r="BR82" s="91">
        <f t="shared" si="286"/>
        <v>-663049.64999999944</v>
      </c>
      <c r="BS82" s="55">
        <f t="shared" si="287"/>
        <v>812544.40000000037</v>
      </c>
      <c r="BT82" s="55">
        <f t="shared" si="287"/>
        <v>1451857.959999999</v>
      </c>
      <c r="BU82" s="55">
        <f t="shared" si="287"/>
        <v>1988500.2400000002</v>
      </c>
      <c r="BV82" s="55">
        <f t="shared" si="287"/>
        <v>40383.680000000168</v>
      </c>
      <c r="BW82" s="55">
        <f t="shared" si="287"/>
        <v>-332314.4700000002</v>
      </c>
      <c r="BX82" s="55">
        <f t="shared" si="287"/>
        <v>203428.45999999973</v>
      </c>
      <c r="BY82" s="55">
        <f t="shared" si="287"/>
        <v>174575.38000000012</v>
      </c>
      <c r="BZ82" s="71">
        <f t="shared" si="287"/>
        <v>183700.63</v>
      </c>
      <c r="CA82" s="412">
        <f t="shared" si="287"/>
        <v>178890.34999999986</v>
      </c>
      <c r="CB82" s="71">
        <f t="shared" si="287"/>
        <v>229727.79000000004</v>
      </c>
      <c r="CC82" s="71">
        <f t="shared" si="288"/>
        <v>617979.89000000013</v>
      </c>
      <c r="CD82" s="71">
        <f t="shared" si="288"/>
        <v>-190370.78000000026</v>
      </c>
      <c r="CE82" s="117">
        <f t="shared" si="288"/>
        <v>1743586.3999999994</v>
      </c>
      <c r="CF82" s="71">
        <f t="shared" si="288"/>
        <v>3658373.9000000022</v>
      </c>
      <c r="CG82" s="71">
        <f t="shared" si="288"/>
        <v>2158290.1999999993</v>
      </c>
      <c r="CH82" s="71">
        <f t="shared" si="288"/>
        <v>1549673.2799999998</v>
      </c>
      <c r="CI82" s="71">
        <f t="shared" si="288"/>
        <v>2172002.8399999989</v>
      </c>
      <c r="CJ82" s="71">
        <f t="shared" si="288"/>
        <v>393548.41000000015</v>
      </c>
      <c r="CK82" s="71">
        <f t="shared" si="288"/>
        <v>449463.70999999973</v>
      </c>
      <c r="CL82" s="71">
        <f t="shared" si="288"/>
        <v>445971.79999999981</v>
      </c>
      <c r="CM82" s="71">
        <f t="shared" si="289"/>
        <v>459358.93000000017</v>
      </c>
      <c r="CN82" s="71">
        <f t="shared" si="289"/>
        <v>740566.21</v>
      </c>
      <c r="CO82" s="71">
        <f t="shared" si="289"/>
        <v>584575.48</v>
      </c>
      <c r="CP82" s="91">
        <f t="shared" si="289"/>
        <v>3169753.2600000016</v>
      </c>
    </row>
    <row r="83" spans="1:94" x14ac:dyDescent="0.25">
      <c r="A83" s="267"/>
      <c r="B83" s="162" t="str">
        <f>$B$13</f>
        <v>Medium C&amp;I [4]</v>
      </c>
      <c r="C83" s="225">
        <v>10803327.15</v>
      </c>
      <c r="D83" s="211">
        <v>6923117.1200000001</v>
      </c>
      <c r="E83" s="211">
        <v>4310939.66</v>
      </c>
      <c r="F83" s="211">
        <v>2386999.7599999998</v>
      </c>
      <c r="G83" s="211">
        <v>1737136.8900000001</v>
      </c>
      <c r="H83" s="211">
        <v>1596991.71</v>
      </c>
      <c r="I83" s="211">
        <v>1708511.9</v>
      </c>
      <c r="J83" s="211">
        <v>2231477.8200000003</v>
      </c>
      <c r="K83" s="211">
        <v>4640643.4799999995</v>
      </c>
      <c r="L83" s="315">
        <v>8869193.2200000007</v>
      </c>
      <c r="M83" s="348">
        <v>10198115.959999999</v>
      </c>
      <c r="N83" s="315">
        <v>10288749.379999999</v>
      </c>
      <c r="O83" s="211">
        <v>8031369.5099999998</v>
      </c>
      <c r="P83" s="211">
        <v>6034123.1200000001</v>
      </c>
      <c r="Q83" s="211">
        <v>4216245.16</v>
      </c>
      <c r="R83" s="211">
        <v>1890430.46</v>
      </c>
      <c r="S83" s="232">
        <v>1484690.02</v>
      </c>
      <c r="T83" s="232">
        <v>1415883.54</v>
      </c>
      <c r="U83" s="232">
        <v>1487116.28</v>
      </c>
      <c r="V83" s="232">
        <v>1973316.7</v>
      </c>
      <c r="W83" s="232">
        <v>4217248.2700000005</v>
      </c>
      <c r="X83" s="283">
        <v>7541193.8300000001</v>
      </c>
      <c r="Y83" s="374">
        <v>11135702.4</v>
      </c>
      <c r="Z83" s="232">
        <v>10798504.200000001</v>
      </c>
      <c r="AA83" s="232">
        <v>9703986.6099999994</v>
      </c>
      <c r="AB83" s="232">
        <v>6261208.9400000004</v>
      </c>
      <c r="AC83" s="232">
        <v>3860870.81</v>
      </c>
      <c r="AD83" s="232">
        <v>2252407.35</v>
      </c>
      <c r="AE83" s="232">
        <v>1852485.01</v>
      </c>
      <c r="AF83" s="232">
        <v>1783335.87</v>
      </c>
      <c r="AG83" s="419">
        <v>1872801.93</v>
      </c>
      <c r="AH83" s="419">
        <v>2483294.3400000003</v>
      </c>
      <c r="AI83" s="419">
        <v>5368419.07</v>
      </c>
      <c r="AJ83" s="470">
        <v>10811970.290000001</v>
      </c>
      <c r="AK83" s="545">
        <v>12568181.51</v>
      </c>
      <c r="AL83" s="470">
        <v>15064120.699999999</v>
      </c>
      <c r="AM83" s="470">
        <v>12658425.18</v>
      </c>
      <c r="AN83" s="470">
        <v>10708050.650000002</v>
      </c>
      <c r="AO83" s="470">
        <v>6948369.1999999993</v>
      </c>
      <c r="AP83" s="470">
        <v>2860089.39</v>
      </c>
      <c r="AQ83" s="470">
        <v>2290988.67</v>
      </c>
      <c r="AR83" s="470">
        <v>2094179</v>
      </c>
      <c r="AS83" s="470">
        <v>2359769.8200000003</v>
      </c>
      <c r="AT83" s="470">
        <v>3943907.95</v>
      </c>
      <c r="AU83" s="470">
        <v>6469393.4399999995</v>
      </c>
      <c r="AV83" s="470">
        <v>11626580.4</v>
      </c>
      <c r="AW83" s="545">
        <v>14592510.82</v>
      </c>
      <c r="AX83" s="470">
        <v>13609400.08</v>
      </c>
      <c r="AY83" s="470">
        <v>11831800.93</v>
      </c>
      <c r="AZ83" s="470">
        <v>6552818.4900000002</v>
      </c>
      <c r="BA83" s="470">
        <v>3717437</v>
      </c>
      <c r="BB83" s="470">
        <v>2499650.08</v>
      </c>
      <c r="BC83" s="470">
        <v>1956162.89</v>
      </c>
      <c r="BD83" s="470">
        <v>1902260.1099999999</v>
      </c>
      <c r="BE83" s="470">
        <v>1750228.22</v>
      </c>
      <c r="BF83" s="470">
        <v>2625452.91</v>
      </c>
      <c r="BG83" s="470"/>
      <c r="BH83" s="470"/>
      <c r="BI83" s="110">
        <f t="shared" si="286"/>
        <v>-2771957.6400000006</v>
      </c>
      <c r="BJ83" s="55">
        <f t="shared" si="286"/>
        <v>-888994</v>
      </c>
      <c r="BK83" s="55">
        <f t="shared" si="286"/>
        <v>-94694.5</v>
      </c>
      <c r="BL83" s="55">
        <f t="shared" si="286"/>
        <v>-496569.29999999981</v>
      </c>
      <c r="BM83" s="55">
        <f t="shared" si="286"/>
        <v>-252446.87000000011</v>
      </c>
      <c r="BN83" s="55">
        <f t="shared" si="286"/>
        <v>-181108.16999999993</v>
      </c>
      <c r="BO83" s="55">
        <f t="shared" si="286"/>
        <v>-221395.61999999988</v>
      </c>
      <c r="BP83" s="55">
        <f t="shared" si="286"/>
        <v>-258161.12000000034</v>
      </c>
      <c r="BQ83" s="55">
        <f t="shared" si="286"/>
        <v>-423395.20999999903</v>
      </c>
      <c r="BR83" s="91">
        <f t="shared" si="286"/>
        <v>-1327999.3900000006</v>
      </c>
      <c r="BS83" s="55">
        <f t="shared" si="287"/>
        <v>937586.44000000134</v>
      </c>
      <c r="BT83" s="55">
        <f t="shared" si="287"/>
        <v>509754.82000000216</v>
      </c>
      <c r="BU83" s="55">
        <f t="shared" si="287"/>
        <v>1672617.0999999996</v>
      </c>
      <c r="BV83" s="55">
        <f t="shared" si="287"/>
        <v>227085.8200000003</v>
      </c>
      <c r="BW83" s="55">
        <f t="shared" si="287"/>
        <v>-355374.35000000009</v>
      </c>
      <c r="BX83" s="55">
        <f t="shared" si="287"/>
        <v>361976.89000000013</v>
      </c>
      <c r="BY83" s="55">
        <f t="shared" si="287"/>
        <v>367794.99</v>
      </c>
      <c r="BZ83" s="71">
        <f t="shared" si="287"/>
        <v>367452.33000000007</v>
      </c>
      <c r="CA83" s="412">
        <f t="shared" si="287"/>
        <v>385685.64999999991</v>
      </c>
      <c r="CB83" s="71">
        <f t="shared" si="287"/>
        <v>509977.64000000036</v>
      </c>
      <c r="CC83" s="71">
        <f t="shared" si="288"/>
        <v>1151170.7999999998</v>
      </c>
      <c r="CD83" s="71">
        <f t="shared" si="288"/>
        <v>3270776.4600000009</v>
      </c>
      <c r="CE83" s="117">
        <f t="shared" si="288"/>
        <v>1432479.1099999994</v>
      </c>
      <c r="CF83" s="71">
        <f t="shared" si="288"/>
        <v>4265616.4999999981</v>
      </c>
      <c r="CG83" s="71">
        <f t="shared" si="288"/>
        <v>2954438.5700000003</v>
      </c>
      <c r="CH83" s="71">
        <f t="shared" si="288"/>
        <v>4446841.7100000018</v>
      </c>
      <c r="CI83" s="71">
        <f t="shared" si="288"/>
        <v>3087498.3899999992</v>
      </c>
      <c r="CJ83" s="71">
        <f t="shared" si="288"/>
        <v>607682.04</v>
      </c>
      <c r="CK83" s="71">
        <f t="shared" si="288"/>
        <v>438503.65999999992</v>
      </c>
      <c r="CL83" s="71">
        <f t="shared" si="288"/>
        <v>310843.12999999989</v>
      </c>
      <c r="CM83" s="71">
        <f t="shared" si="289"/>
        <v>486967.89000000036</v>
      </c>
      <c r="CN83" s="71">
        <f t="shared" si="289"/>
        <v>1460613.6099999999</v>
      </c>
      <c r="CO83" s="71">
        <f t="shared" si="289"/>
        <v>1100974.3699999992</v>
      </c>
      <c r="CP83" s="91">
        <f t="shared" si="289"/>
        <v>814610.1099999994</v>
      </c>
    </row>
    <row r="84" spans="1:94" ht="17.25" x14ac:dyDescent="0.4">
      <c r="A84" s="267"/>
      <c r="B84" s="162" t="str">
        <f>$B$14</f>
        <v>Large C&amp;I [5]</v>
      </c>
      <c r="C84" s="226">
        <v>8508765.6799999997</v>
      </c>
      <c r="D84" s="212">
        <v>6582117.5800000001</v>
      </c>
      <c r="E84" s="212">
        <v>5415658.5899999999</v>
      </c>
      <c r="F84" s="212">
        <v>3007161.56</v>
      </c>
      <c r="G84" s="212">
        <v>2373973.44</v>
      </c>
      <c r="H84" s="212">
        <v>2469556.86</v>
      </c>
      <c r="I84" s="212">
        <v>2462262.5299999998</v>
      </c>
      <c r="J84" s="212">
        <v>2638141.4800000004</v>
      </c>
      <c r="K84" s="212">
        <v>4738478.42</v>
      </c>
      <c r="L84" s="316">
        <v>8156364.29</v>
      </c>
      <c r="M84" s="349">
        <v>8514975</v>
      </c>
      <c r="N84" s="316">
        <v>8630106.4900000002</v>
      </c>
      <c r="O84" s="212">
        <v>7253344.7799999993</v>
      </c>
      <c r="P84" s="212">
        <v>6818754.75</v>
      </c>
      <c r="Q84" s="212">
        <v>4983024.24</v>
      </c>
      <c r="R84" s="212">
        <v>2690825.4899999998</v>
      </c>
      <c r="S84" s="233">
        <v>2256744.09</v>
      </c>
      <c r="T84" s="233">
        <v>2204569.33</v>
      </c>
      <c r="U84" s="233">
        <v>2347920.5500000003</v>
      </c>
      <c r="V84" s="233">
        <v>2842217.8899999997</v>
      </c>
      <c r="W84" s="233">
        <v>4172317.38</v>
      </c>
      <c r="X84" s="284">
        <v>7690294.9299999997</v>
      </c>
      <c r="Y84" s="375">
        <v>8861607.459999999</v>
      </c>
      <c r="Z84" s="233">
        <v>8987200.9700000007</v>
      </c>
      <c r="AA84" s="233">
        <v>8189638.54</v>
      </c>
      <c r="AB84" s="233">
        <v>7039153.7599999998</v>
      </c>
      <c r="AC84" s="233">
        <v>5092842.1999999993</v>
      </c>
      <c r="AD84" s="233">
        <v>3080887.3000000003</v>
      </c>
      <c r="AE84" s="233">
        <v>2687025.8400000003</v>
      </c>
      <c r="AF84" s="233">
        <v>2754852.04</v>
      </c>
      <c r="AG84" s="420">
        <v>3555291.35</v>
      </c>
      <c r="AH84" s="420">
        <v>3214238.8899999997</v>
      </c>
      <c r="AI84" s="420">
        <v>4344912.53</v>
      </c>
      <c r="AJ84" s="471">
        <v>17332266.710000001</v>
      </c>
      <c r="AK84" s="546">
        <v>10384976.75</v>
      </c>
      <c r="AL84" s="471">
        <v>9917093.0500000007</v>
      </c>
      <c r="AM84" s="471">
        <v>11562520.029999999</v>
      </c>
      <c r="AN84" s="471">
        <v>6106803.79</v>
      </c>
      <c r="AO84" s="471">
        <v>5138935.08</v>
      </c>
      <c r="AP84" s="471">
        <v>4275734.49</v>
      </c>
      <c r="AQ84" s="471">
        <v>3314998.42</v>
      </c>
      <c r="AR84" s="471">
        <v>2697128.87</v>
      </c>
      <c r="AS84" s="471">
        <v>3159231.46</v>
      </c>
      <c r="AT84" s="471">
        <v>3942662.6799999997</v>
      </c>
      <c r="AU84" s="471">
        <v>5638307.9099999992</v>
      </c>
      <c r="AV84" s="471">
        <v>9928464.1999999993</v>
      </c>
      <c r="AW84" s="546">
        <v>11511238.689999999</v>
      </c>
      <c r="AX84" s="471">
        <v>11647104.5</v>
      </c>
      <c r="AY84" s="471">
        <v>10264988.85</v>
      </c>
      <c r="AZ84" s="471">
        <v>7614849.1100000003</v>
      </c>
      <c r="BA84" s="471">
        <v>5614694.1200000001</v>
      </c>
      <c r="BB84" s="471">
        <v>3494060.3800000004</v>
      </c>
      <c r="BC84" s="471">
        <v>2844796.2399999998</v>
      </c>
      <c r="BD84" s="471">
        <v>4279157.97</v>
      </c>
      <c r="BE84" s="471">
        <v>1461828.62</v>
      </c>
      <c r="BF84" s="471">
        <v>3484539.12</v>
      </c>
      <c r="BG84" s="471"/>
      <c r="BH84" s="471"/>
      <c r="BI84" s="111">
        <f t="shared" si="286"/>
        <v>-1255420.9000000004</v>
      </c>
      <c r="BJ84" s="56">
        <f t="shared" si="286"/>
        <v>236637.16999999993</v>
      </c>
      <c r="BK84" s="56">
        <f t="shared" si="286"/>
        <v>-432634.34999999963</v>
      </c>
      <c r="BL84" s="56">
        <f t="shared" si="286"/>
        <v>-316336.0700000003</v>
      </c>
      <c r="BM84" s="56">
        <f t="shared" si="286"/>
        <v>-117229.35000000009</v>
      </c>
      <c r="BN84" s="56">
        <f t="shared" si="286"/>
        <v>-264987.5299999998</v>
      </c>
      <c r="BO84" s="56">
        <f t="shared" si="286"/>
        <v>-114341.97999999952</v>
      </c>
      <c r="BP84" s="56">
        <f t="shared" si="286"/>
        <v>204076.40999999922</v>
      </c>
      <c r="BQ84" s="56">
        <f t="shared" si="286"/>
        <v>-566161.04</v>
      </c>
      <c r="BR84" s="92">
        <f t="shared" si="286"/>
        <v>-466069.36000000034</v>
      </c>
      <c r="BS84" s="56">
        <f t="shared" si="287"/>
        <v>346632.45999999903</v>
      </c>
      <c r="BT84" s="56">
        <f t="shared" si="287"/>
        <v>357094.48000000045</v>
      </c>
      <c r="BU84" s="56">
        <f t="shared" si="287"/>
        <v>936293.76000000071</v>
      </c>
      <c r="BV84" s="56">
        <f t="shared" si="287"/>
        <v>220399.00999999978</v>
      </c>
      <c r="BW84" s="56">
        <f t="shared" si="287"/>
        <v>109817.95999999903</v>
      </c>
      <c r="BX84" s="56">
        <f t="shared" si="287"/>
        <v>390061.81000000052</v>
      </c>
      <c r="BY84" s="56">
        <f t="shared" si="287"/>
        <v>430281.75000000047</v>
      </c>
      <c r="BZ84" s="310">
        <f t="shared" si="287"/>
        <v>550282.71</v>
      </c>
      <c r="CA84" s="424">
        <f t="shared" si="287"/>
        <v>1207370.7999999998</v>
      </c>
      <c r="CB84" s="310">
        <f t="shared" si="287"/>
        <v>372021</v>
      </c>
      <c r="CC84" s="310">
        <f t="shared" si="288"/>
        <v>172595.15000000037</v>
      </c>
      <c r="CD84" s="310">
        <f t="shared" si="288"/>
        <v>9641971.7800000012</v>
      </c>
      <c r="CE84" s="487">
        <f t="shared" si="288"/>
        <v>1523369.290000001</v>
      </c>
      <c r="CF84" s="310">
        <f t="shared" si="288"/>
        <v>929892.08000000007</v>
      </c>
      <c r="CG84" s="310">
        <f t="shared" si="288"/>
        <v>3372881.4899999993</v>
      </c>
      <c r="CH84" s="310">
        <f t="shared" si="288"/>
        <v>-932349.96999999974</v>
      </c>
      <c r="CI84" s="310">
        <f t="shared" si="288"/>
        <v>46092.88000000082</v>
      </c>
      <c r="CJ84" s="310">
        <f t="shared" si="288"/>
        <v>1194847.19</v>
      </c>
      <c r="CK84" s="310">
        <f t="shared" si="288"/>
        <v>627972.57999999961</v>
      </c>
      <c r="CL84" s="310">
        <f t="shared" si="288"/>
        <v>-57723.169999999925</v>
      </c>
      <c r="CM84" s="310">
        <f t="shared" si="289"/>
        <v>-396059.89000000013</v>
      </c>
      <c r="CN84" s="310">
        <f t="shared" si="289"/>
        <v>728423.79</v>
      </c>
      <c r="CO84" s="310">
        <f t="shared" si="289"/>
        <v>1293395.379999999</v>
      </c>
      <c r="CP84" s="92">
        <f t="shared" si="289"/>
        <v>-7403802.5100000016</v>
      </c>
    </row>
    <row r="85" spans="1:94" x14ac:dyDescent="0.25">
      <c r="A85" s="267"/>
      <c r="B85" s="162" t="str">
        <f>$B$15</f>
        <v>Total</v>
      </c>
      <c r="C85" s="232">
        <f>SUM(C80:C84)</f>
        <v>85108722.810000002</v>
      </c>
      <c r="D85" s="232">
        <f>SUM(D80:D84)</f>
        <v>55009106.93999999</v>
      </c>
      <c r="E85" s="232">
        <f t="shared" ref="E85:BQ85" si="290">SUM(E80:E84)</f>
        <v>36370230.269999996</v>
      </c>
      <c r="F85" s="232">
        <f t="shared" si="290"/>
        <v>19910856.09</v>
      </c>
      <c r="G85" s="232">
        <f t="shared" si="290"/>
        <v>14605098.199999999</v>
      </c>
      <c r="H85" s="232">
        <f t="shared" si="290"/>
        <v>13468079.780000001</v>
      </c>
      <c r="I85" s="232">
        <f t="shared" si="290"/>
        <v>14241938.1</v>
      </c>
      <c r="J85" s="232">
        <f t="shared" si="290"/>
        <v>18653783.289999999</v>
      </c>
      <c r="K85" s="232">
        <f t="shared" si="290"/>
        <v>39396589.810000002</v>
      </c>
      <c r="L85" s="232">
        <f t="shared" si="290"/>
        <v>73275216.75999999</v>
      </c>
      <c r="M85" s="232">
        <f t="shared" si="290"/>
        <v>81988063.599999994</v>
      </c>
      <c r="N85" s="232">
        <f t="shared" si="290"/>
        <v>83044078.999999985</v>
      </c>
      <c r="O85" s="232">
        <f t="shared" si="290"/>
        <v>64762729.619999997</v>
      </c>
      <c r="P85" s="232">
        <f t="shared" si="290"/>
        <v>54104253.709999993</v>
      </c>
      <c r="Q85" s="232">
        <f t="shared" si="290"/>
        <v>39609463.699999996</v>
      </c>
      <c r="R85" s="232">
        <f t="shared" si="290"/>
        <v>18248041.870000001</v>
      </c>
      <c r="S85" s="232">
        <f t="shared" si="290"/>
        <v>14063744.630000001</v>
      </c>
      <c r="T85" s="232">
        <f t="shared" si="290"/>
        <v>12826494.500000002</v>
      </c>
      <c r="U85" s="232">
        <f t="shared" si="290"/>
        <v>13709933.65</v>
      </c>
      <c r="V85" s="232">
        <f t="shared" si="290"/>
        <v>17948382.379999999</v>
      </c>
      <c r="W85" s="232">
        <f t="shared" si="290"/>
        <v>36625082.479999997</v>
      </c>
      <c r="X85" s="232">
        <f t="shared" ref="X85" si="291">SUM(X80:X84)</f>
        <v>64126924.829999998</v>
      </c>
      <c r="Y85" s="232">
        <f t="shared" ref="Y85:AE85" si="292">SUM(Y80:Y84)</f>
        <v>93251502.379999995</v>
      </c>
      <c r="Z85" s="232">
        <f t="shared" si="292"/>
        <v>90637822.079999998</v>
      </c>
      <c r="AA85" s="232">
        <f t="shared" si="292"/>
        <v>79828568.160000011</v>
      </c>
      <c r="AB85" s="232">
        <f t="shared" si="292"/>
        <v>53718476.829999998</v>
      </c>
      <c r="AC85" s="232">
        <f t="shared" si="292"/>
        <v>33432868.5</v>
      </c>
      <c r="AD85" s="232">
        <f t="shared" si="292"/>
        <v>20010596.440000001</v>
      </c>
      <c r="AE85" s="232">
        <f t="shared" si="292"/>
        <v>16007169.83</v>
      </c>
      <c r="AF85" s="232">
        <f t="shared" ref="AF85" si="293">SUM(AF80:AF84)</f>
        <v>15260016.27</v>
      </c>
      <c r="AG85" s="419">
        <v>16708233</v>
      </c>
      <c r="AH85" s="419">
        <v>20120238.150000002</v>
      </c>
      <c r="AI85" s="419">
        <v>44476972.719999999</v>
      </c>
      <c r="AJ85" s="470">
        <v>101555716.81</v>
      </c>
      <c r="AK85" s="545">
        <v>106740046.29000001</v>
      </c>
      <c r="AL85" s="470">
        <v>120690777.52000001</v>
      </c>
      <c r="AM85" s="470">
        <v>105019544.73000002</v>
      </c>
      <c r="AN85" s="470">
        <f>SUM(AN80:AN84)</f>
        <v>71662240.530000001</v>
      </c>
      <c r="AO85" s="470">
        <v>48314150.189999998</v>
      </c>
      <c r="AP85" s="470">
        <v>24336340.510000005</v>
      </c>
      <c r="AQ85" s="470">
        <v>19405754.759999998</v>
      </c>
      <c r="AR85" s="470">
        <v>17674972.59</v>
      </c>
      <c r="AS85" s="470">
        <v>19476375.210000001</v>
      </c>
      <c r="AT85" s="470">
        <v>31001954.309999999</v>
      </c>
      <c r="AU85" s="470">
        <v>52274680.129999995</v>
      </c>
      <c r="AV85" s="470">
        <v>93226872.38000001</v>
      </c>
      <c r="AW85" s="545">
        <v>127503106.97999999</v>
      </c>
      <c r="AX85" s="470">
        <v>112451192.26000001</v>
      </c>
      <c r="AY85" s="470">
        <v>103572032.48999998</v>
      </c>
      <c r="AZ85" s="470">
        <v>59538570.68</v>
      </c>
      <c r="BA85" s="470">
        <v>37202560.549999997</v>
      </c>
      <c r="BB85" s="470">
        <v>21452184.119999997</v>
      </c>
      <c r="BC85" s="470">
        <v>16077935.42</v>
      </c>
      <c r="BD85" s="470">
        <v>17362213.27</v>
      </c>
      <c r="BE85" s="470">
        <v>14802483.949999999</v>
      </c>
      <c r="BF85" s="470">
        <v>21953329.430000003</v>
      </c>
      <c r="BG85" s="470"/>
      <c r="BH85" s="470"/>
      <c r="BI85" s="115">
        <f t="shared" si="290"/>
        <v>-20345993.190000005</v>
      </c>
      <c r="BJ85" s="66">
        <f t="shared" si="290"/>
        <v>-904853.22999999952</v>
      </c>
      <c r="BK85" s="66">
        <f t="shared" si="290"/>
        <v>3239233.4299999988</v>
      </c>
      <c r="BL85" s="66">
        <f t="shared" si="290"/>
        <v>-1662814.2199999995</v>
      </c>
      <c r="BM85" s="66">
        <f t="shared" si="290"/>
        <v>-541353.56999999948</v>
      </c>
      <c r="BN85" s="66">
        <f t="shared" si="290"/>
        <v>-641585.28000000026</v>
      </c>
      <c r="BO85" s="66">
        <f t="shared" si="290"/>
        <v>-532004.4499999996</v>
      </c>
      <c r="BP85" s="66">
        <f t="shared" si="290"/>
        <v>-705400.91000000155</v>
      </c>
      <c r="BQ85" s="66">
        <f t="shared" si="290"/>
        <v>-2771507.330000001</v>
      </c>
      <c r="BR85" s="249">
        <f t="shared" ref="BR85:BS85" si="294">SUM(BR80:BR84)</f>
        <v>-9148291.9299999997</v>
      </c>
      <c r="BS85" s="66">
        <f t="shared" si="294"/>
        <v>11263438.779999997</v>
      </c>
      <c r="BT85" s="66">
        <f t="shared" ref="BT85:BU85" si="295">SUM(BT80:BT84)</f>
        <v>7593743.080000001</v>
      </c>
      <c r="BU85" s="66">
        <f t="shared" si="295"/>
        <v>15065838.540000003</v>
      </c>
      <c r="BV85" s="66">
        <f t="shared" ref="BV85:BW85" si="296">SUM(BV80:BV84)</f>
        <v>-385776.87999999709</v>
      </c>
      <c r="BW85" s="66">
        <f t="shared" si="296"/>
        <v>-6176595.1999999993</v>
      </c>
      <c r="BX85" s="66">
        <f t="shared" ref="BX85:BY85" si="297">SUM(BX80:BX84)</f>
        <v>1762554.5699999996</v>
      </c>
      <c r="BY85" s="66">
        <f t="shared" si="297"/>
        <v>1943425.2000000011</v>
      </c>
      <c r="BZ85" s="407">
        <f t="shared" ref="BZ85:CA85" si="298">SUM(BZ80:BZ84)</f>
        <v>2433521.7699999996</v>
      </c>
      <c r="CA85" s="426">
        <f t="shared" si="298"/>
        <v>2998300.13</v>
      </c>
      <c r="CB85" s="407">
        <f t="shared" ref="CB85:CC85" si="299">SUM(CB80:CB84)</f>
        <v>2171855.7700000009</v>
      </c>
      <c r="CC85" s="407">
        <f t="shared" si="299"/>
        <v>7851890.240000003</v>
      </c>
      <c r="CD85" s="407">
        <f t="shared" ref="CD85:CE85" si="300">SUM(CD80:CD84)</f>
        <v>37428791.980000004</v>
      </c>
      <c r="CE85" s="491">
        <f t="shared" si="300"/>
        <v>13488543.909999998</v>
      </c>
      <c r="CF85" s="407">
        <f t="shared" ref="CF85:CG85" si="301">SUM(CF80:CF84)</f>
        <v>30052955.440000005</v>
      </c>
      <c r="CG85" s="407">
        <f t="shared" si="301"/>
        <v>25190976.57</v>
      </c>
      <c r="CH85" s="407">
        <f t="shared" ref="CH85:CI85" si="302">SUM(CH80:CH84)</f>
        <v>17943763.699999999</v>
      </c>
      <c r="CI85" s="407">
        <f t="shared" si="302"/>
        <v>14881281.690000001</v>
      </c>
      <c r="CJ85" s="407">
        <f t="shared" ref="CJ85:CK85" si="303">SUM(CJ80:CJ84)</f>
        <v>4325744.0700000022</v>
      </c>
      <c r="CK85" s="407">
        <f t="shared" si="303"/>
        <v>3398584.9299999974</v>
      </c>
      <c r="CL85" s="407">
        <f t="shared" ref="CL85:CM85" si="304">SUM(CL80:CL84)</f>
        <v>2414956.3200000008</v>
      </c>
      <c r="CM85" s="407">
        <f t="shared" si="304"/>
        <v>2768141.4300000011</v>
      </c>
      <c r="CN85" s="407">
        <f t="shared" ref="CN85:CO85" si="305">SUM(CN80:CN84)</f>
        <v>10881716.16</v>
      </c>
      <c r="CO85" s="407">
        <f t="shared" si="305"/>
        <v>7797707.4099999946</v>
      </c>
      <c r="CP85" s="249">
        <f t="shared" ref="CP85" si="306">SUM(CP80:CP84)</f>
        <v>-8328844.429999996</v>
      </c>
    </row>
    <row r="86" spans="1:94" x14ac:dyDescent="0.25">
      <c r="A86" s="267">
        <f>+A79+1</f>
        <v>12</v>
      </c>
      <c r="B86" s="89" t="s">
        <v>32</v>
      </c>
      <c r="C86" s="128"/>
      <c r="D86" s="129"/>
      <c r="E86" s="129"/>
      <c r="F86" s="129"/>
      <c r="G86" s="129"/>
      <c r="H86" s="129"/>
      <c r="I86" s="129"/>
      <c r="J86" s="129"/>
      <c r="K86" s="129"/>
      <c r="L86" s="317"/>
      <c r="M86" s="350"/>
      <c r="N86" s="317"/>
      <c r="O86" s="213"/>
      <c r="P86" s="213"/>
      <c r="Q86" s="213"/>
      <c r="R86" s="213"/>
      <c r="S86" s="214"/>
      <c r="T86" s="214"/>
      <c r="U86" s="214"/>
      <c r="V86" s="214"/>
      <c r="W86" s="214"/>
      <c r="X86" s="285"/>
      <c r="Y86" s="376"/>
      <c r="Z86" s="214"/>
      <c r="AA86" s="214"/>
      <c r="AB86" s="214"/>
      <c r="AC86" s="214"/>
      <c r="AD86" s="214"/>
      <c r="AE86" s="214"/>
      <c r="AF86" s="214"/>
      <c r="AG86" s="214"/>
      <c r="AH86" s="214"/>
      <c r="AI86" s="214"/>
      <c r="AJ86" s="269"/>
      <c r="AK86" s="377"/>
      <c r="AL86" s="269"/>
      <c r="AM86" s="269"/>
      <c r="AN86" s="269"/>
      <c r="AO86" s="269"/>
      <c r="AP86" s="269"/>
      <c r="AQ86" s="269"/>
      <c r="AR86" s="269"/>
      <c r="AS86" s="269"/>
      <c r="AT86" s="269"/>
      <c r="AU86" s="269"/>
      <c r="AV86" s="269"/>
      <c r="AW86" s="377"/>
      <c r="AX86" s="269"/>
      <c r="AY86" s="269"/>
      <c r="AZ86" s="269"/>
      <c r="BA86" s="269"/>
      <c r="BB86" s="269"/>
      <c r="BC86" s="269"/>
      <c r="BD86" s="269"/>
      <c r="BE86" s="269"/>
      <c r="BF86" s="269"/>
      <c r="BG86" s="269"/>
      <c r="BH86" s="269"/>
      <c r="BI86" s="131"/>
      <c r="BJ86" s="130"/>
      <c r="BK86" s="20"/>
      <c r="BL86" s="20"/>
      <c r="BM86" s="20"/>
      <c r="BN86" s="20"/>
      <c r="BO86" s="20"/>
      <c r="BP86" s="20"/>
      <c r="BQ86" s="20"/>
      <c r="BR86" s="250"/>
      <c r="BS86" s="130"/>
      <c r="BT86" s="130"/>
      <c r="BU86" s="20"/>
      <c r="BV86" s="20"/>
      <c r="BW86" s="20"/>
      <c r="BX86" s="20"/>
      <c r="BY86" s="20"/>
      <c r="BZ86" s="408"/>
      <c r="CA86" s="397"/>
      <c r="CB86" s="408"/>
      <c r="CC86" s="408"/>
      <c r="CD86" s="408"/>
      <c r="CE86" s="133"/>
      <c r="CF86" s="130"/>
      <c r="CG86" s="130"/>
      <c r="CH86" s="130"/>
      <c r="CI86" s="130"/>
      <c r="CJ86" s="130"/>
      <c r="CK86" s="130"/>
      <c r="CL86" s="408"/>
      <c r="CM86" s="408"/>
      <c r="CN86" s="408"/>
      <c r="CO86" s="408"/>
      <c r="CP86" s="250"/>
    </row>
    <row r="87" spans="1:94" x14ac:dyDescent="0.25">
      <c r="A87" s="267"/>
      <c r="B87" s="83" t="str">
        <f>$B$10</f>
        <v>Residential [1]</v>
      </c>
      <c r="C87" s="132" t="s">
        <v>30</v>
      </c>
      <c r="D87" s="130" t="s">
        <v>30</v>
      </c>
      <c r="E87" s="130" t="s">
        <v>30</v>
      </c>
      <c r="F87" s="130" t="s">
        <v>30</v>
      </c>
      <c r="G87" s="130" t="s">
        <v>30</v>
      </c>
      <c r="H87" s="130" t="s">
        <v>30</v>
      </c>
      <c r="I87" s="130" t="s">
        <v>30</v>
      </c>
      <c r="J87" s="130" t="s">
        <v>30</v>
      </c>
      <c r="K87" s="130" t="s">
        <v>30</v>
      </c>
      <c r="L87" s="318" t="s">
        <v>30</v>
      </c>
      <c r="M87" s="131" t="s">
        <v>30</v>
      </c>
      <c r="N87" s="318" t="s">
        <v>30</v>
      </c>
      <c r="O87" s="214" t="s">
        <v>30</v>
      </c>
      <c r="P87" s="214" t="s">
        <v>30</v>
      </c>
      <c r="Q87" s="214" t="s">
        <v>30</v>
      </c>
      <c r="R87" s="214" t="s">
        <v>30</v>
      </c>
      <c r="S87" s="214" t="s">
        <v>30</v>
      </c>
      <c r="T87" s="214" t="s">
        <v>30</v>
      </c>
      <c r="U87" s="214" t="s">
        <v>30</v>
      </c>
      <c r="V87" s="214" t="s">
        <v>30</v>
      </c>
      <c r="W87" s="214" t="s">
        <v>30</v>
      </c>
      <c r="X87" s="285" t="s">
        <v>30</v>
      </c>
      <c r="Y87" s="377" t="s">
        <v>30</v>
      </c>
      <c r="Z87" s="269" t="s">
        <v>30</v>
      </c>
      <c r="AA87" s="214" t="s">
        <v>30</v>
      </c>
      <c r="AB87" s="214" t="s">
        <v>30</v>
      </c>
      <c r="AC87" s="214" t="s">
        <v>30</v>
      </c>
      <c r="AD87" s="214" t="s">
        <v>30</v>
      </c>
      <c r="AE87" s="214" t="s">
        <v>30</v>
      </c>
      <c r="AF87" s="214" t="s">
        <v>30</v>
      </c>
      <c r="AG87" s="214" t="s">
        <v>30</v>
      </c>
      <c r="AH87" s="214" t="s">
        <v>30</v>
      </c>
      <c r="AI87" s="214" t="s">
        <v>30</v>
      </c>
      <c r="AJ87" s="269" t="s">
        <v>30</v>
      </c>
      <c r="AK87" s="377" t="s">
        <v>30</v>
      </c>
      <c r="AL87" s="269" t="s">
        <v>30</v>
      </c>
      <c r="AM87" s="269" t="s">
        <v>30</v>
      </c>
      <c r="AN87" s="269" t="s">
        <v>30</v>
      </c>
      <c r="AO87" s="269" t="s">
        <v>30</v>
      </c>
      <c r="AP87" s="269" t="s">
        <v>30</v>
      </c>
      <c r="AQ87" s="269" t="s">
        <v>30</v>
      </c>
      <c r="AR87" s="269" t="s">
        <v>30</v>
      </c>
      <c r="AS87" s="269" t="s">
        <v>30</v>
      </c>
      <c r="AT87" s="269" t="s">
        <v>30</v>
      </c>
      <c r="AU87" s="269" t="s">
        <v>30</v>
      </c>
      <c r="AV87" s="269" t="s">
        <v>30</v>
      </c>
      <c r="AW87" s="377" t="s">
        <v>30</v>
      </c>
      <c r="AX87" s="269" t="s">
        <v>30</v>
      </c>
      <c r="AY87" s="269" t="s">
        <v>30</v>
      </c>
      <c r="AZ87" s="269" t="s">
        <v>30</v>
      </c>
      <c r="BA87" s="269" t="s">
        <v>30</v>
      </c>
      <c r="BB87" s="269" t="s">
        <v>30</v>
      </c>
      <c r="BC87" s="269" t="s">
        <v>30</v>
      </c>
      <c r="BD87" s="269" t="s">
        <v>30</v>
      </c>
      <c r="BE87" s="269" t="s">
        <v>30</v>
      </c>
      <c r="BF87" s="269" t="s">
        <v>30</v>
      </c>
      <c r="BG87" s="269"/>
      <c r="BH87" s="269"/>
      <c r="BI87" s="133" t="s">
        <v>30</v>
      </c>
      <c r="BJ87" s="130" t="s">
        <v>30</v>
      </c>
      <c r="BK87" s="26" t="s">
        <v>30</v>
      </c>
      <c r="BL87" s="26" t="s">
        <v>30</v>
      </c>
      <c r="BM87" s="26" t="s">
        <v>30</v>
      </c>
      <c r="BN87" s="26" t="s">
        <v>30</v>
      </c>
      <c r="BO87" s="26" t="s">
        <v>30</v>
      </c>
      <c r="BP87" s="26" t="s">
        <v>30</v>
      </c>
      <c r="BQ87" s="26" t="s">
        <v>30</v>
      </c>
      <c r="BR87" s="93" t="s">
        <v>30</v>
      </c>
      <c r="BS87" s="130" t="s">
        <v>30</v>
      </c>
      <c r="BT87" s="130" t="s">
        <v>30</v>
      </c>
      <c r="BU87" s="26" t="s">
        <v>30</v>
      </c>
      <c r="BV87" s="26" t="s">
        <v>30</v>
      </c>
      <c r="BW87" s="26" t="s">
        <v>30</v>
      </c>
      <c r="BX87" s="26" t="s">
        <v>30</v>
      </c>
      <c r="BY87" s="26" t="s">
        <v>30</v>
      </c>
      <c r="BZ87" s="409" t="s">
        <v>30</v>
      </c>
      <c r="CA87" s="427" t="s">
        <v>30</v>
      </c>
      <c r="CB87" s="409" t="s">
        <v>30</v>
      </c>
      <c r="CC87" s="409" t="s">
        <v>30</v>
      </c>
      <c r="CD87" s="409" t="s">
        <v>30</v>
      </c>
      <c r="CE87" s="492" t="s">
        <v>30</v>
      </c>
      <c r="CF87" s="409" t="s">
        <v>30</v>
      </c>
      <c r="CG87" s="409" t="s">
        <v>30</v>
      </c>
      <c r="CH87" s="409" t="s">
        <v>30</v>
      </c>
      <c r="CI87" s="409" t="s">
        <v>30</v>
      </c>
      <c r="CJ87" s="409" t="s">
        <v>30</v>
      </c>
      <c r="CK87" s="409" t="s">
        <v>30</v>
      </c>
      <c r="CL87" s="409" t="s">
        <v>30</v>
      </c>
      <c r="CM87" s="409" t="s">
        <v>30</v>
      </c>
      <c r="CN87" s="409" t="s">
        <v>30</v>
      </c>
      <c r="CO87" s="409" t="s">
        <v>30</v>
      </c>
      <c r="CP87" s="93" t="s">
        <v>30</v>
      </c>
    </row>
    <row r="88" spans="1:94" x14ac:dyDescent="0.25">
      <c r="A88" s="267"/>
      <c r="B88" s="83" t="str">
        <f>$B$11</f>
        <v>Low Income Residential [2]</v>
      </c>
      <c r="C88" s="132" t="s">
        <v>30</v>
      </c>
      <c r="D88" s="130" t="s">
        <v>30</v>
      </c>
      <c r="E88" s="130" t="s">
        <v>30</v>
      </c>
      <c r="F88" s="130" t="s">
        <v>30</v>
      </c>
      <c r="G88" s="130" t="s">
        <v>30</v>
      </c>
      <c r="H88" s="130" t="s">
        <v>30</v>
      </c>
      <c r="I88" s="130" t="s">
        <v>30</v>
      </c>
      <c r="J88" s="130" t="s">
        <v>30</v>
      </c>
      <c r="K88" s="130" t="s">
        <v>30</v>
      </c>
      <c r="L88" s="318" t="s">
        <v>30</v>
      </c>
      <c r="M88" s="131" t="s">
        <v>30</v>
      </c>
      <c r="N88" s="318" t="s">
        <v>30</v>
      </c>
      <c r="O88" s="214" t="s">
        <v>30</v>
      </c>
      <c r="P88" s="214" t="s">
        <v>30</v>
      </c>
      <c r="Q88" s="214" t="s">
        <v>30</v>
      </c>
      <c r="R88" s="214" t="s">
        <v>30</v>
      </c>
      <c r="S88" s="214" t="s">
        <v>30</v>
      </c>
      <c r="T88" s="214" t="s">
        <v>30</v>
      </c>
      <c r="U88" s="214" t="s">
        <v>30</v>
      </c>
      <c r="V88" s="214" t="s">
        <v>30</v>
      </c>
      <c r="W88" s="214" t="s">
        <v>30</v>
      </c>
      <c r="X88" s="285" t="s">
        <v>30</v>
      </c>
      <c r="Y88" s="377" t="s">
        <v>30</v>
      </c>
      <c r="Z88" s="269" t="s">
        <v>30</v>
      </c>
      <c r="AA88" s="214" t="s">
        <v>30</v>
      </c>
      <c r="AB88" s="214" t="s">
        <v>30</v>
      </c>
      <c r="AC88" s="214" t="s">
        <v>30</v>
      </c>
      <c r="AD88" s="214" t="s">
        <v>30</v>
      </c>
      <c r="AE88" s="214" t="s">
        <v>30</v>
      </c>
      <c r="AF88" s="214" t="s">
        <v>30</v>
      </c>
      <c r="AG88" s="214" t="s">
        <v>30</v>
      </c>
      <c r="AH88" s="214" t="s">
        <v>30</v>
      </c>
      <c r="AI88" s="214" t="s">
        <v>30</v>
      </c>
      <c r="AJ88" s="269" t="s">
        <v>30</v>
      </c>
      <c r="AK88" s="377" t="s">
        <v>30</v>
      </c>
      <c r="AL88" s="269" t="s">
        <v>30</v>
      </c>
      <c r="AM88" s="269" t="s">
        <v>30</v>
      </c>
      <c r="AN88" s="269" t="s">
        <v>30</v>
      </c>
      <c r="AO88" s="269" t="s">
        <v>30</v>
      </c>
      <c r="AP88" s="269" t="s">
        <v>30</v>
      </c>
      <c r="AQ88" s="269" t="s">
        <v>30</v>
      </c>
      <c r="AR88" s="269" t="s">
        <v>30</v>
      </c>
      <c r="AS88" s="269" t="s">
        <v>30</v>
      </c>
      <c r="AT88" s="269" t="s">
        <v>30</v>
      </c>
      <c r="AU88" s="269" t="s">
        <v>30</v>
      </c>
      <c r="AV88" s="269" t="s">
        <v>30</v>
      </c>
      <c r="AW88" s="377" t="s">
        <v>30</v>
      </c>
      <c r="AX88" s="269" t="s">
        <v>30</v>
      </c>
      <c r="AY88" s="269" t="s">
        <v>30</v>
      </c>
      <c r="AZ88" s="269" t="s">
        <v>30</v>
      </c>
      <c r="BA88" s="269" t="s">
        <v>30</v>
      </c>
      <c r="BB88" s="269" t="s">
        <v>30</v>
      </c>
      <c r="BC88" s="269" t="s">
        <v>30</v>
      </c>
      <c r="BD88" s="269" t="s">
        <v>30</v>
      </c>
      <c r="BE88" s="269" t="s">
        <v>30</v>
      </c>
      <c r="BF88" s="269" t="s">
        <v>30</v>
      </c>
      <c r="BG88" s="269"/>
      <c r="BH88" s="269"/>
      <c r="BI88" s="133" t="s">
        <v>30</v>
      </c>
      <c r="BJ88" s="130" t="s">
        <v>30</v>
      </c>
      <c r="BK88" s="26" t="s">
        <v>30</v>
      </c>
      <c r="BL88" s="26" t="s">
        <v>30</v>
      </c>
      <c r="BM88" s="26" t="s">
        <v>30</v>
      </c>
      <c r="BN88" s="26" t="s">
        <v>30</v>
      </c>
      <c r="BO88" s="26" t="s">
        <v>30</v>
      </c>
      <c r="BP88" s="26" t="s">
        <v>30</v>
      </c>
      <c r="BQ88" s="26" t="s">
        <v>30</v>
      </c>
      <c r="BR88" s="93" t="s">
        <v>30</v>
      </c>
      <c r="BS88" s="130" t="s">
        <v>30</v>
      </c>
      <c r="BT88" s="130" t="s">
        <v>30</v>
      </c>
      <c r="BU88" s="26" t="s">
        <v>30</v>
      </c>
      <c r="BV88" s="26" t="s">
        <v>30</v>
      </c>
      <c r="BW88" s="26" t="s">
        <v>30</v>
      </c>
      <c r="BX88" s="26" t="s">
        <v>30</v>
      </c>
      <c r="BY88" s="26" t="s">
        <v>30</v>
      </c>
      <c r="BZ88" s="409" t="s">
        <v>30</v>
      </c>
      <c r="CA88" s="427" t="s">
        <v>30</v>
      </c>
      <c r="CB88" s="409" t="s">
        <v>30</v>
      </c>
      <c r="CC88" s="409" t="s">
        <v>30</v>
      </c>
      <c r="CD88" s="409" t="s">
        <v>30</v>
      </c>
      <c r="CE88" s="492" t="s">
        <v>30</v>
      </c>
      <c r="CF88" s="409" t="s">
        <v>30</v>
      </c>
      <c r="CG88" s="409" t="s">
        <v>30</v>
      </c>
      <c r="CH88" s="409" t="s">
        <v>30</v>
      </c>
      <c r="CI88" s="409" t="s">
        <v>30</v>
      </c>
      <c r="CJ88" s="409" t="s">
        <v>30</v>
      </c>
      <c r="CK88" s="409" t="s">
        <v>30</v>
      </c>
      <c r="CL88" s="409" t="s">
        <v>30</v>
      </c>
      <c r="CM88" s="409" t="s">
        <v>30</v>
      </c>
      <c r="CN88" s="409" t="s">
        <v>30</v>
      </c>
      <c r="CO88" s="409" t="s">
        <v>30</v>
      </c>
      <c r="CP88" s="93" t="s">
        <v>30</v>
      </c>
    </row>
    <row r="89" spans="1:94" x14ac:dyDescent="0.25">
      <c r="A89" s="267"/>
      <c r="B89" s="83" t="str">
        <f>$B$12</f>
        <v>Small C&amp;I [3]</v>
      </c>
      <c r="C89" s="132" t="s">
        <v>30</v>
      </c>
      <c r="D89" s="130" t="s">
        <v>30</v>
      </c>
      <c r="E89" s="130" t="s">
        <v>30</v>
      </c>
      <c r="F89" s="130" t="s">
        <v>30</v>
      </c>
      <c r="G89" s="130" t="s">
        <v>30</v>
      </c>
      <c r="H89" s="130" t="s">
        <v>30</v>
      </c>
      <c r="I89" s="130" t="s">
        <v>30</v>
      </c>
      <c r="J89" s="130" t="s">
        <v>30</v>
      </c>
      <c r="K89" s="130" t="s">
        <v>30</v>
      </c>
      <c r="L89" s="318" t="s">
        <v>30</v>
      </c>
      <c r="M89" s="131" t="s">
        <v>30</v>
      </c>
      <c r="N89" s="318" t="s">
        <v>30</v>
      </c>
      <c r="O89" s="214" t="s">
        <v>30</v>
      </c>
      <c r="P89" s="214" t="s">
        <v>30</v>
      </c>
      <c r="Q89" s="214" t="s">
        <v>30</v>
      </c>
      <c r="R89" s="214" t="s">
        <v>30</v>
      </c>
      <c r="S89" s="214" t="s">
        <v>30</v>
      </c>
      <c r="T89" s="214" t="s">
        <v>30</v>
      </c>
      <c r="U89" s="214" t="s">
        <v>30</v>
      </c>
      <c r="V89" s="214" t="s">
        <v>30</v>
      </c>
      <c r="W89" s="214" t="s">
        <v>30</v>
      </c>
      <c r="X89" s="285" t="s">
        <v>30</v>
      </c>
      <c r="Y89" s="377" t="s">
        <v>30</v>
      </c>
      <c r="Z89" s="269" t="s">
        <v>30</v>
      </c>
      <c r="AA89" s="214" t="s">
        <v>30</v>
      </c>
      <c r="AB89" s="214" t="s">
        <v>30</v>
      </c>
      <c r="AC89" s="214" t="s">
        <v>30</v>
      </c>
      <c r="AD89" s="214" t="s">
        <v>30</v>
      </c>
      <c r="AE89" s="214" t="s">
        <v>30</v>
      </c>
      <c r="AF89" s="214" t="s">
        <v>30</v>
      </c>
      <c r="AG89" s="214" t="s">
        <v>30</v>
      </c>
      <c r="AH89" s="214" t="s">
        <v>30</v>
      </c>
      <c r="AI89" s="214" t="s">
        <v>30</v>
      </c>
      <c r="AJ89" s="269" t="s">
        <v>30</v>
      </c>
      <c r="AK89" s="377" t="s">
        <v>30</v>
      </c>
      <c r="AL89" s="269" t="s">
        <v>30</v>
      </c>
      <c r="AM89" s="269" t="s">
        <v>30</v>
      </c>
      <c r="AN89" s="269" t="s">
        <v>30</v>
      </c>
      <c r="AO89" s="269" t="s">
        <v>30</v>
      </c>
      <c r="AP89" s="269" t="s">
        <v>30</v>
      </c>
      <c r="AQ89" s="269" t="s">
        <v>30</v>
      </c>
      <c r="AR89" s="269" t="s">
        <v>30</v>
      </c>
      <c r="AS89" s="269" t="s">
        <v>30</v>
      </c>
      <c r="AT89" s="269" t="s">
        <v>30</v>
      </c>
      <c r="AU89" s="269" t="s">
        <v>30</v>
      </c>
      <c r="AV89" s="269" t="s">
        <v>30</v>
      </c>
      <c r="AW89" s="377" t="s">
        <v>30</v>
      </c>
      <c r="AX89" s="269" t="s">
        <v>30</v>
      </c>
      <c r="AY89" s="269" t="s">
        <v>30</v>
      </c>
      <c r="AZ89" s="269" t="s">
        <v>30</v>
      </c>
      <c r="BA89" s="269" t="s">
        <v>30</v>
      </c>
      <c r="BB89" s="269" t="s">
        <v>30</v>
      </c>
      <c r="BC89" s="269" t="s">
        <v>30</v>
      </c>
      <c r="BD89" s="269" t="s">
        <v>30</v>
      </c>
      <c r="BE89" s="269" t="s">
        <v>30</v>
      </c>
      <c r="BF89" s="269" t="s">
        <v>30</v>
      </c>
      <c r="BG89" s="269"/>
      <c r="BH89" s="269"/>
      <c r="BI89" s="133" t="s">
        <v>30</v>
      </c>
      <c r="BJ89" s="130" t="s">
        <v>30</v>
      </c>
      <c r="BK89" s="26" t="s">
        <v>30</v>
      </c>
      <c r="BL89" s="26" t="s">
        <v>30</v>
      </c>
      <c r="BM89" s="26" t="s">
        <v>30</v>
      </c>
      <c r="BN89" s="26" t="s">
        <v>30</v>
      </c>
      <c r="BO89" s="26" t="s">
        <v>30</v>
      </c>
      <c r="BP89" s="26" t="s">
        <v>30</v>
      </c>
      <c r="BQ89" s="26" t="s">
        <v>30</v>
      </c>
      <c r="BR89" s="93" t="s">
        <v>30</v>
      </c>
      <c r="BS89" s="130" t="s">
        <v>30</v>
      </c>
      <c r="BT89" s="130" t="s">
        <v>30</v>
      </c>
      <c r="BU89" s="26" t="s">
        <v>30</v>
      </c>
      <c r="BV89" s="26" t="s">
        <v>30</v>
      </c>
      <c r="BW89" s="26" t="s">
        <v>30</v>
      </c>
      <c r="BX89" s="26" t="s">
        <v>30</v>
      </c>
      <c r="BY89" s="26" t="s">
        <v>30</v>
      </c>
      <c r="BZ89" s="409" t="s">
        <v>30</v>
      </c>
      <c r="CA89" s="427" t="s">
        <v>30</v>
      </c>
      <c r="CB89" s="409" t="s">
        <v>30</v>
      </c>
      <c r="CC89" s="409" t="s">
        <v>30</v>
      </c>
      <c r="CD89" s="409" t="s">
        <v>30</v>
      </c>
      <c r="CE89" s="492" t="s">
        <v>30</v>
      </c>
      <c r="CF89" s="409" t="s">
        <v>30</v>
      </c>
      <c r="CG89" s="409" t="s">
        <v>30</v>
      </c>
      <c r="CH89" s="409" t="s">
        <v>30</v>
      </c>
      <c r="CI89" s="409" t="s">
        <v>30</v>
      </c>
      <c r="CJ89" s="409" t="s">
        <v>30</v>
      </c>
      <c r="CK89" s="409" t="s">
        <v>30</v>
      </c>
      <c r="CL89" s="409" t="s">
        <v>30</v>
      </c>
      <c r="CM89" s="409" t="s">
        <v>30</v>
      </c>
      <c r="CN89" s="409" t="s">
        <v>30</v>
      </c>
      <c r="CO89" s="409" t="s">
        <v>30</v>
      </c>
      <c r="CP89" s="93" t="s">
        <v>30</v>
      </c>
    </row>
    <row r="90" spans="1:94" x14ac:dyDescent="0.25">
      <c r="A90" s="267"/>
      <c r="B90" s="83" t="str">
        <f>$B$13</f>
        <v>Medium C&amp;I [4]</v>
      </c>
      <c r="C90" s="132" t="s">
        <v>30</v>
      </c>
      <c r="D90" s="130" t="s">
        <v>30</v>
      </c>
      <c r="E90" s="130" t="s">
        <v>30</v>
      </c>
      <c r="F90" s="130" t="s">
        <v>30</v>
      </c>
      <c r="G90" s="130" t="s">
        <v>30</v>
      </c>
      <c r="H90" s="130" t="s">
        <v>30</v>
      </c>
      <c r="I90" s="130" t="s">
        <v>30</v>
      </c>
      <c r="J90" s="130" t="s">
        <v>30</v>
      </c>
      <c r="K90" s="130" t="s">
        <v>30</v>
      </c>
      <c r="L90" s="318" t="s">
        <v>30</v>
      </c>
      <c r="M90" s="131" t="s">
        <v>30</v>
      </c>
      <c r="N90" s="318" t="s">
        <v>30</v>
      </c>
      <c r="O90" s="214" t="s">
        <v>30</v>
      </c>
      <c r="P90" s="214" t="s">
        <v>30</v>
      </c>
      <c r="Q90" s="214" t="s">
        <v>30</v>
      </c>
      <c r="R90" s="214" t="s">
        <v>30</v>
      </c>
      <c r="S90" s="214" t="s">
        <v>30</v>
      </c>
      <c r="T90" s="214" t="s">
        <v>30</v>
      </c>
      <c r="U90" s="214" t="s">
        <v>30</v>
      </c>
      <c r="V90" s="214" t="s">
        <v>30</v>
      </c>
      <c r="W90" s="214" t="s">
        <v>30</v>
      </c>
      <c r="X90" s="285" t="s">
        <v>30</v>
      </c>
      <c r="Y90" s="377" t="s">
        <v>30</v>
      </c>
      <c r="Z90" s="269" t="s">
        <v>30</v>
      </c>
      <c r="AA90" s="214" t="s">
        <v>30</v>
      </c>
      <c r="AB90" s="214" t="s">
        <v>30</v>
      </c>
      <c r="AC90" s="214" t="s">
        <v>30</v>
      </c>
      <c r="AD90" s="214" t="s">
        <v>30</v>
      </c>
      <c r="AE90" s="214" t="s">
        <v>30</v>
      </c>
      <c r="AF90" s="214" t="s">
        <v>30</v>
      </c>
      <c r="AG90" s="214" t="s">
        <v>30</v>
      </c>
      <c r="AH90" s="214" t="s">
        <v>30</v>
      </c>
      <c r="AI90" s="214" t="s">
        <v>30</v>
      </c>
      <c r="AJ90" s="269" t="s">
        <v>30</v>
      </c>
      <c r="AK90" s="377" t="s">
        <v>30</v>
      </c>
      <c r="AL90" s="269" t="s">
        <v>30</v>
      </c>
      <c r="AM90" s="269" t="s">
        <v>30</v>
      </c>
      <c r="AN90" s="269" t="s">
        <v>30</v>
      </c>
      <c r="AO90" s="269" t="s">
        <v>30</v>
      </c>
      <c r="AP90" s="269" t="s">
        <v>30</v>
      </c>
      <c r="AQ90" s="269" t="s">
        <v>30</v>
      </c>
      <c r="AR90" s="269" t="s">
        <v>30</v>
      </c>
      <c r="AS90" s="269" t="s">
        <v>30</v>
      </c>
      <c r="AT90" s="269" t="s">
        <v>30</v>
      </c>
      <c r="AU90" s="269" t="s">
        <v>30</v>
      </c>
      <c r="AV90" s="269" t="s">
        <v>30</v>
      </c>
      <c r="AW90" s="377" t="s">
        <v>30</v>
      </c>
      <c r="AX90" s="269" t="s">
        <v>30</v>
      </c>
      <c r="AY90" s="269" t="s">
        <v>30</v>
      </c>
      <c r="AZ90" s="269" t="s">
        <v>30</v>
      </c>
      <c r="BA90" s="269" t="s">
        <v>30</v>
      </c>
      <c r="BB90" s="269" t="s">
        <v>30</v>
      </c>
      <c r="BC90" s="269" t="s">
        <v>30</v>
      </c>
      <c r="BD90" s="269" t="s">
        <v>30</v>
      </c>
      <c r="BE90" s="269" t="s">
        <v>30</v>
      </c>
      <c r="BF90" s="269" t="s">
        <v>30</v>
      </c>
      <c r="BG90" s="269"/>
      <c r="BH90" s="269"/>
      <c r="BI90" s="133" t="s">
        <v>30</v>
      </c>
      <c r="BJ90" s="130" t="s">
        <v>30</v>
      </c>
      <c r="BK90" s="26" t="s">
        <v>30</v>
      </c>
      <c r="BL90" s="26" t="s">
        <v>30</v>
      </c>
      <c r="BM90" s="26" t="s">
        <v>30</v>
      </c>
      <c r="BN90" s="26" t="s">
        <v>30</v>
      </c>
      <c r="BO90" s="26" t="s">
        <v>30</v>
      </c>
      <c r="BP90" s="26" t="s">
        <v>30</v>
      </c>
      <c r="BQ90" s="26" t="s">
        <v>30</v>
      </c>
      <c r="BR90" s="93" t="s">
        <v>30</v>
      </c>
      <c r="BS90" s="130" t="s">
        <v>30</v>
      </c>
      <c r="BT90" s="130" t="s">
        <v>30</v>
      </c>
      <c r="BU90" s="26" t="s">
        <v>30</v>
      </c>
      <c r="BV90" s="26" t="s">
        <v>30</v>
      </c>
      <c r="BW90" s="26" t="s">
        <v>30</v>
      </c>
      <c r="BX90" s="26" t="s">
        <v>30</v>
      </c>
      <c r="BY90" s="26" t="s">
        <v>30</v>
      </c>
      <c r="BZ90" s="409" t="s">
        <v>30</v>
      </c>
      <c r="CA90" s="427" t="s">
        <v>30</v>
      </c>
      <c r="CB90" s="409" t="s">
        <v>30</v>
      </c>
      <c r="CC90" s="409" t="s">
        <v>30</v>
      </c>
      <c r="CD90" s="409" t="s">
        <v>30</v>
      </c>
      <c r="CE90" s="492" t="s">
        <v>30</v>
      </c>
      <c r="CF90" s="409" t="s">
        <v>30</v>
      </c>
      <c r="CG90" s="409" t="s">
        <v>30</v>
      </c>
      <c r="CH90" s="409" t="s">
        <v>30</v>
      </c>
      <c r="CI90" s="409" t="s">
        <v>30</v>
      </c>
      <c r="CJ90" s="409" t="s">
        <v>30</v>
      </c>
      <c r="CK90" s="409" t="s">
        <v>30</v>
      </c>
      <c r="CL90" s="409" t="s">
        <v>30</v>
      </c>
      <c r="CM90" s="409" t="s">
        <v>30</v>
      </c>
      <c r="CN90" s="409" t="s">
        <v>30</v>
      </c>
      <c r="CO90" s="409" t="s">
        <v>30</v>
      </c>
      <c r="CP90" s="93" t="s">
        <v>30</v>
      </c>
    </row>
    <row r="91" spans="1:94" x14ac:dyDescent="0.25">
      <c r="A91" s="267"/>
      <c r="B91" s="83" t="str">
        <f>$B$14</f>
        <v>Large C&amp;I [5]</v>
      </c>
      <c r="C91" s="132" t="s">
        <v>30</v>
      </c>
      <c r="D91" s="130" t="s">
        <v>30</v>
      </c>
      <c r="E91" s="130" t="s">
        <v>30</v>
      </c>
      <c r="F91" s="130" t="s">
        <v>30</v>
      </c>
      <c r="G91" s="130" t="s">
        <v>30</v>
      </c>
      <c r="H91" s="130" t="s">
        <v>30</v>
      </c>
      <c r="I91" s="130" t="s">
        <v>30</v>
      </c>
      <c r="J91" s="130" t="s">
        <v>30</v>
      </c>
      <c r="K91" s="130" t="s">
        <v>30</v>
      </c>
      <c r="L91" s="318" t="s">
        <v>30</v>
      </c>
      <c r="M91" s="131" t="s">
        <v>30</v>
      </c>
      <c r="N91" s="318" t="s">
        <v>30</v>
      </c>
      <c r="O91" s="214" t="s">
        <v>30</v>
      </c>
      <c r="P91" s="214" t="s">
        <v>30</v>
      </c>
      <c r="Q91" s="214" t="s">
        <v>30</v>
      </c>
      <c r="R91" s="214" t="s">
        <v>30</v>
      </c>
      <c r="S91" s="214" t="s">
        <v>30</v>
      </c>
      <c r="T91" s="214" t="s">
        <v>30</v>
      </c>
      <c r="U91" s="214" t="s">
        <v>30</v>
      </c>
      <c r="V91" s="214" t="s">
        <v>30</v>
      </c>
      <c r="W91" s="214" t="s">
        <v>30</v>
      </c>
      <c r="X91" s="285" t="s">
        <v>30</v>
      </c>
      <c r="Y91" s="377" t="s">
        <v>30</v>
      </c>
      <c r="Z91" s="269" t="s">
        <v>30</v>
      </c>
      <c r="AA91" s="214" t="s">
        <v>30</v>
      </c>
      <c r="AB91" s="214" t="s">
        <v>30</v>
      </c>
      <c r="AC91" s="214" t="s">
        <v>30</v>
      </c>
      <c r="AD91" s="214" t="s">
        <v>30</v>
      </c>
      <c r="AE91" s="214" t="s">
        <v>30</v>
      </c>
      <c r="AF91" s="214" t="s">
        <v>30</v>
      </c>
      <c r="AG91" s="214" t="s">
        <v>30</v>
      </c>
      <c r="AH91" s="214" t="s">
        <v>30</v>
      </c>
      <c r="AI91" s="214" t="s">
        <v>30</v>
      </c>
      <c r="AJ91" s="269" t="s">
        <v>30</v>
      </c>
      <c r="AK91" s="377" t="s">
        <v>30</v>
      </c>
      <c r="AL91" s="269" t="s">
        <v>30</v>
      </c>
      <c r="AM91" s="269" t="s">
        <v>30</v>
      </c>
      <c r="AN91" s="269" t="s">
        <v>30</v>
      </c>
      <c r="AO91" s="269" t="s">
        <v>30</v>
      </c>
      <c r="AP91" s="269" t="s">
        <v>30</v>
      </c>
      <c r="AQ91" s="269" t="s">
        <v>30</v>
      </c>
      <c r="AR91" s="269" t="s">
        <v>30</v>
      </c>
      <c r="AS91" s="269" t="s">
        <v>30</v>
      </c>
      <c r="AT91" s="269" t="s">
        <v>30</v>
      </c>
      <c r="AU91" s="269" t="s">
        <v>30</v>
      </c>
      <c r="AV91" s="269" t="s">
        <v>30</v>
      </c>
      <c r="AW91" s="377" t="s">
        <v>30</v>
      </c>
      <c r="AX91" s="269" t="s">
        <v>30</v>
      </c>
      <c r="AY91" s="269" t="s">
        <v>30</v>
      </c>
      <c r="AZ91" s="269" t="s">
        <v>30</v>
      </c>
      <c r="BA91" s="269" t="s">
        <v>30</v>
      </c>
      <c r="BB91" s="269" t="s">
        <v>30</v>
      </c>
      <c r="BC91" s="269" t="s">
        <v>30</v>
      </c>
      <c r="BD91" s="269" t="s">
        <v>30</v>
      </c>
      <c r="BE91" s="269" t="s">
        <v>30</v>
      </c>
      <c r="BF91" s="269" t="s">
        <v>30</v>
      </c>
      <c r="BG91" s="269"/>
      <c r="BH91" s="269"/>
      <c r="BI91" s="133" t="s">
        <v>30</v>
      </c>
      <c r="BJ91" s="130" t="s">
        <v>30</v>
      </c>
      <c r="BK91" s="26" t="s">
        <v>30</v>
      </c>
      <c r="BL91" s="26" t="s">
        <v>30</v>
      </c>
      <c r="BM91" s="26" t="s">
        <v>30</v>
      </c>
      <c r="BN91" s="26" t="s">
        <v>30</v>
      </c>
      <c r="BO91" s="26" t="s">
        <v>30</v>
      </c>
      <c r="BP91" s="26" t="s">
        <v>30</v>
      </c>
      <c r="BQ91" s="26" t="s">
        <v>30</v>
      </c>
      <c r="BR91" s="93" t="s">
        <v>30</v>
      </c>
      <c r="BS91" s="130" t="s">
        <v>30</v>
      </c>
      <c r="BT91" s="130" t="s">
        <v>30</v>
      </c>
      <c r="BU91" s="26" t="s">
        <v>30</v>
      </c>
      <c r="BV91" s="26" t="s">
        <v>30</v>
      </c>
      <c r="BW91" s="26" t="s">
        <v>30</v>
      </c>
      <c r="BX91" s="26" t="s">
        <v>30</v>
      </c>
      <c r="BY91" s="26" t="s">
        <v>30</v>
      </c>
      <c r="BZ91" s="409" t="s">
        <v>30</v>
      </c>
      <c r="CA91" s="427" t="s">
        <v>30</v>
      </c>
      <c r="CB91" s="409" t="s">
        <v>30</v>
      </c>
      <c r="CC91" s="409" t="s">
        <v>30</v>
      </c>
      <c r="CD91" s="409" t="s">
        <v>30</v>
      </c>
      <c r="CE91" s="492" t="s">
        <v>30</v>
      </c>
      <c r="CF91" s="409" t="s">
        <v>30</v>
      </c>
      <c r="CG91" s="409" t="s">
        <v>30</v>
      </c>
      <c r="CH91" s="409" t="s">
        <v>30</v>
      </c>
      <c r="CI91" s="409" t="s">
        <v>30</v>
      </c>
      <c r="CJ91" s="409" t="s">
        <v>30</v>
      </c>
      <c r="CK91" s="409" t="s">
        <v>30</v>
      </c>
      <c r="CL91" s="409" t="s">
        <v>30</v>
      </c>
      <c r="CM91" s="409" t="s">
        <v>30</v>
      </c>
      <c r="CN91" s="409" t="s">
        <v>30</v>
      </c>
      <c r="CO91" s="409" t="s">
        <v>30</v>
      </c>
      <c r="CP91" s="93" t="s">
        <v>30</v>
      </c>
    </row>
    <row r="92" spans="1:94" x14ac:dyDescent="0.25">
      <c r="A92" s="267"/>
      <c r="B92" s="83" t="str">
        <f>$B$15</f>
        <v>Total</v>
      </c>
      <c r="C92" s="132" t="s">
        <v>30</v>
      </c>
      <c r="D92" s="130" t="s">
        <v>30</v>
      </c>
      <c r="E92" s="130" t="s">
        <v>30</v>
      </c>
      <c r="F92" s="130" t="s">
        <v>30</v>
      </c>
      <c r="G92" s="130" t="s">
        <v>30</v>
      </c>
      <c r="H92" s="130" t="s">
        <v>30</v>
      </c>
      <c r="I92" s="130" t="s">
        <v>30</v>
      </c>
      <c r="J92" s="130" t="s">
        <v>30</v>
      </c>
      <c r="K92" s="130" t="s">
        <v>30</v>
      </c>
      <c r="L92" s="318" t="s">
        <v>30</v>
      </c>
      <c r="M92" s="131" t="s">
        <v>30</v>
      </c>
      <c r="N92" s="318" t="s">
        <v>30</v>
      </c>
      <c r="O92" s="214" t="s">
        <v>30</v>
      </c>
      <c r="P92" s="214" t="s">
        <v>30</v>
      </c>
      <c r="Q92" s="214" t="s">
        <v>30</v>
      </c>
      <c r="R92" s="214" t="s">
        <v>30</v>
      </c>
      <c r="S92" s="214" t="s">
        <v>30</v>
      </c>
      <c r="T92" s="214" t="s">
        <v>30</v>
      </c>
      <c r="U92" s="214" t="s">
        <v>30</v>
      </c>
      <c r="V92" s="214" t="s">
        <v>30</v>
      </c>
      <c r="W92" s="214" t="s">
        <v>30</v>
      </c>
      <c r="X92" s="285" t="s">
        <v>30</v>
      </c>
      <c r="Y92" s="377" t="s">
        <v>30</v>
      </c>
      <c r="Z92" s="269" t="s">
        <v>30</v>
      </c>
      <c r="AA92" s="214" t="s">
        <v>30</v>
      </c>
      <c r="AB92" s="214" t="s">
        <v>30</v>
      </c>
      <c r="AC92" s="214" t="s">
        <v>30</v>
      </c>
      <c r="AD92" s="214" t="s">
        <v>30</v>
      </c>
      <c r="AE92" s="214" t="s">
        <v>30</v>
      </c>
      <c r="AF92" s="214" t="s">
        <v>30</v>
      </c>
      <c r="AG92" s="214" t="s">
        <v>30</v>
      </c>
      <c r="AH92" s="214" t="s">
        <v>30</v>
      </c>
      <c r="AI92" s="214" t="s">
        <v>30</v>
      </c>
      <c r="AJ92" s="269" t="s">
        <v>30</v>
      </c>
      <c r="AK92" s="377" t="s">
        <v>30</v>
      </c>
      <c r="AL92" s="269" t="s">
        <v>30</v>
      </c>
      <c r="AM92" s="269" t="s">
        <v>30</v>
      </c>
      <c r="AN92" s="269" t="s">
        <v>30</v>
      </c>
      <c r="AO92" s="269" t="s">
        <v>30</v>
      </c>
      <c r="AP92" s="269" t="s">
        <v>30</v>
      </c>
      <c r="AQ92" s="269" t="s">
        <v>30</v>
      </c>
      <c r="AR92" s="269" t="s">
        <v>30</v>
      </c>
      <c r="AS92" s="269" t="s">
        <v>30</v>
      </c>
      <c r="AT92" s="269" t="s">
        <v>30</v>
      </c>
      <c r="AU92" s="269" t="s">
        <v>30</v>
      </c>
      <c r="AV92" s="269" t="s">
        <v>30</v>
      </c>
      <c r="AW92" s="377" t="s">
        <v>30</v>
      </c>
      <c r="AX92" s="269" t="s">
        <v>30</v>
      </c>
      <c r="AY92" s="269" t="s">
        <v>30</v>
      </c>
      <c r="AZ92" s="269" t="s">
        <v>30</v>
      </c>
      <c r="BA92" s="269" t="s">
        <v>30</v>
      </c>
      <c r="BB92" s="269" t="s">
        <v>30</v>
      </c>
      <c r="BC92" s="269" t="s">
        <v>30</v>
      </c>
      <c r="BD92" s="269" t="s">
        <v>30</v>
      </c>
      <c r="BE92" s="269" t="s">
        <v>30</v>
      </c>
      <c r="BF92" s="269" t="s">
        <v>30</v>
      </c>
      <c r="BG92" s="269"/>
      <c r="BH92" s="269"/>
      <c r="BI92" s="133" t="s">
        <v>30</v>
      </c>
      <c r="BJ92" s="130" t="s">
        <v>30</v>
      </c>
      <c r="BK92" s="26" t="s">
        <v>30</v>
      </c>
      <c r="BL92" s="26" t="s">
        <v>30</v>
      </c>
      <c r="BM92" s="26" t="s">
        <v>30</v>
      </c>
      <c r="BN92" s="26" t="s">
        <v>30</v>
      </c>
      <c r="BO92" s="26" t="s">
        <v>30</v>
      </c>
      <c r="BP92" s="26" t="s">
        <v>30</v>
      </c>
      <c r="BQ92" s="26" t="s">
        <v>30</v>
      </c>
      <c r="BR92" s="93" t="s">
        <v>30</v>
      </c>
      <c r="BS92" s="130" t="s">
        <v>30</v>
      </c>
      <c r="BT92" s="130" t="s">
        <v>30</v>
      </c>
      <c r="BU92" s="26" t="s">
        <v>30</v>
      </c>
      <c r="BV92" s="26" t="s">
        <v>30</v>
      </c>
      <c r="BW92" s="26" t="s">
        <v>30</v>
      </c>
      <c r="BX92" s="26" t="s">
        <v>30</v>
      </c>
      <c r="BY92" s="26" t="s">
        <v>30</v>
      </c>
      <c r="BZ92" s="409" t="s">
        <v>30</v>
      </c>
      <c r="CA92" s="427" t="s">
        <v>30</v>
      </c>
      <c r="CB92" s="409" t="s">
        <v>30</v>
      </c>
      <c r="CC92" s="409" t="s">
        <v>30</v>
      </c>
      <c r="CD92" s="409" t="s">
        <v>30</v>
      </c>
      <c r="CE92" s="492" t="s">
        <v>30</v>
      </c>
      <c r="CF92" s="409" t="s">
        <v>30</v>
      </c>
      <c r="CG92" s="409" t="s">
        <v>30</v>
      </c>
      <c r="CH92" s="409" t="s">
        <v>30</v>
      </c>
      <c r="CI92" s="409" t="s">
        <v>30</v>
      </c>
      <c r="CJ92" s="409" t="s">
        <v>30</v>
      </c>
      <c r="CK92" s="409" t="s">
        <v>30</v>
      </c>
      <c r="CL92" s="409" t="s">
        <v>30</v>
      </c>
      <c r="CM92" s="409" t="s">
        <v>30</v>
      </c>
      <c r="CN92" s="409" t="s">
        <v>30</v>
      </c>
      <c r="CO92" s="409" t="s">
        <v>30</v>
      </c>
      <c r="CP92" s="93" t="s">
        <v>30</v>
      </c>
    </row>
    <row r="93" spans="1:94" x14ac:dyDescent="0.25">
      <c r="A93" s="267">
        <f>+A86+1</f>
        <v>13</v>
      </c>
      <c r="B93" s="94" t="s">
        <v>28</v>
      </c>
      <c r="C93" s="134"/>
      <c r="D93" s="135"/>
      <c r="E93" s="135"/>
      <c r="F93" s="135"/>
      <c r="G93" s="135"/>
      <c r="H93" s="135"/>
      <c r="I93" s="135"/>
      <c r="J93" s="135"/>
      <c r="K93" s="135"/>
      <c r="L93" s="319"/>
      <c r="M93" s="131"/>
      <c r="N93" s="319"/>
      <c r="O93" s="214"/>
      <c r="P93" s="214"/>
      <c r="Q93" s="215"/>
      <c r="R93" s="215"/>
      <c r="S93" s="215"/>
      <c r="T93" s="215"/>
      <c r="U93" s="215"/>
      <c r="V93" s="215"/>
      <c r="W93" s="214"/>
      <c r="X93" s="285"/>
      <c r="Y93" s="376"/>
      <c r="Z93" s="137"/>
      <c r="AA93" s="214"/>
      <c r="AB93" s="214"/>
      <c r="AC93" s="214"/>
      <c r="AD93" s="214"/>
      <c r="AE93" s="214"/>
      <c r="AF93" s="214"/>
      <c r="AG93" s="214"/>
      <c r="AH93" s="214"/>
      <c r="AI93" s="214"/>
      <c r="AJ93" s="269"/>
      <c r="AK93" s="377"/>
      <c r="AL93" s="269"/>
      <c r="AM93" s="269"/>
      <c r="AN93" s="269"/>
      <c r="AO93" s="269"/>
      <c r="AP93" s="269"/>
      <c r="AQ93" s="269"/>
      <c r="AR93" s="269"/>
      <c r="AS93" s="269"/>
      <c r="AT93" s="269"/>
      <c r="AU93" s="269"/>
      <c r="AV93" s="269"/>
      <c r="AW93" s="377"/>
      <c r="AX93" s="269"/>
      <c r="AY93" s="269"/>
      <c r="AZ93" s="269"/>
      <c r="BA93" s="269"/>
      <c r="BB93" s="269"/>
      <c r="BC93" s="269"/>
      <c r="BD93" s="269"/>
      <c r="BE93" s="269"/>
      <c r="BF93" s="269"/>
      <c r="BG93" s="269"/>
      <c r="BH93" s="269"/>
      <c r="BI93" s="136"/>
      <c r="BJ93" s="137"/>
      <c r="BK93" s="21"/>
      <c r="BL93" s="21"/>
      <c r="BM93" s="21"/>
      <c r="BN93" s="21"/>
      <c r="BO93" s="21"/>
      <c r="BP93" s="21"/>
      <c r="BQ93" s="21"/>
      <c r="BR93" s="95"/>
      <c r="BS93" s="137"/>
      <c r="BT93" s="137"/>
      <c r="BU93" s="21"/>
      <c r="BV93" s="21"/>
      <c r="BW93" s="21"/>
      <c r="BX93" s="21"/>
      <c r="BY93" s="21"/>
      <c r="BZ93" s="410"/>
      <c r="CA93" s="410"/>
      <c r="CB93" s="435"/>
      <c r="CC93" s="435"/>
      <c r="CD93" s="435"/>
      <c r="CE93" s="506"/>
      <c r="CF93" s="508"/>
      <c r="CG93" s="508"/>
      <c r="CH93" s="508"/>
      <c r="CI93" s="508"/>
      <c r="CJ93" s="508"/>
      <c r="CK93" s="508"/>
      <c r="CL93" s="410"/>
      <c r="CM93" s="410"/>
      <c r="CN93" s="410"/>
      <c r="CO93" s="410"/>
      <c r="CP93" s="95"/>
    </row>
    <row r="94" spans="1:94" x14ac:dyDescent="0.25">
      <c r="A94" s="267"/>
      <c r="B94" s="83" t="str">
        <f>$B$10</f>
        <v>Residential [1]</v>
      </c>
      <c r="C94" s="62">
        <f>IF(C87="n/a", C80,C80+C87)</f>
        <v>51520287.140000001</v>
      </c>
      <c r="D94" s="63">
        <f t="shared" ref="D94:N94" si="307">IF(D87="n/a", D80,D80+D87)</f>
        <v>32757777.579999998</v>
      </c>
      <c r="E94" s="63">
        <f t="shared" si="307"/>
        <v>21115009.800000001</v>
      </c>
      <c r="F94" s="63">
        <f t="shared" si="307"/>
        <v>11451333.68</v>
      </c>
      <c r="G94" s="63">
        <f t="shared" si="307"/>
        <v>8432572.0399999991</v>
      </c>
      <c r="H94" s="63">
        <f t="shared" si="307"/>
        <v>7518855.7000000002</v>
      </c>
      <c r="I94" s="63">
        <f t="shared" si="307"/>
        <v>8154353.6100000003</v>
      </c>
      <c r="J94" s="63">
        <f t="shared" si="307"/>
        <v>11226977.550000001</v>
      </c>
      <c r="K94" s="63">
        <f t="shared" si="307"/>
        <v>24325777.57</v>
      </c>
      <c r="L94" s="326">
        <f t="shared" si="307"/>
        <v>45040653.689999998</v>
      </c>
      <c r="M94" s="351">
        <f t="shared" si="307"/>
        <v>50252174.060000002</v>
      </c>
      <c r="N94" s="320">
        <f t="shared" si="307"/>
        <v>50746854.119999997</v>
      </c>
      <c r="O94" s="187">
        <f>IF(O87="n/a", O80,O80+O87)</f>
        <v>39158946.759999998</v>
      </c>
      <c r="P94" s="187">
        <f t="shared" ref="P94:W99" si="308">IF(P87="n/a", P80,P80+P87)</f>
        <v>33270807.379999999</v>
      </c>
      <c r="Q94" s="187">
        <f t="shared" si="308"/>
        <v>24651544.539999999</v>
      </c>
      <c r="R94" s="187">
        <f t="shared" si="308"/>
        <v>11099014.99</v>
      </c>
      <c r="S94" s="187">
        <f t="shared" si="308"/>
        <v>8338424.5099999998</v>
      </c>
      <c r="T94" s="187">
        <f t="shared" si="308"/>
        <v>7415162.9299999997</v>
      </c>
      <c r="U94" s="187">
        <f t="shared" si="308"/>
        <v>7993278.54</v>
      </c>
      <c r="V94" s="187">
        <f t="shared" si="308"/>
        <v>10649869.74</v>
      </c>
      <c r="W94" s="187">
        <f t="shared" si="308"/>
        <v>22699385.739999998</v>
      </c>
      <c r="X94" s="287">
        <f t="shared" ref="X94:AA99" si="309">IF(X87="n/a", X80,X80+X87)</f>
        <v>38466275.079999998</v>
      </c>
      <c r="Y94" s="218">
        <f t="shared" si="309"/>
        <v>57871748.359999999</v>
      </c>
      <c r="Z94" s="55">
        <f t="shared" si="309"/>
        <v>54914061.479999997</v>
      </c>
      <c r="AA94" s="187">
        <f t="shared" si="309"/>
        <v>48031906.960000001</v>
      </c>
      <c r="AB94" s="187">
        <f t="shared" ref="AB94:AC94" si="310">IF(AB87="n/a", AB80,AB80+AB87)</f>
        <v>32077330.170000002</v>
      </c>
      <c r="AC94" s="187">
        <f t="shared" si="310"/>
        <v>19268253.510000002</v>
      </c>
      <c r="AD94" s="187">
        <f t="shared" ref="AD94:AE94" si="311">IF(AD87="n/a", AD80,AD80+AD87)</f>
        <v>11586438.109999999</v>
      </c>
      <c r="AE94" s="187">
        <f t="shared" si="311"/>
        <v>8906499.3200000003</v>
      </c>
      <c r="AF94" s="187">
        <f t="shared" ref="AF94" si="312">IF(AF87="n/a", AF80,AF80+AF87)</f>
        <v>8502215.1199999992</v>
      </c>
      <c r="AG94" s="187">
        <v>8972660</v>
      </c>
      <c r="AH94" s="187">
        <v>11484910.300000001</v>
      </c>
      <c r="AI94" s="187">
        <v>27682541.620000001</v>
      </c>
      <c r="AJ94" s="218">
        <v>52662501.210000001</v>
      </c>
      <c r="AK94" s="547">
        <v>64826800.859999999</v>
      </c>
      <c r="AL94" s="218">
        <v>72620526.790000007</v>
      </c>
      <c r="AM94" s="218">
        <v>62377467.100000001</v>
      </c>
      <c r="AN94" s="218">
        <v>42834338.149999999</v>
      </c>
      <c r="AO94" s="218">
        <v>27312441.310000006</v>
      </c>
      <c r="AP94" s="218">
        <v>13373604.570000002</v>
      </c>
      <c r="AQ94" s="218">
        <v>10656484.759999998</v>
      </c>
      <c r="AR94" s="218">
        <v>9803362.8300000001</v>
      </c>
      <c r="AS94" s="218">
        <v>10737675.960000001</v>
      </c>
      <c r="AT94" s="470">
        <v>18019671.050000001</v>
      </c>
      <c r="AU94" s="470">
        <v>31226681.079999998</v>
      </c>
      <c r="AV94" s="470">
        <v>54061575.400000006</v>
      </c>
      <c r="AW94" s="545">
        <v>76689790.579999998</v>
      </c>
      <c r="AX94" s="470">
        <v>64205000.760000005</v>
      </c>
      <c r="AY94" s="470">
        <v>61447588.270000003</v>
      </c>
      <c r="AZ94" s="470">
        <v>33036616.779999997</v>
      </c>
      <c r="BA94" s="470">
        <v>20088726.429999996</v>
      </c>
      <c r="BB94" s="470">
        <v>11934598.609999999</v>
      </c>
      <c r="BC94" s="470">
        <v>8608800.4399999995</v>
      </c>
      <c r="BD94" s="470">
        <v>8880660.8200000003</v>
      </c>
      <c r="BE94" s="470">
        <v>8729268.9500000011</v>
      </c>
      <c r="BF94" s="470">
        <v>11760313.990000002</v>
      </c>
      <c r="BG94" s="470"/>
      <c r="BH94" s="470"/>
      <c r="BI94" s="110">
        <f t="shared" ref="BI94:BR98" si="313">O94-C94</f>
        <v>-12361340.380000003</v>
      </c>
      <c r="BJ94" s="55">
        <f t="shared" si="313"/>
        <v>513029.80000000075</v>
      </c>
      <c r="BK94" s="55">
        <f t="shared" si="313"/>
        <v>3536534.7399999984</v>
      </c>
      <c r="BL94" s="55">
        <f t="shared" si="313"/>
        <v>-352318.68999999948</v>
      </c>
      <c r="BM94" s="55">
        <f t="shared" si="313"/>
        <v>-94147.529999999329</v>
      </c>
      <c r="BN94" s="55">
        <f t="shared" si="313"/>
        <v>-103692.77000000048</v>
      </c>
      <c r="BO94" s="55">
        <f t="shared" si="313"/>
        <v>-161075.0700000003</v>
      </c>
      <c r="BP94" s="55">
        <f t="shared" si="313"/>
        <v>-577107.81000000052</v>
      </c>
      <c r="BQ94" s="55">
        <f t="shared" si="313"/>
        <v>-1626391.8300000019</v>
      </c>
      <c r="BR94" s="91">
        <f t="shared" si="313"/>
        <v>-6574378.6099999994</v>
      </c>
      <c r="BS94" s="55">
        <f t="shared" ref="BS94:CB98" si="314">Y94-M94</f>
        <v>7619574.299999997</v>
      </c>
      <c r="BT94" s="55">
        <f t="shared" si="314"/>
        <v>4167207.3599999994</v>
      </c>
      <c r="BU94" s="55">
        <f t="shared" si="314"/>
        <v>8872960.200000003</v>
      </c>
      <c r="BV94" s="55">
        <f t="shared" si="314"/>
        <v>-1193477.2099999972</v>
      </c>
      <c r="BW94" s="55">
        <f t="shared" si="314"/>
        <v>-5383291.0299999975</v>
      </c>
      <c r="BX94" s="55">
        <f t="shared" si="314"/>
        <v>487423.11999999918</v>
      </c>
      <c r="BY94" s="55">
        <f t="shared" si="314"/>
        <v>568074.81000000052</v>
      </c>
      <c r="BZ94" s="71">
        <f t="shared" si="314"/>
        <v>1087052.1899999995</v>
      </c>
      <c r="CA94" s="412">
        <f t="shared" si="314"/>
        <v>979381.46</v>
      </c>
      <c r="CB94" s="71">
        <f t="shared" si="314"/>
        <v>835040.56000000052</v>
      </c>
      <c r="CC94" s="71">
        <f t="shared" ref="CC94:CL98" si="315">AI94-W94</f>
        <v>4983155.8800000027</v>
      </c>
      <c r="CD94" s="71">
        <f t="shared" si="315"/>
        <v>14196226.130000003</v>
      </c>
      <c r="CE94" s="117">
        <f t="shared" si="315"/>
        <v>6955052.5</v>
      </c>
      <c r="CF94" s="71">
        <f t="shared" si="315"/>
        <v>17706465.31000001</v>
      </c>
      <c r="CG94" s="71">
        <f t="shared" si="315"/>
        <v>14345560.140000001</v>
      </c>
      <c r="CH94" s="71">
        <f t="shared" si="315"/>
        <v>10757007.979999997</v>
      </c>
      <c r="CI94" s="71">
        <f t="shared" si="315"/>
        <v>8044187.8000000045</v>
      </c>
      <c r="CJ94" s="71">
        <f t="shared" si="315"/>
        <v>1787166.4600000028</v>
      </c>
      <c r="CK94" s="71">
        <f t="shared" si="315"/>
        <v>1749985.4399999976</v>
      </c>
      <c r="CL94" s="71">
        <f t="shared" si="315"/>
        <v>1301147.7100000009</v>
      </c>
      <c r="CM94" s="71">
        <f t="shared" ref="CM94:CP98" si="316">AS94-AG94</f>
        <v>1765015.9600000009</v>
      </c>
      <c r="CN94" s="71">
        <f t="shared" si="316"/>
        <v>6534760.75</v>
      </c>
      <c r="CO94" s="71">
        <f t="shared" si="316"/>
        <v>3544139.4599999972</v>
      </c>
      <c r="CP94" s="91">
        <f t="shared" si="316"/>
        <v>1399074.1900000051</v>
      </c>
    </row>
    <row r="95" spans="1:94" x14ac:dyDescent="0.25">
      <c r="A95" s="267"/>
      <c r="B95" s="83" t="str">
        <f>$B$11</f>
        <v>Low Income Residential [2]</v>
      </c>
      <c r="C95" s="62">
        <f t="shared" ref="C95:O99" si="317">IF(C88="n/a", C81,C81+C88)</f>
        <v>6560695.3499999996</v>
      </c>
      <c r="D95" s="63">
        <f t="shared" si="317"/>
        <v>4148788.41</v>
      </c>
      <c r="E95" s="63">
        <f t="shared" si="317"/>
        <v>3005372.2</v>
      </c>
      <c r="F95" s="63">
        <f t="shared" si="317"/>
        <v>1764842.61</v>
      </c>
      <c r="G95" s="63">
        <f t="shared" si="317"/>
        <v>1081568.18</v>
      </c>
      <c r="H95" s="63">
        <f t="shared" si="317"/>
        <v>968966.43</v>
      </c>
      <c r="I95" s="63">
        <f t="shared" si="317"/>
        <v>954941.41</v>
      </c>
      <c r="J95" s="63">
        <f t="shared" si="317"/>
        <v>1285463.08</v>
      </c>
      <c r="K95" s="63">
        <f t="shared" si="317"/>
        <v>2841274.85</v>
      </c>
      <c r="L95" s="326">
        <f t="shared" si="317"/>
        <v>5064209.62</v>
      </c>
      <c r="M95" s="351">
        <f t="shared" si="317"/>
        <v>5867187.46</v>
      </c>
      <c r="N95" s="320">
        <f t="shared" si="317"/>
        <v>6126647.3399999999</v>
      </c>
      <c r="O95" s="187">
        <f t="shared" si="317"/>
        <v>4941773.5599999996</v>
      </c>
      <c r="P95" s="187">
        <f t="shared" si="308"/>
        <v>3861387.46</v>
      </c>
      <c r="Q95" s="187">
        <f t="shared" si="308"/>
        <v>3026969.04</v>
      </c>
      <c r="R95" s="187">
        <f t="shared" si="308"/>
        <v>1429265.04</v>
      </c>
      <c r="S95" s="187">
        <f t="shared" si="308"/>
        <v>1097679.29</v>
      </c>
      <c r="T95" s="187">
        <f t="shared" si="308"/>
        <v>950283.53</v>
      </c>
      <c r="U95" s="187">
        <f t="shared" si="308"/>
        <v>996372.49</v>
      </c>
      <c r="V95" s="187">
        <f t="shared" si="308"/>
        <v>1358169.22</v>
      </c>
      <c r="W95" s="187">
        <f t="shared" si="308"/>
        <v>2853753.93</v>
      </c>
      <c r="X95" s="287">
        <f t="shared" ref="X95" si="318">IF(X88="n/a", X81,X81+X88)</f>
        <v>4947414.7</v>
      </c>
      <c r="Y95" s="218">
        <f t="shared" si="309"/>
        <v>7414288.6399999997</v>
      </c>
      <c r="Z95" s="55">
        <f t="shared" si="309"/>
        <v>7234475.7999999998</v>
      </c>
      <c r="AA95" s="187">
        <f t="shared" si="309"/>
        <v>6537240.7999999998</v>
      </c>
      <c r="AB95" s="187">
        <f t="shared" ref="AB95:AC95" si="319">IF(AB88="n/a", AB81,AB81+AB88)</f>
        <v>4181219.28</v>
      </c>
      <c r="AC95" s="187">
        <f t="shared" si="319"/>
        <v>2811535.73</v>
      </c>
      <c r="AD95" s="187">
        <f t="shared" ref="AD95:AE95" si="320">IF(AD88="n/a", AD81,AD81+AD88)</f>
        <v>1748929.33</v>
      </c>
      <c r="AE95" s="187">
        <f t="shared" si="320"/>
        <v>1500377.56</v>
      </c>
      <c r="AF95" s="187">
        <f t="shared" ref="AF95" si="321">IF(AF88="n/a", AF81,AF81+AF88)</f>
        <v>1195317.44</v>
      </c>
      <c r="AG95" s="187">
        <v>1243344.3600000001</v>
      </c>
      <c r="AH95" s="187">
        <v>1583258</v>
      </c>
      <c r="AI95" s="187">
        <v>3780742.45</v>
      </c>
      <c r="AJ95" s="218">
        <v>15457603.09</v>
      </c>
      <c r="AK95" s="547">
        <v>9248345.25</v>
      </c>
      <c r="AL95" s="218">
        <v>10727083.449999999</v>
      </c>
      <c r="AM95" s="218">
        <v>8897046.9700000007</v>
      </c>
      <c r="AN95" s="218">
        <v>6303809.9800000004</v>
      </c>
      <c r="AO95" s="218">
        <v>4343035.51</v>
      </c>
      <c r="AP95" s="218">
        <v>2091429.3</v>
      </c>
      <c r="AQ95" s="218">
        <v>1633037.1</v>
      </c>
      <c r="AR95" s="218">
        <v>1610034.29</v>
      </c>
      <c r="AS95" s="218">
        <v>1696202.9</v>
      </c>
      <c r="AT95" s="470">
        <v>3000609.8</v>
      </c>
      <c r="AU95" s="470">
        <v>5055365.17</v>
      </c>
      <c r="AV95" s="470">
        <v>9149123.6099999994</v>
      </c>
      <c r="AW95" s="545">
        <v>11381180.190000001</v>
      </c>
      <c r="AX95" s="470">
        <v>10601665.960000001</v>
      </c>
      <c r="AY95" s="470">
        <v>9550695.3399999999</v>
      </c>
      <c r="AZ95" s="470">
        <v>4903416.97</v>
      </c>
      <c r="BA95" s="470">
        <v>3043674.16</v>
      </c>
      <c r="BB95" s="470">
        <v>1851595.85</v>
      </c>
      <c r="BC95" s="470">
        <v>1424387.01</v>
      </c>
      <c r="BD95" s="470">
        <v>1350180.33</v>
      </c>
      <c r="BE95" s="470">
        <v>1389047.37</v>
      </c>
      <c r="BF95" s="470">
        <v>1932346.53</v>
      </c>
      <c r="BG95" s="470"/>
      <c r="BH95" s="470"/>
      <c r="BI95" s="110">
        <f t="shared" si="313"/>
        <v>-1618921.79</v>
      </c>
      <c r="BJ95" s="55">
        <f t="shared" si="313"/>
        <v>-287400.95000000019</v>
      </c>
      <c r="BK95" s="55">
        <f t="shared" si="313"/>
        <v>21596.839999999851</v>
      </c>
      <c r="BL95" s="55">
        <f t="shared" si="313"/>
        <v>-335577.57000000007</v>
      </c>
      <c r="BM95" s="55">
        <f t="shared" si="313"/>
        <v>16111.110000000102</v>
      </c>
      <c r="BN95" s="55">
        <f t="shared" si="313"/>
        <v>-18682.900000000023</v>
      </c>
      <c r="BO95" s="55">
        <f t="shared" si="313"/>
        <v>41431.079999999958</v>
      </c>
      <c r="BP95" s="55">
        <f t="shared" si="313"/>
        <v>72706.139999999898</v>
      </c>
      <c r="BQ95" s="55">
        <f t="shared" si="313"/>
        <v>12479.080000000075</v>
      </c>
      <c r="BR95" s="91">
        <f t="shared" si="313"/>
        <v>-116794.91999999993</v>
      </c>
      <c r="BS95" s="55">
        <f t="shared" si="314"/>
        <v>1547101.1799999997</v>
      </c>
      <c r="BT95" s="55">
        <f t="shared" si="314"/>
        <v>1107828.46</v>
      </c>
      <c r="BU95" s="55">
        <f t="shared" si="314"/>
        <v>1595467.2400000002</v>
      </c>
      <c r="BV95" s="55">
        <f t="shared" si="314"/>
        <v>319831.81999999983</v>
      </c>
      <c r="BW95" s="55">
        <f t="shared" si="314"/>
        <v>-215433.31000000006</v>
      </c>
      <c r="BX95" s="55">
        <f t="shared" si="314"/>
        <v>319664.29000000004</v>
      </c>
      <c r="BY95" s="55">
        <f t="shared" si="314"/>
        <v>402698.27</v>
      </c>
      <c r="BZ95" s="71">
        <f t="shared" si="314"/>
        <v>245033.90999999992</v>
      </c>
      <c r="CA95" s="412">
        <f t="shared" si="314"/>
        <v>246971.87000000011</v>
      </c>
      <c r="CB95" s="71">
        <f t="shared" si="314"/>
        <v>225088.78000000003</v>
      </c>
      <c r="CC95" s="71">
        <f t="shared" si="315"/>
        <v>926988.52</v>
      </c>
      <c r="CD95" s="71">
        <f t="shared" si="315"/>
        <v>10510188.390000001</v>
      </c>
      <c r="CE95" s="117">
        <f t="shared" si="315"/>
        <v>1834056.6100000003</v>
      </c>
      <c r="CF95" s="71">
        <f t="shared" si="315"/>
        <v>3492607.6499999994</v>
      </c>
      <c r="CG95" s="71">
        <f t="shared" si="315"/>
        <v>2359806.1700000009</v>
      </c>
      <c r="CH95" s="71">
        <f t="shared" si="315"/>
        <v>2122590.7000000007</v>
      </c>
      <c r="CI95" s="71">
        <f t="shared" si="315"/>
        <v>1531499.7799999998</v>
      </c>
      <c r="CJ95" s="71">
        <f t="shared" si="315"/>
        <v>342499.97</v>
      </c>
      <c r="CK95" s="71">
        <f t="shared" si="315"/>
        <v>132659.54000000004</v>
      </c>
      <c r="CL95" s="71">
        <f t="shared" si="315"/>
        <v>414716.85000000009</v>
      </c>
      <c r="CM95" s="71">
        <f t="shared" si="316"/>
        <v>452858.5399999998</v>
      </c>
      <c r="CN95" s="71">
        <f t="shared" si="316"/>
        <v>1417351.7999999998</v>
      </c>
      <c r="CO95" s="71">
        <f t="shared" si="316"/>
        <v>1274622.7199999997</v>
      </c>
      <c r="CP95" s="91">
        <f t="shared" si="316"/>
        <v>-6308479.4800000004</v>
      </c>
    </row>
    <row r="96" spans="1:94" x14ac:dyDescent="0.25">
      <c r="A96" s="267"/>
      <c r="B96" s="83" t="str">
        <f>$B$12</f>
        <v>Small C&amp;I [3]</v>
      </c>
      <c r="C96" s="62">
        <f t="shared" si="317"/>
        <v>7715647.4900000002</v>
      </c>
      <c r="D96" s="63">
        <f t="shared" si="317"/>
        <v>4597306.25</v>
      </c>
      <c r="E96" s="63">
        <f t="shared" si="317"/>
        <v>2523250.02</v>
      </c>
      <c r="F96" s="63">
        <f t="shared" si="317"/>
        <v>1300518.48</v>
      </c>
      <c r="G96" s="63">
        <f t="shared" si="317"/>
        <v>979847.65</v>
      </c>
      <c r="H96" s="63">
        <f t="shared" si="317"/>
        <v>913709.08000000007</v>
      </c>
      <c r="I96" s="63">
        <f t="shared" si="317"/>
        <v>961868.64999999991</v>
      </c>
      <c r="J96" s="63">
        <f t="shared" si="317"/>
        <v>1271723.3599999999</v>
      </c>
      <c r="K96" s="63">
        <f t="shared" si="317"/>
        <v>2850415.4899999998</v>
      </c>
      <c r="L96" s="326">
        <f t="shared" si="317"/>
        <v>6144795.9399999995</v>
      </c>
      <c r="M96" s="351">
        <f t="shared" si="317"/>
        <v>7155611.1200000001</v>
      </c>
      <c r="N96" s="320">
        <f t="shared" si="317"/>
        <v>7251721.6699999999</v>
      </c>
      <c r="O96" s="187">
        <f t="shared" si="317"/>
        <v>5377295.0099999998</v>
      </c>
      <c r="P96" s="187">
        <f t="shared" si="308"/>
        <v>4119181</v>
      </c>
      <c r="Q96" s="187">
        <f t="shared" si="308"/>
        <v>2731680.72</v>
      </c>
      <c r="R96" s="187">
        <f t="shared" si="308"/>
        <v>1138505.8900000001</v>
      </c>
      <c r="S96" s="187">
        <f t="shared" si="308"/>
        <v>886206.72</v>
      </c>
      <c r="T96" s="187">
        <f t="shared" si="308"/>
        <v>840595.17</v>
      </c>
      <c r="U96" s="187">
        <f t="shared" si="308"/>
        <v>885245.79</v>
      </c>
      <c r="V96" s="187">
        <f t="shared" si="308"/>
        <v>1124808.83</v>
      </c>
      <c r="W96" s="187">
        <f t="shared" si="308"/>
        <v>2682377.1599999997</v>
      </c>
      <c r="X96" s="287">
        <f t="shared" ref="X96" si="322">IF(X89="n/a", X82,X82+X89)</f>
        <v>5481746.29</v>
      </c>
      <c r="Y96" s="218">
        <f t="shared" si="309"/>
        <v>7968155.5200000005</v>
      </c>
      <c r="Z96" s="55">
        <f t="shared" si="309"/>
        <v>8703579.629999999</v>
      </c>
      <c r="AA96" s="187">
        <f t="shared" si="309"/>
        <v>7365795.25</v>
      </c>
      <c r="AB96" s="187">
        <f t="shared" ref="AB96:AC96" si="323">IF(AB89="n/a", AB82,AB82+AB89)</f>
        <v>4159564.68</v>
      </c>
      <c r="AC96" s="187">
        <f t="shared" si="323"/>
        <v>2399366.25</v>
      </c>
      <c r="AD96" s="187">
        <f t="shared" ref="AD96:AE96" si="324">IF(AD89="n/a", AD82,AD82+AD89)</f>
        <v>1341934.3499999999</v>
      </c>
      <c r="AE96" s="187">
        <f t="shared" si="324"/>
        <v>1060782.1000000001</v>
      </c>
      <c r="AF96" s="187">
        <f t="shared" ref="AF96" si="325">IF(AF89="n/a", AF82,AF82+AF89)</f>
        <v>1024295.8</v>
      </c>
      <c r="AG96" s="187">
        <v>1064136.1399999999</v>
      </c>
      <c r="AH96" s="187">
        <v>1354536.62</v>
      </c>
      <c r="AI96" s="187">
        <v>3300357.05</v>
      </c>
      <c r="AJ96" s="218">
        <v>5291375.51</v>
      </c>
      <c r="AK96" s="547">
        <v>9711741.9199999999</v>
      </c>
      <c r="AL96" s="218">
        <v>12361953.530000001</v>
      </c>
      <c r="AM96" s="218">
        <v>9524085.4499999993</v>
      </c>
      <c r="AN96" s="218">
        <v>5709237.96</v>
      </c>
      <c r="AO96" s="218">
        <v>4571369.0899999989</v>
      </c>
      <c r="AP96" s="218">
        <v>1735482.76</v>
      </c>
      <c r="AQ96" s="218">
        <v>1510245.8099999998</v>
      </c>
      <c r="AR96" s="218">
        <v>1470267.5999999999</v>
      </c>
      <c r="AS96" s="218">
        <v>1523495.07</v>
      </c>
      <c r="AT96" s="470">
        <v>2095102.83</v>
      </c>
      <c r="AU96" s="470">
        <v>3884932.53</v>
      </c>
      <c r="AV96" s="470">
        <v>8461128.7700000014</v>
      </c>
      <c r="AW96" s="545">
        <v>13328386.700000001</v>
      </c>
      <c r="AX96" s="470">
        <v>12388020.960000001</v>
      </c>
      <c r="AY96" s="470">
        <v>10476959.1</v>
      </c>
      <c r="AZ96" s="470">
        <v>7430869.3299999991</v>
      </c>
      <c r="BA96" s="470">
        <v>4738028.8400000008</v>
      </c>
      <c r="BB96" s="470">
        <v>1672279.1999999997</v>
      </c>
      <c r="BC96" s="470">
        <v>1243788.8399999999</v>
      </c>
      <c r="BD96" s="470">
        <v>949954.04</v>
      </c>
      <c r="BE96" s="470">
        <v>1472110.7899999998</v>
      </c>
      <c r="BF96" s="470">
        <v>2150676.88</v>
      </c>
      <c r="BG96" s="470"/>
      <c r="BH96" s="470"/>
      <c r="BI96" s="110">
        <f t="shared" si="313"/>
        <v>-2338352.4800000004</v>
      </c>
      <c r="BJ96" s="55">
        <f t="shared" si="313"/>
        <v>-478125.25</v>
      </c>
      <c r="BK96" s="55">
        <f t="shared" si="313"/>
        <v>208430.70000000019</v>
      </c>
      <c r="BL96" s="55">
        <f t="shared" si="313"/>
        <v>-162012.58999999985</v>
      </c>
      <c r="BM96" s="55">
        <f t="shared" si="313"/>
        <v>-93640.930000000051</v>
      </c>
      <c r="BN96" s="55">
        <f t="shared" si="313"/>
        <v>-73113.910000000033</v>
      </c>
      <c r="BO96" s="55">
        <f t="shared" si="313"/>
        <v>-76622.85999999987</v>
      </c>
      <c r="BP96" s="55">
        <f t="shared" si="313"/>
        <v>-146914.5299999998</v>
      </c>
      <c r="BQ96" s="55">
        <f t="shared" si="313"/>
        <v>-168038.33000000007</v>
      </c>
      <c r="BR96" s="91">
        <f t="shared" si="313"/>
        <v>-663049.64999999944</v>
      </c>
      <c r="BS96" s="55">
        <f t="shared" si="314"/>
        <v>812544.40000000037</v>
      </c>
      <c r="BT96" s="55">
        <f t="shared" si="314"/>
        <v>1451857.959999999</v>
      </c>
      <c r="BU96" s="55">
        <f t="shared" si="314"/>
        <v>1988500.2400000002</v>
      </c>
      <c r="BV96" s="55">
        <f t="shared" si="314"/>
        <v>40383.680000000168</v>
      </c>
      <c r="BW96" s="55">
        <f t="shared" si="314"/>
        <v>-332314.4700000002</v>
      </c>
      <c r="BX96" s="55">
        <f t="shared" si="314"/>
        <v>203428.45999999973</v>
      </c>
      <c r="BY96" s="55">
        <f t="shared" si="314"/>
        <v>174575.38000000012</v>
      </c>
      <c r="BZ96" s="71">
        <f t="shared" si="314"/>
        <v>183700.63</v>
      </c>
      <c r="CA96" s="412">
        <f t="shared" si="314"/>
        <v>178890.34999999986</v>
      </c>
      <c r="CB96" s="71">
        <f t="shared" si="314"/>
        <v>229727.79000000004</v>
      </c>
      <c r="CC96" s="71">
        <f t="shared" si="315"/>
        <v>617979.89000000013</v>
      </c>
      <c r="CD96" s="71">
        <f t="shared" si="315"/>
        <v>-190370.78000000026</v>
      </c>
      <c r="CE96" s="117">
        <f t="shared" si="315"/>
        <v>1743586.3999999994</v>
      </c>
      <c r="CF96" s="71">
        <f t="shared" si="315"/>
        <v>3658373.9000000022</v>
      </c>
      <c r="CG96" s="71">
        <f t="shared" si="315"/>
        <v>2158290.1999999993</v>
      </c>
      <c r="CH96" s="71">
        <f t="shared" si="315"/>
        <v>1549673.2799999998</v>
      </c>
      <c r="CI96" s="71">
        <f t="shared" si="315"/>
        <v>2172002.8399999989</v>
      </c>
      <c r="CJ96" s="71">
        <f t="shared" si="315"/>
        <v>393548.41000000015</v>
      </c>
      <c r="CK96" s="71">
        <f t="shared" si="315"/>
        <v>449463.70999999973</v>
      </c>
      <c r="CL96" s="71">
        <f t="shared" si="315"/>
        <v>445971.79999999981</v>
      </c>
      <c r="CM96" s="71">
        <f t="shared" si="316"/>
        <v>459358.93000000017</v>
      </c>
      <c r="CN96" s="71">
        <f t="shared" si="316"/>
        <v>740566.21</v>
      </c>
      <c r="CO96" s="71">
        <f t="shared" si="316"/>
        <v>584575.48</v>
      </c>
      <c r="CP96" s="91">
        <f t="shared" si="316"/>
        <v>3169753.2600000016</v>
      </c>
    </row>
    <row r="97" spans="1:94" x14ac:dyDescent="0.25">
      <c r="A97" s="267"/>
      <c r="B97" s="83" t="str">
        <f>$B$13</f>
        <v>Medium C&amp;I [4]</v>
      </c>
      <c r="C97" s="62">
        <f t="shared" si="317"/>
        <v>10803327.15</v>
      </c>
      <c r="D97" s="63">
        <f t="shared" si="317"/>
        <v>6923117.1200000001</v>
      </c>
      <c r="E97" s="63">
        <f t="shared" si="317"/>
        <v>4310939.66</v>
      </c>
      <c r="F97" s="63">
        <f t="shared" si="317"/>
        <v>2386999.7599999998</v>
      </c>
      <c r="G97" s="63">
        <f t="shared" si="317"/>
        <v>1737136.8900000001</v>
      </c>
      <c r="H97" s="63">
        <f t="shared" si="317"/>
        <v>1596991.71</v>
      </c>
      <c r="I97" s="63">
        <f t="shared" si="317"/>
        <v>1708511.9</v>
      </c>
      <c r="J97" s="63">
        <f t="shared" si="317"/>
        <v>2231477.8200000003</v>
      </c>
      <c r="K97" s="63">
        <f t="shared" si="317"/>
        <v>4640643.4799999995</v>
      </c>
      <c r="L97" s="326">
        <f t="shared" si="317"/>
        <v>8869193.2200000007</v>
      </c>
      <c r="M97" s="351">
        <f t="shared" si="317"/>
        <v>10198115.959999999</v>
      </c>
      <c r="N97" s="320">
        <f t="shared" si="317"/>
        <v>10288749.379999999</v>
      </c>
      <c r="O97" s="187">
        <f t="shared" si="317"/>
        <v>8031369.5099999998</v>
      </c>
      <c r="P97" s="187">
        <f t="shared" si="308"/>
        <v>6034123.1200000001</v>
      </c>
      <c r="Q97" s="187">
        <f t="shared" si="308"/>
        <v>4216245.16</v>
      </c>
      <c r="R97" s="187">
        <f t="shared" si="308"/>
        <v>1890430.46</v>
      </c>
      <c r="S97" s="187">
        <f t="shared" si="308"/>
        <v>1484690.02</v>
      </c>
      <c r="T97" s="187">
        <f t="shared" si="308"/>
        <v>1415883.54</v>
      </c>
      <c r="U97" s="187">
        <f t="shared" si="308"/>
        <v>1487116.28</v>
      </c>
      <c r="V97" s="187">
        <f t="shared" si="308"/>
        <v>1973316.7</v>
      </c>
      <c r="W97" s="187">
        <f t="shared" si="308"/>
        <v>4217248.2700000005</v>
      </c>
      <c r="X97" s="287">
        <f t="shared" ref="X97" si="326">IF(X90="n/a", X83,X83+X90)</f>
        <v>7541193.8300000001</v>
      </c>
      <c r="Y97" s="218">
        <f t="shared" si="309"/>
        <v>11135702.4</v>
      </c>
      <c r="Z97" s="55">
        <f t="shared" si="309"/>
        <v>10798504.200000001</v>
      </c>
      <c r="AA97" s="187">
        <f t="shared" si="309"/>
        <v>9703986.6099999994</v>
      </c>
      <c r="AB97" s="187">
        <f t="shared" ref="AB97:AC97" si="327">IF(AB90="n/a", AB83,AB83+AB90)</f>
        <v>6261208.9400000004</v>
      </c>
      <c r="AC97" s="187">
        <f t="shared" si="327"/>
        <v>3860870.81</v>
      </c>
      <c r="AD97" s="187">
        <f t="shared" ref="AD97:AE97" si="328">IF(AD90="n/a", AD83,AD83+AD90)</f>
        <v>2252407.35</v>
      </c>
      <c r="AE97" s="187">
        <f t="shared" si="328"/>
        <v>1852485.01</v>
      </c>
      <c r="AF97" s="187">
        <f t="shared" ref="AF97" si="329">IF(AF90="n/a", AF83,AF83+AF90)</f>
        <v>1783335.87</v>
      </c>
      <c r="AG97" s="187">
        <v>1872801.93</v>
      </c>
      <c r="AH97" s="187">
        <v>2483294.3400000003</v>
      </c>
      <c r="AI97" s="187">
        <v>5368419.07</v>
      </c>
      <c r="AJ97" s="218">
        <v>10811970.290000001</v>
      </c>
      <c r="AK97" s="547">
        <v>12568181.51</v>
      </c>
      <c r="AL97" s="218">
        <v>15064120.699999999</v>
      </c>
      <c r="AM97" s="218">
        <v>12658425.18</v>
      </c>
      <c r="AN97" s="218">
        <v>10708050.650000002</v>
      </c>
      <c r="AO97" s="218">
        <v>6948369.1999999993</v>
      </c>
      <c r="AP97" s="218">
        <v>2860089.39</v>
      </c>
      <c r="AQ97" s="218">
        <v>2290988.67</v>
      </c>
      <c r="AR97" s="218">
        <v>2094179</v>
      </c>
      <c r="AS97" s="218">
        <v>2359769.8200000003</v>
      </c>
      <c r="AT97" s="470">
        <v>3943907.95</v>
      </c>
      <c r="AU97" s="470">
        <v>6469393.4399999995</v>
      </c>
      <c r="AV97" s="470">
        <v>11626580.4</v>
      </c>
      <c r="AW97" s="545">
        <v>14592510.82</v>
      </c>
      <c r="AX97" s="470">
        <v>13609400.08</v>
      </c>
      <c r="AY97" s="470">
        <v>11831800.93</v>
      </c>
      <c r="AZ97" s="470">
        <v>6552818.4900000002</v>
      </c>
      <c r="BA97" s="470">
        <v>3717437</v>
      </c>
      <c r="BB97" s="470">
        <v>2499650.08</v>
      </c>
      <c r="BC97" s="470">
        <v>1956162.89</v>
      </c>
      <c r="BD97" s="470">
        <v>1902260.1099999999</v>
      </c>
      <c r="BE97" s="470">
        <v>1750228.22</v>
      </c>
      <c r="BF97" s="470">
        <v>2625452.91</v>
      </c>
      <c r="BG97" s="470"/>
      <c r="BH97" s="470"/>
      <c r="BI97" s="110">
        <f t="shared" si="313"/>
        <v>-2771957.6400000006</v>
      </c>
      <c r="BJ97" s="55">
        <f t="shared" si="313"/>
        <v>-888994</v>
      </c>
      <c r="BK97" s="55">
        <f t="shared" si="313"/>
        <v>-94694.5</v>
      </c>
      <c r="BL97" s="55">
        <f t="shared" si="313"/>
        <v>-496569.29999999981</v>
      </c>
      <c r="BM97" s="55">
        <f t="shared" si="313"/>
        <v>-252446.87000000011</v>
      </c>
      <c r="BN97" s="55">
        <f t="shared" si="313"/>
        <v>-181108.16999999993</v>
      </c>
      <c r="BO97" s="55">
        <f t="shared" si="313"/>
        <v>-221395.61999999988</v>
      </c>
      <c r="BP97" s="55">
        <f t="shared" si="313"/>
        <v>-258161.12000000034</v>
      </c>
      <c r="BQ97" s="55">
        <f t="shared" si="313"/>
        <v>-423395.20999999903</v>
      </c>
      <c r="BR97" s="91">
        <f t="shared" si="313"/>
        <v>-1327999.3900000006</v>
      </c>
      <c r="BS97" s="55">
        <f t="shared" si="314"/>
        <v>937586.44000000134</v>
      </c>
      <c r="BT97" s="55">
        <f t="shared" si="314"/>
        <v>509754.82000000216</v>
      </c>
      <c r="BU97" s="55">
        <f t="shared" si="314"/>
        <v>1672617.0999999996</v>
      </c>
      <c r="BV97" s="55">
        <f t="shared" si="314"/>
        <v>227085.8200000003</v>
      </c>
      <c r="BW97" s="55">
        <f t="shared" si="314"/>
        <v>-355374.35000000009</v>
      </c>
      <c r="BX97" s="55">
        <f t="shared" si="314"/>
        <v>361976.89000000013</v>
      </c>
      <c r="BY97" s="55">
        <f t="shared" si="314"/>
        <v>367794.99</v>
      </c>
      <c r="BZ97" s="71">
        <f t="shared" si="314"/>
        <v>367452.33000000007</v>
      </c>
      <c r="CA97" s="412">
        <f t="shared" si="314"/>
        <v>385685.64999999991</v>
      </c>
      <c r="CB97" s="71">
        <f t="shared" si="314"/>
        <v>509977.64000000036</v>
      </c>
      <c r="CC97" s="71">
        <f t="shared" si="315"/>
        <v>1151170.7999999998</v>
      </c>
      <c r="CD97" s="71">
        <f t="shared" si="315"/>
        <v>3270776.4600000009</v>
      </c>
      <c r="CE97" s="117">
        <f t="shared" si="315"/>
        <v>1432479.1099999994</v>
      </c>
      <c r="CF97" s="71">
        <f t="shared" si="315"/>
        <v>4265616.4999999981</v>
      </c>
      <c r="CG97" s="71">
        <f t="shared" si="315"/>
        <v>2954438.5700000003</v>
      </c>
      <c r="CH97" s="71">
        <f t="shared" si="315"/>
        <v>4446841.7100000018</v>
      </c>
      <c r="CI97" s="71">
        <f t="shared" si="315"/>
        <v>3087498.3899999992</v>
      </c>
      <c r="CJ97" s="71">
        <f t="shared" si="315"/>
        <v>607682.04</v>
      </c>
      <c r="CK97" s="71">
        <f t="shared" si="315"/>
        <v>438503.65999999992</v>
      </c>
      <c r="CL97" s="71">
        <f t="shared" si="315"/>
        <v>310843.12999999989</v>
      </c>
      <c r="CM97" s="71">
        <f t="shared" si="316"/>
        <v>486967.89000000036</v>
      </c>
      <c r="CN97" s="71">
        <f t="shared" si="316"/>
        <v>1460613.6099999999</v>
      </c>
      <c r="CO97" s="71">
        <f t="shared" si="316"/>
        <v>1100974.3699999992</v>
      </c>
      <c r="CP97" s="91">
        <f t="shared" si="316"/>
        <v>814610.1099999994</v>
      </c>
    </row>
    <row r="98" spans="1:94" ht="17.25" x14ac:dyDescent="0.4">
      <c r="A98" s="267"/>
      <c r="B98" s="83" t="str">
        <f>$B$14</f>
        <v>Large C&amp;I [5]</v>
      </c>
      <c r="C98" s="78">
        <f t="shared" si="317"/>
        <v>8508765.6799999997</v>
      </c>
      <c r="D98" s="65">
        <f t="shared" si="317"/>
        <v>6582117.5800000001</v>
      </c>
      <c r="E98" s="65">
        <f t="shared" si="317"/>
        <v>5415658.5899999999</v>
      </c>
      <c r="F98" s="65">
        <f t="shared" si="317"/>
        <v>3007161.56</v>
      </c>
      <c r="G98" s="65">
        <f t="shared" si="317"/>
        <v>2373973.44</v>
      </c>
      <c r="H98" s="65">
        <f t="shared" si="317"/>
        <v>2469556.86</v>
      </c>
      <c r="I98" s="65">
        <f t="shared" si="317"/>
        <v>2462262.5299999998</v>
      </c>
      <c r="J98" s="65">
        <f t="shared" si="317"/>
        <v>2638141.4800000004</v>
      </c>
      <c r="K98" s="65">
        <f t="shared" si="317"/>
        <v>4738478.42</v>
      </c>
      <c r="L98" s="340">
        <f t="shared" si="317"/>
        <v>8156364.29</v>
      </c>
      <c r="M98" s="352">
        <f t="shared" si="317"/>
        <v>8514975</v>
      </c>
      <c r="N98" s="321">
        <f t="shared" si="317"/>
        <v>8630106.4900000002</v>
      </c>
      <c r="O98" s="216">
        <f t="shared" si="317"/>
        <v>7253344.7799999993</v>
      </c>
      <c r="P98" s="216">
        <f t="shared" si="308"/>
        <v>6818754.75</v>
      </c>
      <c r="Q98" s="216">
        <f t="shared" si="308"/>
        <v>4983024.24</v>
      </c>
      <c r="R98" s="216">
        <f t="shared" si="308"/>
        <v>2690825.4899999998</v>
      </c>
      <c r="S98" s="216">
        <f t="shared" si="308"/>
        <v>2256744.09</v>
      </c>
      <c r="T98" s="216">
        <f t="shared" si="308"/>
        <v>2204569.33</v>
      </c>
      <c r="U98" s="216">
        <f t="shared" si="308"/>
        <v>2347920.5500000003</v>
      </c>
      <c r="V98" s="216">
        <f t="shared" si="308"/>
        <v>2842217.8899999997</v>
      </c>
      <c r="W98" s="216">
        <f t="shared" si="308"/>
        <v>4172317.38</v>
      </c>
      <c r="X98" s="288">
        <f t="shared" ref="X98" si="330">IF(X91="n/a", X84,X84+X91)</f>
        <v>7690294.9299999997</v>
      </c>
      <c r="Y98" s="390">
        <f t="shared" si="309"/>
        <v>8861607.459999999</v>
      </c>
      <c r="Z98" s="56">
        <f t="shared" si="309"/>
        <v>8987200.9700000007</v>
      </c>
      <c r="AA98" s="216">
        <f t="shared" si="309"/>
        <v>8189638.54</v>
      </c>
      <c r="AB98" s="216">
        <f t="shared" ref="AB98:AC98" si="331">IF(AB91="n/a", AB84,AB84+AB91)</f>
        <v>7039153.7599999998</v>
      </c>
      <c r="AC98" s="216">
        <f t="shared" si="331"/>
        <v>5092842.1999999993</v>
      </c>
      <c r="AD98" s="216">
        <f t="shared" ref="AD98:AE98" si="332">IF(AD91="n/a", AD84,AD84+AD91)</f>
        <v>3080887.3000000003</v>
      </c>
      <c r="AE98" s="216">
        <f t="shared" si="332"/>
        <v>2687025.8400000003</v>
      </c>
      <c r="AF98" s="216">
        <f t="shared" ref="AF98" si="333">IF(AF91="n/a", AF84,AF84+AF91)</f>
        <v>2754852.04</v>
      </c>
      <c r="AG98" s="216">
        <v>3555291.35</v>
      </c>
      <c r="AH98" s="216">
        <v>3214238.8899999997</v>
      </c>
      <c r="AI98" s="216">
        <v>4344912.53</v>
      </c>
      <c r="AJ98" s="390">
        <v>17332266.710000001</v>
      </c>
      <c r="AK98" s="548">
        <v>10384976.75</v>
      </c>
      <c r="AL98" s="390">
        <v>9917093.0500000007</v>
      </c>
      <c r="AM98" s="390">
        <v>11562520.029999999</v>
      </c>
      <c r="AN98" s="390">
        <v>6106803.79</v>
      </c>
      <c r="AO98" s="390">
        <v>5138935.08</v>
      </c>
      <c r="AP98" s="390">
        <v>4275734.49</v>
      </c>
      <c r="AQ98" s="390">
        <v>3314998.42</v>
      </c>
      <c r="AR98" s="390">
        <v>2697128.87</v>
      </c>
      <c r="AS98" s="390">
        <v>3159231.46</v>
      </c>
      <c r="AT98" s="471">
        <v>3942662.6799999997</v>
      </c>
      <c r="AU98" s="471">
        <v>5638307.9099999992</v>
      </c>
      <c r="AV98" s="471">
        <v>9928464.1999999993</v>
      </c>
      <c r="AW98" s="546">
        <v>11511238.689999999</v>
      </c>
      <c r="AX98" s="471">
        <v>11647104.5</v>
      </c>
      <c r="AY98" s="471">
        <v>10264988.85</v>
      </c>
      <c r="AZ98" s="471">
        <v>7614849.1100000003</v>
      </c>
      <c r="BA98" s="471">
        <v>5614694.1200000001</v>
      </c>
      <c r="BB98" s="471">
        <v>3494060.3800000004</v>
      </c>
      <c r="BC98" s="471">
        <v>2844796.2399999998</v>
      </c>
      <c r="BD98" s="471">
        <v>4279157.97</v>
      </c>
      <c r="BE98" s="471">
        <v>1461828.62</v>
      </c>
      <c r="BF98" s="471">
        <v>3484539.12</v>
      </c>
      <c r="BG98" s="471"/>
      <c r="BH98" s="471"/>
      <c r="BI98" s="111">
        <f t="shared" si="313"/>
        <v>-1255420.9000000004</v>
      </c>
      <c r="BJ98" s="56">
        <f t="shared" si="313"/>
        <v>236637.16999999993</v>
      </c>
      <c r="BK98" s="56">
        <f t="shared" si="313"/>
        <v>-432634.34999999963</v>
      </c>
      <c r="BL98" s="56">
        <f t="shared" si="313"/>
        <v>-316336.0700000003</v>
      </c>
      <c r="BM98" s="56">
        <f t="shared" si="313"/>
        <v>-117229.35000000009</v>
      </c>
      <c r="BN98" s="56">
        <f t="shared" si="313"/>
        <v>-264987.5299999998</v>
      </c>
      <c r="BO98" s="56">
        <f t="shared" si="313"/>
        <v>-114341.97999999952</v>
      </c>
      <c r="BP98" s="56">
        <f t="shared" si="313"/>
        <v>204076.40999999922</v>
      </c>
      <c r="BQ98" s="56">
        <f t="shared" si="313"/>
        <v>-566161.04</v>
      </c>
      <c r="BR98" s="92">
        <f t="shared" si="313"/>
        <v>-466069.36000000034</v>
      </c>
      <c r="BS98" s="56">
        <f t="shared" si="314"/>
        <v>346632.45999999903</v>
      </c>
      <c r="BT98" s="56">
        <f t="shared" si="314"/>
        <v>357094.48000000045</v>
      </c>
      <c r="BU98" s="56">
        <f t="shared" si="314"/>
        <v>936293.76000000071</v>
      </c>
      <c r="BV98" s="56">
        <f t="shared" si="314"/>
        <v>220399.00999999978</v>
      </c>
      <c r="BW98" s="56">
        <f t="shared" si="314"/>
        <v>109817.95999999903</v>
      </c>
      <c r="BX98" s="56">
        <f t="shared" si="314"/>
        <v>390061.81000000052</v>
      </c>
      <c r="BY98" s="56">
        <f t="shared" si="314"/>
        <v>430281.75000000047</v>
      </c>
      <c r="BZ98" s="310">
        <f t="shared" si="314"/>
        <v>550282.71</v>
      </c>
      <c r="CA98" s="424">
        <f t="shared" si="314"/>
        <v>1207370.7999999998</v>
      </c>
      <c r="CB98" s="310">
        <f t="shared" si="314"/>
        <v>372021</v>
      </c>
      <c r="CC98" s="310">
        <f t="shared" si="315"/>
        <v>172595.15000000037</v>
      </c>
      <c r="CD98" s="310">
        <f t="shared" si="315"/>
        <v>9641971.7800000012</v>
      </c>
      <c r="CE98" s="487">
        <f t="shared" si="315"/>
        <v>1523369.290000001</v>
      </c>
      <c r="CF98" s="310">
        <f t="shared" si="315"/>
        <v>929892.08000000007</v>
      </c>
      <c r="CG98" s="310">
        <f t="shared" si="315"/>
        <v>3372881.4899999993</v>
      </c>
      <c r="CH98" s="310">
        <f t="shared" si="315"/>
        <v>-932349.96999999974</v>
      </c>
      <c r="CI98" s="310">
        <f t="shared" si="315"/>
        <v>46092.88000000082</v>
      </c>
      <c r="CJ98" s="310">
        <f t="shared" si="315"/>
        <v>1194847.19</v>
      </c>
      <c r="CK98" s="310">
        <f t="shared" si="315"/>
        <v>627972.57999999961</v>
      </c>
      <c r="CL98" s="310">
        <f t="shared" si="315"/>
        <v>-57723.169999999925</v>
      </c>
      <c r="CM98" s="310">
        <f t="shared" si="316"/>
        <v>-396059.89000000013</v>
      </c>
      <c r="CN98" s="310">
        <f t="shared" si="316"/>
        <v>728423.79</v>
      </c>
      <c r="CO98" s="310">
        <f t="shared" si="316"/>
        <v>1293395.379999999</v>
      </c>
      <c r="CP98" s="92">
        <f t="shared" si="316"/>
        <v>-7403802.5100000016</v>
      </c>
    </row>
    <row r="99" spans="1:94" ht="15.75" thickBot="1" x14ac:dyDescent="0.3">
      <c r="A99" s="267"/>
      <c r="B99" s="86" t="str">
        <f>$B$15</f>
        <v>Total</v>
      </c>
      <c r="C99" s="61">
        <f t="shared" si="317"/>
        <v>85108722.810000002</v>
      </c>
      <c r="D99" s="57">
        <f t="shared" si="317"/>
        <v>55009106.93999999</v>
      </c>
      <c r="E99" s="57">
        <f t="shared" si="317"/>
        <v>36370230.269999996</v>
      </c>
      <c r="F99" s="57">
        <f t="shared" si="317"/>
        <v>19910856.09</v>
      </c>
      <c r="G99" s="57">
        <f t="shared" si="317"/>
        <v>14605098.199999999</v>
      </c>
      <c r="H99" s="57">
        <f t="shared" si="317"/>
        <v>13468079.780000001</v>
      </c>
      <c r="I99" s="57">
        <f t="shared" si="317"/>
        <v>14241938.1</v>
      </c>
      <c r="J99" s="57">
        <f t="shared" si="317"/>
        <v>18653783.289999999</v>
      </c>
      <c r="K99" s="57">
        <f t="shared" si="317"/>
        <v>39396589.810000002</v>
      </c>
      <c r="L99" s="311">
        <f t="shared" si="317"/>
        <v>73275216.75999999</v>
      </c>
      <c r="M99" s="112">
        <f t="shared" si="317"/>
        <v>81988063.599999994</v>
      </c>
      <c r="N99" s="322">
        <f t="shared" si="317"/>
        <v>83044078.999999985</v>
      </c>
      <c r="O99" s="207">
        <f t="shared" si="317"/>
        <v>64762729.619999997</v>
      </c>
      <c r="P99" s="207">
        <f t="shared" si="308"/>
        <v>54104253.709999993</v>
      </c>
      <c r="Q99" s="207">
        <f t="shared" si="308"/>
        <v>39609463.699999996</v>
      </c>
      <c r="R99" s="207">
        <f t="shared" si="308"/>
        <v>18248041.870000001</v>
      </c>
      <c r="S99" s="207">
        <f t="shared" si="308"/>
        <v>14063744.630000001</v>
      </c>
      <c r="T99" s="207">
        <f t="shared" si="308"/>
        <v>12826494.500000002</v>
      </c>
      <c r="U99" s="207">
        <f t="shared" si="308"/>
        <v>13709933.65</v>
      </c>
      <c r="V99" s="207">
        <f t="shared" si="308"/>
        <v>17948382.379999999</v>
      </c>
      <c r="W99" s="207">
        <f t="shared" si="308"/>
        <v>36625082.479999997</v>
      </c>
      <c r="X99" s="289">
        <f t="shared" ref="X99" si="334">IF(X92="n/a", X85,X85+X92)</f>
        <v>64126924.829999998</v>
      </c>
      <c r="Y99" s="378">
        <f>SUM(Y94:Y98)</f>
        <v>93251502.379999995</v>
      </c>
      <c r="Z99" s="57">
        <f t="shared" si="309"/>
        <v>90637822.079999998</v>
      </c>
      <c r="AA99" s="207">
        <f t="shared" si="309"/>
        <v>79828568.160000011</v>
      </c>
      <c r="AB99" s="207">
        <f t="shared" ref="AB99:AC99" si="335">IF(AB92="n/a", AB85,AB85+AB92)</f>
        <v>53718476.829999998</v>
      </c>
      <c r="AC99" s="207">
        <f t="shared" si="335"/>
        <v>33432868.5</v>
      </c>
      <c r="AD99" s="207">
        <f t="shared" ref="AD99:AE99" si="336">IF(AD92="n/a", AD85,AD85+AD92)</f>
        <v>20010596.440000001</v>
      </c>
      <c r="AE99" s="207">
        <f t="shared" si="336"/>
        <v>16007169.83</v>
      </c>
      <c r="AF99" s="207">
        <f t="shared" ref="AF99" si="337">IF(AF92="n/a", AF85,AF85+AF92)</f>
        <v>15260016.27</v>
      </c>
      <c r="AG99" s="207">
        <v>16708233</v>
      </c>
      <c r="AH99" s="207">
        <v>20120238.150000002</v>
      </c>
      <c r="AI99" s="207">
        <v>44476972.719999999</v>
      </c>
      <c r="AJ99" s="472">
        <v>101555716.81</v>
      </c>
      <c r="AK99" s="549">
        <v>106740046.29000001</v>
      </c>
      <c r="AL99" s="472">
        <v>120690777.52000001</v>
      </c>
      <c r="AM99" s="472">
        <v>105019544.73000002</v>
      </c>
      <c r="AN99" s="472">
        <v>71662240.530000001</v>
      </c>
      <c r="AO99" s="472">
        <v>48314150.189999998</v>
      </c>
      <c r="AP99" s="472">
        <v>24336340.510000005</v>
      </c>
      <c r="AQ99" s="472">
        <v>19405754.759999998</v>
      </c>
      <c r="AR99" s="472">
        <v>17674972.59</v>
      </c>
      <c r="AS99" s="472">
        <v>19476375.210000001</v>
      </c>
      <c r="AT99" s="472">
        <v>31001954.309999999</v>
      </c>
      <c r="AU99" s="472">
        <v>52274680.129999995</v>
      </c>
      <c r="AV99" s="472">
        <v>93226872.38000001</v>
      </c>
      <c r="AW99" s="549">
        <v>127503106.97999999</v>
      </c>
      <c r="AX99" s="472">
        <v>112451192.26000001</v>
      </c>
      <c r="AY99" s="472">
        <v>103572032.48999998</v>
      </c>
      <c r="AZ99" s="472">
        <v>59538570.68</v>
      </c>
      <c r="BA99" s="472">
        <v>37202560.549999997</v>
      </c>
      <c r="BB99" s="472">
        <v>21452184.119999997</v>
      </c>
      <c r="BC99" s="472">
        <v>16077935.42</v>
      </c>
      <c r="BD99" s="472">
        <v>17362213.27</v>
      </c>
      <c r="BE99" s="472">
        <v>14802483.949999999</v>
      </c>
      <c r="BF99" s="472">
        <v>21953329.430000003</v>
      </c>
      <c r="BG99" s="472"/>
      <c r="BH99" s="472"/>
      <c r="BI99" s="112">
        <f>SUM(BI94:BI98)</f>
        <v>-20345993.190000005</v>
      </c>
      <c r="BJ99" s="57">
        <f>SUM(BJ94:BJ98)</f>
        <v>-904853.22999999952</v>
      </c>
      <c r="BK99" s="57">
        <f t="shared" ref="BK99:BQ99" si="338">SUM(BK94:BK98)</f>
        <v>3239233.4299999988</v>
      </c>
      <c r="BL99" s="57">
        <f t="shared" si="338"/>
        <v>-1662814.2199999995</v>
      </c>
      <c r="BM99" s="57">
        <f t="shared" si="338"/>
        <v>-541353.56999999948</v>
      </c>
      <c r="BN99" s="57">
        <f t="shared" si="338"/>
        <v>-641585.28000000026</v>
      </c>
      <c r="BO99" s="57">
        <f t="shared" si="338"/>
        <v>-532004.4499999996</v>
      </c>
      <c r="BP99" s="57">
        <f t="shared" si="338"/>
        <v>-705400.91000000155</v>
      </c>
      <c r="BQ99" s="57">
        <f t="shared" si="338"/>
        <v>-2771507.330000001</v>
      </c>
      <c r="BR99" s="246">
        <f t="shared" ref="BR99:BS99" si="339">SUM(BR94:BR98)</f>
        <v>-9148291.9299999997</v>
      </c>
      <c r="BS99" s="57">
        <f t="shared" si="339"/>
        <v>11263438.779999997</v>
      </c>
      <c r="BT99" s="57">
        <f t="shared" ref="BT99:BU99" si="340">SUM(BT94:BT98)</f>
        <v>7593743.080000001</v>
      </c>
      <c r="BU99" s="57">
        <f t="shared" si="340"/>
        <v>15065838.540000003</v>
      </c>
      <c r="BV99" s="57">
        <f t="shared" ref="BV99:BW99" si="341">SUM(BV94:BV98)</f>
        <v>-385776.87999999709</v>
      </c>
      <c r="BW99" s="57">
        <f t="shared" si="341"/>
        <v>-6176595.1999999993</v>
      </c>
      <c r="BX99" s="57">
        <f t="shared" ref="BX99:BY99" si="342">SUM(BX94:BX98)</f>
        <v>1762554.5699999996</v>
      </c>
      <c r="BY99" s="57">
        <f t="shared" si="342"/>
        <v>1943425.2000000011</v>
      </c>
      <c r="BZ99" s="311">
        <f t="shared" ref="BZ99" si="343">SUM(BZ94:BZ98)</f>
        <v>2433521.7699999996</v>
      </c>
      <c r="CA99" s="322">
        <f t="shared" ref="CA99:CB99" si="344">SUM(CA94:CA98)</f>
        <v>2998300.13</v>
      </c>
      <c r="CB99" s="311">
        <f t="shared" si="344"/>
        <v>2171855.7700000009</v>
      </c>
      <c r="CC99" s="311">
        <f t="shared" ref="CC99" si="345">SUM(CC94:CC98)</f>
        <v>7851890.240000003</v>
      </c>
      <c r="CD99" s="311">
        <f t="shared" ref="CD99:CE99" si="346">SUM(CD94:CD98)</f>
        <v>37428791.980000004</v>
      </c>
      <c r="CE99" s="488">
        <f t="shared" si="346"/>
        <v>13488543.909999998</v>
      </c>
      <c r="CF99" s="311">
        <f t="shared" ref="CF99:CG99" si="347">SUM(CF94:CF98)</f>
        <v>30052955.440000005</v>
      </c>
      <c r="CG99" s="311">
        <f t="shared" si="347"/>
        <v>25190976.57</v>
      </c>
      <c r="CH99" s="311">
        <f t="shared" ref="CH99:CI99" si="348">SUM(CH94:CH98)</f>
        <v>17943763.699999999</v>
      </c>
      <c r="CI99" s="311">
        <f t="shared" si="348"/>
        <v>14881281.690000001</v>
      </c>
      <c r="CJ99" s="311">
        <f t="shared" ref="CJ99:CK99" si="349">SUM(CJ94:CJ98)</f>
        <v>4325744.0700000022</v>
      </c>
      <c r="CK99" s="311">
        <f t="shared" si="349"/>
        <v>3398584.9299999974</v>
      </c>
      <c r="CL99" s="311">
        <f t="shared" ref="CL99:CM99" si="350">SUM(CL94:CL98)</f>
        <v>2414956.3200000008</v>
      </c>
      <c r="CM99" s="311">
        <f t="shared" si="350"/>
        <v>2768141.4300000011</v>
      </c>
      <c r="CN99" s="311">
        <f t="shared" ref="CN99:CO99" si="351">SUM(CN94:CN98)</f>
        <v>10881716.16</v>
      </c>
      <c r="CO99" s="311">
        <f t="shared" si="351"/>
        <v>7797707.4099999946</v>
      </c>
      <c r="CP99" s="246">
        <f t="shared" ref="CP99" si="352">SUM(CP94:CP98)</f>
        <v>-8328844.429999996</v>
      </c>
    </row>
    <row r="100" spans="1:94" x14ac:dyDescent="0.25">
      <c r="A100" s="267">
        <f>+A93+1</f>
        <v>14</v>
      </c>
      <c r="B100" s="96" t="s">
        <v>42</v>
      </c>
      <c r="C100" s="79"/>
      <c r="D100" s="67"/>
      <c r="E100" s="67"/>
      <c r="F100" s="67"/>
      <c r="G100" s="67"/>
      <c r="H100" s="67"/>
      <c r="I100" s="67"/>
      <c r="J100" s="67"/>
      <c r="K100" s="67"/>
      <c r="L100" s="323"/>
      <c r="M100" s="353"/>
      <c r="N100" s="323"/>
      <c r="O100" s="337"/>
      <c r="P100" s="337"/>
      <c r="Q100" s="217"/>
      <c r="R100" s="217"/>
      <c r="S100" s="220"/>
      <c r="T100" s="220"/>
      <c r="U100" s="220"/>
      <c r="V100" s="220"/>
      <c r="W100" s="258"/>
      <c r="X100" s="290"/>
      <c r="Y100" s="379"/>
      <c r="Z100" s="258"/>
      <c r="AA100" s="258"/>
      <c r="AB100" s="258"/>
      <c r="AC100" s="258"/>
      <c r="AD100" s="258"/>
      <c r="AE100" s="258"/>
      <c r="AF100" s="258"/>
      <c r="AG100" s="258"/>
      <c r="AH100" s="258"/>
      <c r="AI100" s="258"/>
      <c r="AJ100" s="473"/>
      <c r="AK100" s="550"/>
      <c r="AL100" s="473"/>
      <c r="AM100" s="473"/>
      <c r="AN100" s="473"/>
      <c r="AO100" s="473"/>
      <c r="AP100" s="473"/>
      <c r="AQ100" s="473"/>
      <c r="AR100" s="473"/>
      <c r="AS100" s="473"/>
      <c r="AT100" s="473"/>
      <c r="AU100" s="473"/>
      <c r="AV100" s="473"/>
      <c r="AW100" s="550"/>
      <c r="AX100" s="473"/>
      <c r="AY100" s="473"/>
      <c r="AZ100" s="473"/>
      <c r="BA100" s="473"/>
      <c r="BB100" s="473"/>
      <c r="BC100" s="473"/>
      <c r="BD100" s="473"/>
      <c r="BE100" s="473"/>
      <c r="BF100" s="473"/>
      <c r="BG100" s="473"/>
      <c r="BH100" s="473"/>
      <c r="BI100" s="116"/>
      <c r="BJ100" s="69"/>
      <c r="BK100" s="70"/>
      <c r="BL100" s="70"/>
      <c r="BM100" s="70"/>
      <c r="BN100" s="70"/>
      <c r="BO100" s="70"/>
      <c r="BP100" s="70"/>
      <c r="BQ100" s="70"/>
      <c r="BR100" s="97"/>
      <c r="BS100" s="69"/>
      <c r="BT100" s="69"/>
      <c r="BU100" s="70"/>
      <c r="BV100" s="70"/>
      <c r="BW100" s="70"/>
      <c r="BX100" s="70"/>
      <c r="BY100" s="70"/>
      <c r="BZ100" s="411"/>
      <c r="CA100" s="411"/>
      <c r="CB100" s="436"/>
      <c r="CC100" s="436"/>
      <c r="CD100" s="436"/>
      <c r="CE100" s="493"/>
      <c r="CF100" s="436"/>
      <c r="CG100" s="436"/>
      <c r="CH100" s="436"/>
      <c r="CI100" s="436"/>
      <c r="CJ100" s="436"/>
      <c r="CK100" s="436"/>
      <c r="CL100" s="411"/>
      <c r="CM100" s="411"/>
      <c r="CN100" s="411"/>
      <c r="CO100" s="411"/>
      <c r="CP100" s="97"/>
    </row>
    <row r="101" spans="1:94" x14ac:dyDescent="0.25">
      <c r="A101" s="267"/>
      <c r="B101" s="83" t="str">
        <f>$B$10</f>
        <v>Residential [1]</v>
      </c>
      <c r="C101" s="186">
        <v>50875981.189999998</v>
      </c>
      <c r="D101" s="184">
        <v>45746695.950000003</v>
      </c>
      <c r="E101" s="184">
        <v>29572242.190000001</v>
      </c>
      <c r="F101" s="187">
        <v>22063032.57</v>
      </c>
      <c r="G101" s="184">
        <v>19303682.239999998</v>
      </c>
      <c r="H101" s="184">
        <v>15790365.41</v>
      </c>
      <c r="I101" s="184">
        <v>14220171.68</v>
      </c>
      <c r="J101" s="184">
        <v>15455514.93</v>
      </c>
      <c r="K101" s="184">
        <v>14913538.5</v>
      </c>
      <c r="L101" s="324">
        <v>32552967.48</v>
      </c>
      <c r="M101" s="286">
        <v>38388223.490000002</v>
      </c>
      <c r="N101" s="324">
        <v>36567857.950000003</v>
      </c>
      <c r="O101" s="187">
        <v>43069224.939999998</v>
      </c>
      <c r="P101" s="187">
        <v>31495722.010000002</v>
      </c>
      <c r="Q101" s="184">
        <v>26579578.960000001</v>
      </c>
      <c r="R101" s="184">
        <v>24013481.59</v>
      </c>
      <c r="S101" s="184">
        <v>15489987.800000001</v>
      </c>
      <c r="T101" s="184">
        <v>12910275.68</v>
      </c>
      <c r="U101" s="184">
        <v>12736021.74</v>
      </c>
      <c r="V101" s="184">
        <v>13532419.460000001</v>
      </c>
      <c r="W101" s="187">
        <v>15631253.91</v>
      </c>
      <c r="X101" s="287">
        <v>26802731.120000001</v>
      </c>
      <c r="Y101" s="286">
        <v>33317916.350000001</v>
      </c>
      <c r="Z101" s="187">
        <v>43208686.560000002</v>
      </c>
      <c r="AA101" s="187">
        <v>48592453.060000002</v>
      </c>
      <c r="AB101" s="187">
        <v>35165931.579999998</v>
      </c>
      <c r="AC101" s="187">
        <v>24612424.489999998</v>
      </c>
      <c r="AD101" s="187">
        <v>21353532.989999998</v>
      </c>
      <c r="AE101" s="187">
        <v>15566857.050000001</v>
      </c>
      <c r="AF101" s="187">
        <v>15724274.880000001</v>
      </c>
      <c r="AG101" s="187">
        <v>14227364.289999999</v>
      </c>
      <c r="AH101" s="187">
        <v>15985155.84</v>
      </c>
      <c r="AI101" s="187">
        <v>20111876.199999999</v>
      </c>
      <c r="AJ101" s="218">
        <v>33842449.810000002</v>
      </c>
      <c r="AK101" s="547">
        <v>41170633.719999999</v>
      </c>
      <c r="AL101" s="218">
        <v>51251075.799999997</v>
      </c>
      <c r="AM101" s="218">
        <v>58350757.149999999</v>
      </c>
      <c r="AN101" s="218">
        <v>49140720.479999997</v>
      </c>
      <c r="AO101" s="218">
        <v>38283147.119999997</v>
      </c>
      <c r="AP101" s="218">
        <v>26457737.479999997</v>
      </c>
      <c r="AQ101" s="218">
        <v>21737390.260000005</v>
      </c>
      <c r="AR101" s="218">
        <v>24374767.77</v>
      </c>
      <c r="AS101" s="218">
        <v>20947131.539999999</v>
      </c>
      <c r="AT101" s="218">
        <v>19427968.23</v>
      </c>
      <c r="AU101" s="218">
        <v>24142269.950000003</v>
      </c>
      <c r="AV101" s="218">
        <v>36404989.850000001</v>
      </c>
      <c r="AW101" s="547">
        <v>55547755.140000001</v>
      </c>
      <c r="AX101" s="218">
        <v>55542480.690000005</v>
      </c>
      <c r="AY101" s="218">
        <v>61067173.389999993</v>
      </c>
      <c r="AZ101" s="218">
        <v>44677257.689999998</v>
      </c>
      <c r="BA101" s="218">
        <v>35126270.640000001</v>
      </c>
      <c r="BB101" s="218">
        <v>24915818.180000003</v>
      </c>
      <c r="BC101" s="218">
        <v>20589853.399999999</v>
      </c>
      <c r="BD101" s="218">
        <v>17943580.199999999</v>
      </c>
      <c r="BE101" s="218">
        <v>15806471.489999998</v>
      </c>
      <c r="BF101" s="218">
        <v>17396297.850000001</v>
      </c>
      <c r="BG101" s="218"/>
      <c r="BH101" s="218"/>
      <c r="BI101" s="110">
        <f t="shared" ref="BI101:BR105" si="353">O101-C101</f>
        <v>-7806756.25</v>
      </c>
      <c r="BJ101" s="55">
        <f t="shared" si="353"/>
        <v>-14250973.940000001</v>
      </c>
      <c r="BK101" s="55">
        <f t="shared" si="353"/>
        <v>-2992663.2300000004</v>
      </c>
      <c r="BL101" s="55">
        <f t="shared" si="353"/>
        <v>1950449.0199999996</v>
      </c>
      <c r="BM101" s="55">
        <f t="shared" si="353"/>
        <v>-3813694.4399999976</v>
      </c>
      <c r="BN101" s="55">
        <f t="shared" si="353"/>
        <v>-2880089.7300000004</v>
      </c>
      <c r="BO101" s="55">
        <f t="shared" si="353"/>
        <v>-1484149.9399999995</v>
      </c>
      <c r="BP101" s="55">
        <f t="shared" si="353"/>
        <v>-1923095.4699999988</v>
      </c>
      <c r="BQ101" s="55">
        <f t="shared" si="353"/>
        <v>717715.41000000015</v>
      </c>
      <c r="BR101" s="91">
        <f t="shared" si="353"/>
        <v>-5750236.3599999994</v>
      </c>
      <c r="BS101" s="55">
        <f t="shared" ref="BS101:CB105" si="354">Y101-M101</f>
        <v>-5070307.1400000006</v>
      </c>
      <c r="BT101" s="55">
        <f t="shared" si="354"/>
        <v>6640828.6099999994</v>
      </c>
      <c r="BU101" s="55">
        <f t="shared" si="354"/>
        <v>5523228.1200000048</v>
      </c>
      <c r="BV101" s="55">
        <f t="shared" si="354"/>
        <v>3670209.5699999966</v>
      </c>
      <c r="BW101" s="55">
        <f t="shared" si="354"/>
        <v>-1967154.4700000025</v>
      </c>
      <c r="BX101" s="55">
        <f t="shared" si="354"/>
        <v>-2659948.6000000015</v>
      </c>
      <c r="BY101" s="55">
        <f t="shared" si="354"/>
        <v>76869.25</v>
      </c>
      <c r="BZ101" s="71">
        <f t="shared" si="354"/>
        <v>2813999.2000000011</v>
      </c>
      <c r="CA101" s="412">
        <f t="shared" si="354"/>
        <v>1491342.5499999989</v>
      </c>
      <c r="CB101" s="71">
        <f t="shared" si="354"/>
        <v>2452736.379999999</v>
      </c>
      <c r="CC101" s="71">
        <f t="shared" ref="CC101:CL105" si="355">AI101-W101</f>
        <v>4480622.2899999991</v>
      </c>
      <c r="CD101" s="71">
        <f t="shared" si="355"/>
        <v>7039718.6900000013</v>
      </c>
      <c r="CE101" s="117">
        <f t="shared" si="355"/>
        <v>7852717.3699999973</v>
      </c>
      <c r="CF101" s="71">
        <f t="shared" si="355"/>
        <v>8042389.2399999946</v>
      </c>
      <c r="CG101" s="71">
        <f t="shared" si="355"/>
        <v>9758304.0899999961</v>
      </c>
      <c r="CH101" s="71">
        <f t="shared" si="355"/>
        <v>13974788.899999999</v>
      </c>
      <c r="CI101" s="71">
        <f t="shared" si="355"/>
        <v>13670722.629999999</v>
      </c>
      <c r="CJ101" s="71">
        <f t="shared" si="355"/>
        <v>5104204.4899999984</v>
      </c>
      <c r="CK101" s="71">
        <f t="shared" si="355"/>
        <v>6170533.2100000046</v>
      </c>
      <c r="CL101" s="71">
        <f t="shared" si="355"/>
        <v>8650492.8899999987</v>
      </c>
      <c r="CM101" s="71">
        <f t="shared" ref="CM101:CP105" si="356">AS101-AG101</f>
        <v>6719767.25</v>
      </c>
      <c r="CN101" s="71">
        <f t="shared" si="356"/>
        <v>3442812.3900000006</v>
      </c>
      <c r="CO101" s="71">
        <f t="shared" si="356"/>
        <v>4030393.7500000037</v>
      </c>
      <c r="CP101" s="91">
        <f t="shared" si="356"/>
        <v>2562540.0399999991</v>
      </c>
    </row>
    <row r="102" spans="1:94" x14ac:dyDescent="0.25">
      <c r="A102" s="267"/>
      <c r="B102" s="83" t="str">
        <f>$B$11</f>
        <v>Low Income Residential [2]</v>
      </c>
      <c r="C102" s="186">
        <v>2540667.2200000002</v>
      </c>
      <c r="D102" s="184">
        <v>2287654.11</v>
      </c>
      <c r="E102" s="184">
        <v>2176109.2000000002</v>
      </c>
      <c r="F102" s="187">
        <v>1603093.55</v>
      </c>
      <c r="G102" s="184">
        <v>1647845.5</v>
      </c>
      <c r="H102" s="184">
        <v>1430519.13</v>
      </c>
      <c r="I102" s="184">
        <v>1351938.29</v>
      </c>
      <c r="J102" s="184">
        <v>1291221.17</v>
      </c>
      <c r="K102" s="184">
        <v>1035346.65</v>
      </c>
      <c r="L102" s="324">
        <v>1519151.04</v>
      </c>
      <c r="M102" s="286">
        <v>1760080.1</v>
      </c>
      <c r="N102" s="324">
        <v>1765121.17</v>
      </c>
      <c r="O102" s="187">
        <v>1974552.75</v>
      </c>
      <c r="P102" s="187">
        <v>1858203</v>
      </c>
      <c r="Q102" s="184">
        <v>1747924.23</v>
      </c>
      <c r="R102" s="184">
        <v>1562942.4</v>
      </c>
      <c r="S102" s="184">
        <v>1108054.95</v>
      </c>
      <c r="T102" s="184">
        <v>923867.49</v>
      </c>
      <c r="U102" s="184">
        <v>963789</v>
      </c>
      <c r="V102" s="184">
        <v>923059.74</v>
      </c>
      <c r="W102" s="187">
        <v>964456.21</v>
      </c>
      <c r="X102" s="287">
        <v>1356097.38</v>
      </c>
      <c r="Y102" s="286">
        <v>2006649.76</v>
      </c>
      <c r="Z102" s="187">
        <v>2387279.2200000002</v>
      </c>
      <c r="AA102" s="187">
        <v>3310382.94</v>
      </c>
      <c r="AB102" s="187">
        <v>2422696.27</v>
      </c>
      <c r="AC102" s="187">
        <v>1697022.98</v>
      </c>
      <c r="AD102" s="187">
        <v>1531635.06</v>
      </c>
      <c r="AE102" s="187">
        <v>1187975.3400000001</v>
      </c>
      <c r="AF102" s="187">
        <v>1148736.1399999999</v>
      </c>
      <c r="AG102" s="187">
        <v>1054155.1599999999</v>
      </c>
      <c r="AH102" s="187">
        <v>1139557.8500000001</v>
      </c>
      <c r="AI102" s="187">
        <v>1484276.55</v>
      </c>
      <c r="AJ102" s="218">
        <v>1774495.31</v>
      </c>
      <c r="AK102" s="547">
        <v>2230012.87</v>
      </c>
      <c r="AL102" s="218">
        <v>2864126.02</v>
      </c>
      <c r="AM102" s="218">
        <v>3592922.01</v>
      </c>
      <c r="AN102" s="218">
        <v>3129792.06</v>
      </c>
      <c r="AO102" s="218">
        <v>3637717.98</v>
      </c>
      <c r="AP102" s="218">
        <v>2294013.5499999998</v>
      </c>
      <c r="AQ102" s="218">
        <v>1696662.75</v>
      </c>
      <c r="AR102" s="218">
        <v>4999663.51</v>
      </c>
      <c r="AS102" s="218">
        <v>2973440.6199999996</v>
      </c>
      <c r="AT102" s="218">
        <v>1913319.29</v>
      </c>
      <c r="AU102" s="218">
        <v>1760394.58</v>
      </c>
      <c r="AV102" s="218">
        <v>2295410.2000000002</v>
      </c>
      <c r="AW102" s="547">
        <v>4773190.1199999992</v>
      </c>
      <c r="AX102" s="218">
        <v>4277591.2</v>
      </c>
      <c r="AY102" s="218">
        <v>6386625.6900000004</v>
      </c>
      <c r="AZ102" s="218">
        <v>3349236.8</v>
      </c>
      <c r="BA102" s="218">
        <v>4894254.0200000005</v>
      </c>
      <c r="BB102" s="218">
        <v>3055803.69</v>
      </c>
      <c r="BC102" s="218">
        <v>1949951.67</v>
      </c>
      <c r="BD102" s="218">
        <v>1664453.02</v>
      </c>
      <c r="BE102" s="218">
        <v>1606036.64</v>
      </c>
      <c r="BF102" s="218">
        <v>1925456.17</v>
      </c>
      <c r="BG102" s="218"/>
      <c r="BH102" s="218"/>
      <c r="BI102" s="110">
        <f t="shared" si="353"/>
        <v>-566114.4700000002</v>
      </c>
      <c r="BJ102" s="55">
        <f t="shared" si="353"/>
        <v>-429451.10999999987</v>
      </c>
      <c r="BK102" s="55">
        <f t="shared" si="353"/>
        <v>-428184.9700000002</v>
      </c>
      <c r="BL102" s="55">
        <f t="shared" si="353"/>
        <v>-40151.15000000014</v>
      </c>
      <c r="BM102" s="55">
        <f t="shared" si="353"/>
        <v>-539790.55000000005</v>
      </c>
      <c r="BN102" s="55">
        <f t="shared" si="353"/>
        <v>-506651.6399999999</v>
      </c>
      <c r="BO102" s="55">
        <f t="shared" si="353"/>
        <v>-388149.29000000004</v>
      </c>
      <c r="BP102" s="55">
        <f t="shared" si="353"/>
        <v>-368161.42999999993</v>
      </c>
      <c r="BQ102" s="55">
        <f t="shared" si="353"/>
        <v>-70890.440000000061</v>
      </c>
      <c r="BR102" s="91">
        <f t="shared" si="353"/>
        <v>-163053.66000000015</v>
      </c>
      <c r="BS102" s="55">
        <f t="shared" si="354"/>
        <v>246569.65999999992</v>
      </c>
      <c r="BT102" s="55">
        <f t="shared" si="354"/>
        <v>622158.05000000028</v>
      </c>
      <c r="BU102" s="55">
        <f t="shared" si="354"/>
        <v>1335830.19</v>
      </c>
      <c r="BV102" s="55">
        <f t="shared" si="354"/>
        <v>564493.27</v>
      </c>
      <c r="BW102" s="55">
        <f t="shared" si="354"/>
        <v>-50901.25</v>
      </c>
      <c r="BX102" s="55">
        <f t="shared" si="354"/>
        <v>-31307.339999999851</v>
      </c>
      <c r="BY102" s="55">
        <f t="shared" si="354"/>
        <v>79920.39000000013</v>
      </c>
      <c r="BZ102" s="71">
        <f t="shared" si="354"/>
        <v>224868.64999999991</v>
      </c>
      <c r="CA102" s="412">
        <f t="shared" si="354"/>
        <v>90366.159999999916</v>
      </c>
      <c r="CB102" s="71">
        <f t="shared" si="354"/>
        <v>216498.1100000001</v>
      </c>
      <c r="CC102" s="71">
        <f t="shared" si="355"/>
        <v>519820.34000000008</v>
      </c>
      <c r="CD102" s="71">
        <f t="shared" si="355"/>
        <v>418397.93000000017</v>
      </c>
      <c r="CE102" s="117">
        <f t="shared" si="355"/>
        <v>223363.1100000001</v>
      </c>
      <c r="CF102" s="71">
        <f t="shared" si="355"/>
        <v>476846.79999999981</v>
      </c>
      <c r="CG102" s="71">
        <f t="shared" si="355"/>
        <v>282539.06999999983</v>
      </c>
      <c r="CH102" s="71">
        <f t="shared" si="355"/>
        <v>707095.79</v>
      </c>
      <c r="CI102" s="71">
        <f t="shared" si="355"/>
        <v>1940695</v>
      </c>
      <c r="CJ102" s="71">
        <f t="shared" si="355"/>
        <v>762378.48999999976</v>
      </c>
      <c r="CK102" s="71">
        <f t="shared" si="355"/>
        <v>508687.40999999992</v>
      </c>
      <c r="CL102" s="71">
        <f t="shared" si="355"/>
        <v>3850927.37</v>
      </c>
      <c r="CM102" s="71">
        <f t="shared" si="356"/>
        <v>1919285.4599999997</v>
      </c>
      <c r="CN102" s="71">
        <f t="shared" si="356"/>
        <v>773761.44</v>
      </c>
      <c r="CO102" s="71">
        <f t="shared" si="356"/>
        <v>276118.03000000003</v>
      </c>
      <c r="CP102" s="91">
        <f t="shared" si="356"/>
        <v>520914.89000000013</v>
      </c>
    </row>
    <row r="103" spans="1:94" x14ac:dyDescent="0.25">
      <c r="A103" s="267"/>
      <c r="B103" s="83" t="str">
        <f>$B$12</f>
        <v>Small C&amp;I [3]</v>
      </c>
      <c r="C103" s="186">
        <v>8950950.3399999999</v>
      </c>
      <c r="D103" s="184">
        <v>7351045.3899999997</v>
      </c>
      <c r="E103" s="184">
        <v>4077077.1</v>
      </c>
      <c r="F103" s="187">
        <v>2565401.7200000002</v>
      </c>
      <c r="G103" s="184">
        <v>1716688.87</v>
      </c>
      <c r="H103" s="184">
        <v>1276437.6399999999</v>
      </c>
      <c r="I103" s="184">
        <v>1123845.6299999999</v>
      </c>
      <c r="J103" s="184">
        <v>1277401.47</v>
      </c>
      <c r="K103" s="184">
        <v>1439835.09</v>
      </c>
      <c r="L103" s="324">
        <v>4119522.36</v>
      </c>
      <c r="M103" s="286">
        <v>5827607.4800000004</v>
      </c>
      <c r="N103" s="324">
        <v>5543867</v>
      </c>
      <c r="O103" s="187">
        <v>7307893.75</v>
      </c>
      <c r="P103" s="187">
        <v>4174805.8</v>
      </c>
      <c r="Q103" s="184">
        <v>3632350.98</v>
      </c>
      <c r="R103" s="184">
        <v>2977100.46</v>
      </c>
      <c r="S103" s="184">
        <v>1398191.41</v>
      </c>
      <c r="T103" s="184">
        <v>1063849.3700000001</v>
      </c>
      <c r="U103" s="184">
        <v>1077551.3799999999</v>
      </c>
      <c r="V103" s="184">
        <v>1107061.72</v>
      </c>
      <c r="W103" s="187">
        <v>1442740.58</v>
      </c>
      <c r="X103" s="287">
        <v>3194308.54</v>
      </c>
      <c r="Y103" s="286">
        <v>4887505.0199999996</v>
      </c>
      <c r="Z103" s="187">
        <v>7213056.7000000002</v>
      </c>
      <c r="AA103" s="187">
        <v>8766440.1999999993</v>
      </c>
      <c r="AB103" s="187">
        <v>6103205.1600000001</v>
      </c>
      <c r="AC103" s="187">
        <v>3685076.88</v>
      </c>
      <c r="AD103" s="187">
        <v>2447220.94</v>
      </c>
      <c r="AE103" s="187">
        <v>1580458.97</v>
      </c>
      <c r="AF103" s="187">
        <v>1608003.72</v>
      </c>
      <c r="AG103" s="187">
        <v>1286291.68</v>
      </c>
      <c r="AH103" s="187">
        <v>1402793.84</v>
      </c>
      <c r="AI103" s="187">
        <v>1973481.84</v>
      </c>
      <c r="AJ103" s="218">
        <v>4526646.09</v>
      </c>
      <c r="AK103" s="547">
        <v>6390927.8099999996</v>
      </c>
      <c r="AL103" s="218">
        <v>8802839.7300000004</v>
      </c>
      <c r="AM103" s="218">
        <v>11391509.49</v>
      </c>
      <c r="AN103" s="218">
        <v>7977831.2899999982</v>
      </c>
      <c r="AO103" s="218">
        <v>4941027.96</v>
      </c>
      <c r="AP103" s="218">
        <v>3389685.68</v>
      </c>
      <c r="AQ103" s="218">
        <v>2320343.4999999995</v>
      </c>
      <c r="AR103" s="218">
        <v>1711712.46</v>
      </c>
      <c r="AS103" s="218">
        <v>1531301.77</v>
      </c>
      <c r="AT103" s="218">
        <v>1724019.23</v>
      </c>
      <c r="AU103" s="218">
        <v>2750364.59</v>
      </c>
      <c r="AV103" s="218">
        <v>4775898.1100000003</v>
      </c>
      <c r="AW103" s="547">
        <v>9639356.0700000003</v>
      </c>
      <c r="AX103" s="218">
        <v>11864319.920000002</v>
      </c>
      <c r="AY103" s="218">
        <v>12689283.560000001</v>
      </c>
      <c r="AZ103" s="218">
        <v>9281411.5699999984</v>
      </c>
      <c r="BA103" s="218">
        <v>8675606.4700000007</v>
      </c>
      <c r="BB103" s="218">
        <v>3566758.5300000003</v>
      </c>
      <c r="BC103" s="218">
        <v>1970038.2400000002</v>
      </c>
      <c r="BD103" s="218">
        <v>1868681.4899999998</v>
      </c>
      <c r="BE103" s="218">
        <v>1385350.6100000003</v>
      </c>
      <c r="BF103" s="218">
        <v>1727597.4900000002</v>
      </c>
      <c r="BG103" s="218"/>
      <c r="BH103" s="218"/>
      <c r="BI103" s="110">
        <f t="shared" si="353"/>
        <v>-1643056.5899999999</v>
      </c>
      <c r="BJ103" s="55">
        <f t="shared" si="353"/>
        <v>-3176239.59</v>
      </c>
      <c r="BK103" s="55">
        <f t="shared" si="353"/>
        <v>-444726.12000000011</v>
      </c>
      <c r="BL103" s="55">
        <f t="shared" si="353"/>
        <v>411698.73999999976</v>
      </c>
      <c r="BM103" s="55">
        <f t="shared" si="353"/>
        <v>-318497.4600000002</v>
      </c>
      <c r="BN103" s="55">
        <f t="shared" si="353"/>
        <v>-212588.26999999979</v>
      </c>
      <c r="BO103" s="55">
        <f t="shared" si="353"/>
        <v>-46294.25</v>
      </c>
      <c r="BP103" s="55">
        <f t="shared" si="353"/>
        <v>-170339.75</v>
      </c>
      <c r="BQ103" s="55">
        <f t="shared" si="353"/>
        <v>2905.4899999999907</v>
      </c>
      <c r="BR103" s="91">
        <f t="shared" si="353"/>
        <v>-925213.81999999983</v>
      </c>
      <c r="BS103" s="55">
        <f t="shared" si="354"/>
        <v>-940102.46000000089</v>
      </c>
      <c r="BT103" s="55">
        <f t="shared" si="354"/>
        <v>1669189.7000000002</v>
      </c>
      <c r="BU103" s="55">
        <f t="shared" si="354"/>
        <v>1458546.4499999993</v>
      </c>
      <c r="BV103" s="55">
        <f t="shared" si="354"/>
        <v>1928399.3600000003</v>
      </c>
      <c r="BW103" s="55">
        <f t="shared" si="354"/>
        <v>52725.899999999907</v>
      </c>
      <c r="BX103" s="55">
        <f t="shared" si="354"/>
        <v>-529879.52</v>
      </c>
      <c r="BY103" s="55">
        <f t="shared" si="354"/>
        <v>182267.56000000006</v>
      </c>
      <c r="BZ103" s="71">
        <f t="shared" si="354"/>
        <v>544154.34999999986</v>
      </c>
      <c r="CA103" s="412">
        <f t="shared" si="354"/>
        <v>208740.30000000005</v>
      </c>
      <c r="CB103" s="71">
        <f t="shared" si="354"/>
        <v>295732.12000000011</v>
      </c>
      <c r="CC103" s="71">
        <f t="shared" si="355"/>
        <v>530741.26</v>
      </c>
      <c r="CD103" s="71">
        <f t="shared" si="355"/>
        <v>1332337.5499999998</v>
      </c>
      <c r="CE103" s="117">
        <f t="shared" si="355"/>
        <v>1503422.79</v>
      </c>
      <c r="CF103" s="71">
        <f t="shared" si="355"/>
        <v>1589783.0300000003</v>
      </c>
      <c r="CG103" s="71">
        <f t="shared" si="355"/>
        <v>2625069.290000001</v>
      </c>
      <c r="CH103" s="71">
        <f t="shared" si="355"/>
        <v>1874626.129999998</v>
      </c>
      <c r="CI103" s="71">
        <f t="shared" si="355"/>
        <v>1255951.08</v>
      </c>
      <c r="CJ103" s="71">
        <f t="shared" si="355"/>
        <v>942464.74000000022</v>
      </c>
      <c r="CK103" s="71">
        <f t="shared" si="355"/>
        <v>739884.52999999956</v>
      </c>
      <c r="CL103" s="71">
        <f t="shared" si="355"/>
        <v>103708.73999999999</v>
      </c>
      <c r="CM103" s="71">
        <f t="shared" si="356"/>
        <v>245010.09000000008</v>
      </c>
      <c r="CN103" s="71">
        <f t="shared" si="356"/>
        <v>321225.3899999999</v>
      </c>
      <c r="CO103" s="71">
        <f t="shared" si="356"/>
        <v>776882.74999999977</v>
      </c>
      <c r="CP103" s="91">
        <f t="shared" si="356"/>
        <v>249252.02000000048</v>
      </c>
    </row>
    <row r="104" spans="1:94" x14ac:dyDescent="0.25">
      <c r="A104" s="267"/>
      <c r="B104" s="83" t="str">
        <f>$B$13</f>
        <v>Medium C&amp;I [4]</v>
      </c>
      <c r="C104" s="186">
        <v>12602929.76</v>
      </c>
      <c r="D104" s="184">
        <v>10700128.49</v>
      </c>
      <c r="E104" s="184">
        <v>6256680.5899999999</v>
      </c>
      <c r="F104" s="187">
        <v>3884715.89</v>
      </c>
      <c r="G104" s="184">
        <v>2784753.2</v>
      </c>
      <c r="H104" s="184">
        <v>2106321.71</v>
      </c>
      <c r="I104" s="184">
        <v>1817034.12</v>
      </c>
      <c r="J104" s="184">
        <v>2074624.08</v>
      </c>
      <c r="K104" s="184">
        <v>2081426.01</v>
      </c>
      <c r="L104" s="324">
        <v>6590773.46</v>
      </c>
      <c r="M104" s="286">
        <v>8798161.4000000004</v>
      </c>
      <c r="N104" s="324">
        <v>7698363.0199999996</v>
      </c>
      <c r="O104" s="187">
        <v>11138750.65</v>
      </c>
      <c r="P104" s="187">
        <v>6452902.7800000003</v>
      </c>
      <c r="Q104" s="184">
        <v>5795289.6600000001</v>
      </c>
      <c r="R104" s="184">
        <v>4182440.79</v>
      </c>
      <c r="S104" s="184">
        <v>2205357.6800000002</v>
      </c>
      <c r="T104" s="184">
        <v>1704321.28</v>
      </c>
      <c r="U104" s="184">
        <v>1722446.29</v>
      </c>
      <c r="V104" s="184">
        <v>1729822.99</v>
      </c>
      <c r="W104" s="187">
        <v>2362459.8199999998</v>
      </c>
      <c r="X104" s="287">
        <v>4838680.54</v>
      </c>
      <c r="Y104" s="286">
        <v>7046676</v>
      </c>
      <c r="Z104" s="187">
        <v>9898096.5</v>
      </c>
      <c r="AA104" s="187">
        <v>11508378.59</v>
      </c>
      <c r="AB104" s="187">
        <v>8939218.2100000009</v>
      </c>
      <c r="AC104" s="187">
        <v>5601241.5800000001</v>
      </c>
      <c r="AD104" s="187">
        <v>3956326.05</v>
      </c>
      <c r="AE104" s="187">
        <v>2470160.4500000002</v>
      </c>
      <c r="AF104" s="187">
        <v>2438589.27</v>
      </c>
      <c r="AG104" s="187">
        <v>1945182.27</v>
      </c>
      <c r="AH104" s="187">
        <v>2099945.63</v>
      </c>
      <c r="AI104" s="187">
        <v>3031239.75</v>
      </c>
      <c r="AJ104" s="218">
        <v>7057100</v>
      </c>
      <c r="AK104" s="547">
        <v>8854286.6899999995</v>
      </c>
      <c r="AL104" s="218">
        <v>11867163.539999999</v>
      </c>
      <c r="AM104" s="218">
        <v>14576442.039999999</v>
      </c>
      <c r="AN104" s="218">
        <v>13965600.27</v>
      </c>
      <c r="AO104" s="218">
        <v>9729165.2599999979</v>
      </c>
      <c r="AP104" s="218">
        <v>4842702.1899999995</v>
      </c>
      <c r="AQ104" s="218">
        <v>3214151.0500000003</v>
      </c>
      <c r="AR104" s="218">
        <v>2803497.15</v>
      </c>
      <c r="AS104" s="218">
        <v>2451882.41</v>
      </c>
      <c r="AT104" s="218">
        <v>2989964.5900000003</v>
      </c>
      <c r="AU104" s="218">
        <v>4370802.71</v>
      </c>
      <c r="AV104" s="218">
        <v>7502151.96</v>
      </c>
      <c r="AW104" s="547">
        <v>13187569.559999999</v>
      </c>
      <c r="AX104" s="218">
        <v>12644523.779999999</v>
      </c>
      <c r="AY104" s="218">
        <v>14525262.68</v>
      </c>
      <c r="AZ104" s="218">
        <v>9581857.0699999984</v>
      </c>
      <c r="BA104" s="218">
        <v>6541687.2700000005</v>
      </c>
      <c r="BB104" s="218">
        <v>3797425.0900000003</v>
      </c>
      <c r="BC104" s="218">
        <v>2579353.7000000002</v>
      </c>
      <c r="BD104" s="218">
        <v>2317093.1300000004</v>
      </c>
      <c r="BE104" s="218">
        <v>1724479.29</v>
      </c>
      <c r="BF104" s="218">
        <v>2242496.73</v>
      </c>
      <c r="BG104" s="218"/>
      <c r="BH104" s="218"/>
      <c r="BI104" s="110">
        <f t="shared" si="353"/>
        <v>-1464179.1099999994</v>
      </c>
      <c r="BJ104" s="55">
        <f t="shared" si="353"/>
        <v>-4247225.71</v>
      </c>
      <c r="BK104" s="55">
        <f t="shared" si="353"/>
        <v>-461390.9299999997</v>
      </c>
      <c r="BL104" s="55">
        <f t="shared" si="353"/>
        <v>297724.89999999991</v>
      </c>
      <c r="BM104" s="55">
        <f t="shared" si="353"/>
        <v>-579395.52</v>
      </c>
      <c r="BN104" s="55">
        <f t="shared" si="353"/>
        <v>-402000.42999999993</v>
      </c>
      <c r="BO104" s="55">
        <f t="shared" si="353"/>
        <v>-94587.830000000075</v>
      </c>
      <c r="BP104" s="55">
        <f t="shared" si="353"/>
        <v>-344801.09000000008</v>
      </c>
      <c r="BQ104" s="55">
        <f t="shared" si="353"/>
        <v>281033.80999999982</v>
      </c>
      <c r="BR104" s="91">
        <f t="shared" si="353"/>
        <v>-1752092.92</v>
      </c>
      <c r="BS104" s="55">
        <f t="shared" si="354"/>
        <v>-1751485.4000000004</v>
      </c>
      <c r="BT104" s="55">
        <f t="shared" si="354"/>
        <v>2199733.4800000004</v>
      </c>
      <c r="BU104" s="55">
        <f t="shared" si="354"/>
        <v>369627.93999999948</v>
      </c>
      <c r="BV104" s="55">
        <f t="shared" si="354"/>
        <v>2486315.4300000006</v>
      </c>
      <c r="BW104" s="55">
        <f t="shared" si="354"/>
        <v>-194048.08000000007</v>
      </c>
      <c r="BX104" s="55">
        <f t="shared" si="354"/>
        <v>-226114.74000000022</v>
      </c>
      <c r="BY104" s="55">
        <f t="shared" si="354"/>
        <v>264802.77</v>
      </c>
      <c r="BZ104" s="71">
        <f t="shared" si="354"/>
        <v>734267.99</v>
      </c>
      <c r="CA104" s="412">
        <f t="shared" si="354"/>
        <v>222735.97999999998</v>
      </c>
      <c r="CB104" s="71">
        <f t="shared" si="354"/>
        <v>370122.6399999999</v>
      </c>
      <c r="CC104" s="71">
        <f t="shared" si="355"/>
        <v>668779.93000000017</v>
      </c>
      <c r="CD104" s="71">
        <f t="shared" si="355"/>
        <v>2218419.46</v>
      </c>
      <c r="CE104" s="117">
        <f t="shared" si="355"/>
        <v>1807610.6899999995</v>
      </c>
      <c r="CF104" s="71">
        <f t="shared" si="355"/>
        <v>1969067.0399999991</v>
      </c>
      <c r="CG104" s="71">
        <f t="shared" si="355"/>
        <v>3068063.4499999993</v>
      </c>
      <c r="CH104" s="71">
        <f t="shared" si="355"/>
        <v>5026382.0599999987</v>
      </c>
      <c r="CI104" s="71">
        <f t="shared" si="355"/>
        <v>4127923.6799999978</v>
      </c>
      <c r="CJ104" s="71">
        <f t="shared" si="355"/>
        <v>886376.13999999966</v>
      </c>
      <c r="CK104" s="71">
        <f t="shared" si="355"/>
        <v>743990.60000000009</v>
      </c>
      <c r="CL104" s="71">
        <f t="shared" si="355"/>
        <v>364907.87999999989</v>
      </c>
      <c r="CM104" s="71">
        <f t="shared" si="356"/>
        <v>506700.14000000013</v>
      </c>
      <c r="CN104" s="71">
        <f t="shared" si="356"/>
        <v>890018.96000000043</v>
      </c>
      <c r="CO104" s="71">
        <f t="shared" si="356"/>
        <v>1339562.96</v>
      </c>
      <c r="CP104" s="91">
        <f t="shared" si="356"/>
        <v>445051.95999999996</v>
      </c>
    </row>
    <row r="105" spans="1:94" ht="17.25" x14ac:dyDescent="0.4">
      <c r="A105" s="267"/>
      <c r="B105" s="83" t="str">
        <f>$B$14</f>
        <v>Large C&amp;I [5]</v>
      </c>
      <c r="C105" s="188">
        <v>10341387.140000001</v>
      </c>
      <c r="D105" s="185">
        <v>8543866.0099999998</v>
      </c>
      <c r="E105" s="185">
        <v>5762679.5499999998</v>
      </c>
      <c r="F105" s="189">
        <v>4513894.82</v>
      </c>
      <c r="G105" s="185">
        <v>3291035.88</v>
      </c>
      <c r="H105" s="185">
        <v>2403935.58</v>
      </c>
      <c r="I105" s="185">
        <v>2585394.19</v>
      </c>
      <c r="J105" s="185">
        <v>2750143.19</v>
      </c>
      <c r="K105" s="185">
        <v>2522290.58</v>
      </c>
      <c r="L105" s="325">
        <v>6513081.5</v>
      </c>
      <c r="M105" s="291">
        <v>7939687.4699999997</v>
      </c>
      <c r="N105" s="325">
        <v>6477263.6200000001</v>
      </c>
      <c r="O105" s="189">
        <v>9850757.0600000005</v>
      </c>
      <c r="P105" s="189">
        <v>6263925.5999999996</v>
      </c>
      <c r="Q105" s="185">
        <v>6179054.75</v>
      </c>
      <c r="R105" s="185">
        <v>4707605.4800000004</v>
      </c>
      <c r="S105" s="185">
        <v>2539234.35</v>
      </c>
      <c r="T105" s="185">
        <v>2392746.79</v>
      </c>
      <c r="U105" s="185">
        <v>2785223.98</v>
      </c>
      <c r="V105" s="185">
        <v>2490908.9500000002</v>
      </c>
      <c r="W105" s="189">
        <v>2916648.96</v>
      </c>
      <c r="X105" s="292">
        <v>4756790.62</v>
      </c>
      <c r="Y105" s="291">
        <v>6973965.5499999998</v>
      </c>
      <c r="Z105" s="189">
        <v>8494978.75</v>
      </c>
      <c r="AA105" s="189">
        <v>10408857</v>
      </c>
      <c r="AB105" s="189">
        <v>8412276.6699999999</v>
      </c>
      <c r="AC105" s="189">
        <v>6614169.5999999996</v>
      </c>
      <c r="AD105" s="189">
        <v>4657032.67</v>
      </c>
      <c r="AE105" s="189">
        <v>3047191.52</v>
      </c>
      <c r="AF105" s="189">
        <v>2502667.71</v>
      </c>
      <c r="AG105" s="189">
        <v>2646987.56</v>
      </c>
      <c r="AH105" s="189">
        <v>2877956.45</v>
      </c>
      <c r="AI105" s="189">
        <v>4205045.1900000004</v>
      </c>
      <c r="AJ105" s="474">
        <v>6838088.4500000002</v>
      </c>
      <c r="AK105" s="551">
        <v>7874150.3600000003</v>
      </c>
      <c r="AL105" s="474">
        <v>9498818.4199999999</v>
      </c>
      <c r="AM105" s="474">
        <v>11017743.130000001</v>
      </c>
      <c r="AN105" s="474">
        <v>7076409.9000000004</v>
      </c>
      <c r="AO105" s="474">
        <v>6329084.4000000004</v>
      </c>
      <c r="AP105" s="474">
        <v>6444002.8500000006</v>
      </c>
      <c r="AQ105" s="474">
        <v>3519082.85</v>
      </c>
      <c r="AR105" s="474">
        <v>3914506.68</v>
      </c>
      <c r="AS105" s="474">
        <v>2765200.02</v>
      </c>
      <c r="AT105" s="474">
        <v>3736773.79</v>
      </c>
      <c r="AU105" s="474">
        <v>3716060.4900000007</v>
      </c>
      <c r="AV105" s="474">
        <v>7027826.3099999996</v>
      </c>
      <c r="AW105" s="551">
        <v>9820435.1799999997</v>
      </c>
      <c r="AX105" s="474">
        <v>10443738.100000001</v>
      </c>
      <c r="AY105" s="474">
        <v>12581298.35</v>
      </c>
      <c r="AZ105" s="474">
        <v>8651720.5800000001</v>
      </c>
      <c r="BA105" s="474">
        <v>7827451.75</v>
      </c>
      <c r="BB105" s="474">
        <v>5059954.1500000004</v>
      </c>
      <c r="BC105" s="474">
        <v>2866016.81</v>
      </c>
      <c r="BD105" s="474">
        <v>3047199.7899999996</v>
      </c>
      <c r="BE105" s="474">
        <v>2829623.02</v>
      </c>
      <c r="BF105" s="474">
        <v>3152732.8000000003</v>
      </c>
      <c r="BG105" s="474"/>
      <c r="BH105" s="474"/>
      <c r="BI105" s="111">
        <f t="shared" si="353"/>
        <v>-490630.08000000007</v>
      </c>
      <c r="BJ105" s="56">
        <f t="shared" si="353"/>
        <v>-2279940.41</v>
      </c>
      <c r="BK105" s="56">
        <f t="shared" si="353"/>
        <v>416375.20000000019</v>
      </c>
      <c r="BL105" s="56">
        <f t="shared" si="353"/>
        <v>193710.66000000015</v>
      </c>
      <c r="BM105" s="56">
        <f t="shared" si="353"/>
        <v>-751801.5299999998</v>
      </c>
      <c r="BN105" s="56">
        <f t="shared" si="353"/>
        <v>-11188.790000000037</v>
      </c>
      <c r="BO105" s="56">
        <f t="shared" si="353"/>
        <v>199829.79000000004</v>
      </c>
      <c r="BP105" s="56">
        <f t="shared" si="353"/>
        <v>-259234.23999999976</v>
      </c>
      <c r="BQ105" s="56">
        <f t="shared" si="353"/>
        <v>394358.37999999989</v>
      </c>
      <c r="BR105" s="92">
        <f t="shared" si="353"/>
        <v>-1756290.88</v>
      </c>
      <c r="BS105" s="56">
        <f t="shared" si="354"/>
        <v>-965721.91999999993</v>
      </c>
      <c r="BT105" s="56">
        <f t="shared" si="354"/>
        <v>2017715.13</v>
      </c>
      <c r="BU105" s="56">
        <f t="shared" si="354"/>
        <v>558099.93999999948</v>
      </c>
      <c r="BV105" s="56">
        <f t="shared" si="354"/>
        <v>2148351.0700000003</v>
      </c>
      <c r="BW105" s="56">
        <f t="shared" si="354"/>
        <v>435114.84999999963</v>
      </c>
      <c r="BX105" s="56">
        <f t="shared" si="354"/>
        <v>-50572.810000000522</v>
      </c>
      <c r="BY105" s="56">
        <f t="shared" si="354"/>
        <v>507957.16999999993</v>
      </c>
      <c r="BZ105" s="310">
        <f t="shared" si="354"/>
        <v>109920.91999999993</v>
      </c>
      <c r="CA105" s="424">
        <f t="shared" si="354"/>
        <v>-138236.41999999993</v>
      </c>
      <c r="CB105" s="310">
        <f t="shared" si="354"/>
        <v>387047.5</v>
      </c>
      <c r="CC105" s="310">
        <f t="shared" si="355"/>
        <v>1288396.2300000004</v>
      </c>
      <c r="CD105" s="310">
        <f t="shared" si="355"/>
        <v>2081297.83</v>
      </c>
      <c r="CE105" s="487">
        <f t="shared" si="355"/>
        <v>900184.81000000052</v>
      </c>
      <c r="CF105" s="310">
        <f t="shared" si="355"/>
        <v>1003839.6699999999</v>
      </c>
      <c r="CG105" s="310">
        <f t="shared" si="355"/>
        <v>608886.13000000082</v>
      </c>
      <c r="CH105" s="310">
        <f t="shared" si="355"/>
        <v>-1335866.7699999996</v>
      </c>
      <c r="CI105" s="310">
        <f t="shared" si="355"/>
        <v>-285085.19999999925</v>
      </c>
      <c r="CJ105" s="310">
        <f t="shared" si="355"/>
        <v>1786970.1800000006</v>
      </c>
      <c r="CK105" s="310">
        <f t="shared" si="355"/>
        <v>471891.33000000007</v>
      </c>
      <c r="CL105" s="310">
        <f t="shared" si="355"/>
        <v>1411838.9700000002</v>
      </c>
      <c r="CM105" s="310">
        <f t="shared" si="356"/>
        <v>118212.45999999996</v>
      </c>
      <c r="CN105" s="310">
        <f t="shared" si="356"/>
        <v>858817.33999999985</v>
      </c>
      <c r="CO105" s="310">
        <f t="shared" si="356"/>
        <v>-488984.69999999972</v>
      </c>
      <c r="CP105" s="92">
        <f t="shared" si="356"/>
        <v>189737.8599999994</v>
      </c>
    </row>
    <row r="106" spans="1:94" x14ac:dyDescent="0.25">
      <c r="A106" s="267"/>
      <c r="B106" s="83" t="str">
        <f>$B$15</f>
        <v>Total</v>
      </c>
      <c r="C106" s="62">
        <f>SUM(C101:C105)</f>
        <v>85311915.650000006</v>
      </c>
      <c r="D106" s="55">
        <f t="shared" ref="D106:BQ106" si="357">SUM(D101:D105)</f>
        <v>74629389.950000003</v>
      </c>
      <c r="E106" s="71">
        <f t="shared" si="357"/>
        <v>47844788.629999995</v>
      </c>
      <c r="F106" s="71">
        <f t="shared" si="357"/>
        <v>34630138.549999997</v>
      </c>
      <c r="G106" s="55">
        <f t="shared" si="357"/>
        <v>28744005.689999998</v>
      </c>
      <c r="H106" s="71">
        <f t="shared" si="357"/>
        <v>23007579.469999999</v>
      </c>
      <c r="I106" s="71">
        <f t="shared" si="357"/>
        <v>21098383.91</v>
      </c>
      <c r="J106" s="71">
        <f t="shared" si="357"/>
        <v>22848904.84</v>
      </c>
      <c r="K106" s="71">
        <f t="shared" si="357"/>
        <v>21992436.830000006</v>
      </c>
      <c r="L106" s="71">
        <f t="shared" si="357"/>
        <v>51295495.840000004</v>
      </c>
      <c r="M106" s="110">
        <f t="shared" si="357"/>
        <v>62713759.940000005</v>
      </c>
      <c r="N106" s="326">
        <f t="shared" si="357"/>
        <v>58052472.759999998</v>
      </c>
      <c r="O106" s="218">
        <f t="shared" si="357"/>
        <v>73341179.149999991</v>
      </c>
      <c r="P106" s="218">
        <f t="shared" si="357"/>
        <v>50245559.190000005</v>
      </c>
      <c r="Q106" s="218">
        <f t="shared" si="357"/>
        <v>43934198.579999998</v>
      </c>
      <c r="R106" s="218">
        <f t="shared" si="357"/>
        <v>37443570.719999999</v>
      </c>
      <c r="S106" s="234">
        <f t="shared" si="357"/>
        <v>22740826.190000001</v>
      </c>
      <c r="T106" s="234">
        <f t="shared" si="357"/>
        <v>18995060.609999999</v>
      </c>
      <c r="U106" s="234">
        <f t="shared" si="357"/>
        <v>19285032.390000001</v>
      </c>
      <c r="V106" s="234">
        <f t="shared" si="357"/>
        <v>19783272.859999999</v>
      </c>
      <c r="W106" s="234">
        <f t="shared" si="357"/>
        <v>23317559.480000004</v>
      </c>
      <c r="X106" s="293">
        <f t="shared" ref="X106" si="358">SUM(X101:X105)</f>
        <v>40948608.199999996</v>
      </c>
      <c r="Y106" s="380">
        <f t="shared" ref="Y106:AE106" si="359">SUM(Y101:Y105)</f>
        <v>54232712.679999992</v>
      </c>
      <c r="Z106" s="234">
        <f t="shared" si="359"/>
        <v>71202097.730000004</v>
      </c>
      <c r="AA106" s="234">
        <f t="shared" si="359"/>
        <v>82586511.790000007</v>
      </c>
      <c r="AB106" s="234">
        <f t="shared" si="359"/>
        <v>61043327.890000008</v>
      </c>
      <c r="AC106" s="234">
        <f t="shared" si="359"/>
        <v>42209935.530000001</v>
      </c>
      <c r="AD106" s="234">
        <f t="shared" si="359"/>
        <v>33945747.710000001</v>
      </c>
      <c r="AE106" s="234">
        <f t="shared" si="359"/>
        <v>23852643.329999998</v>
      </c>
      <c r="AF106" s="234">
        <f t="shared" ref="AF106" si="360">SUM(AF101:AF105)</f>
        <v>23422271.719999999</v>
      </c>
      <c r="AG106" s="442">
        <v>21159980.960000001</v>
      </c>
      <c r="AH106" s="442">
        <f t="shared" ref="AH106" si="361">SUM(AH101:AH105)</f>
        <v>23505409.609999999</v>
      </c>
      <c r="AI106" s="442">
        <f>SUM(AI101:AI105)</f>
        <v>30805919.530000001</v>
      </c>
      <c r="AJ106" s="455">
        <v>54038779.659999996</v>
      </c>
      <c r="AK106" s="552">
        <f>SUM(AK101:AK105)</f>
        <v>66520011.449999996</v>
      </c>
      <c r="AL106" s="455">
        <f>SUM(AL101:AL105)</f>
        <v>84284023.510000005</v>
      </c>
      <c r="AM106" s="455">
        <f>SUM(AM101:AM105)</f>
        <v>98929373.819999993</v>
      </c>
      <c r="AN106" s="455">
        <f>SUM(AN101:AN105)</f>
        <v>81290354</v>
      </c>
      <c r="AO106" s="455">
        <v>62920142.719999991</v>
      </c>
      <c r="AP106" s="455">
        <v>43428141.75</v>
      </c>
      <c r="AQ106" s="455">
        <v>32487630.410000008</v>
      </c>
      <c r="AR106" s="455">
        <v>37804147.57</v>
      </c>
      <c r="AS106" s="455">
        <v>30668956.359999999</v>
      </c>
      <c r="AT106" s="455">
        <v>29792045.129999999</v>
      </c>
      <c r="AU106" s="455">
        <v>36739892.32</v>
      </c>
      <c r="AV106" s="455">
        <v>58006276.430000007</v>
      </c>
      <c r="AW106" s="552">
        <v>92968306.069999993</v>
      </c>
      <c r="AX106" s="455">
        <v>94772653.689999998</v>
      </c>
      <c r="AY106" s="455">
        <v>107249643.66999999</v>
      </c>
      <c r="AZ106" s="455">
        <v>75541483.709999993</v>
      </c>
      <c r="BA106" s="455">
        <v>63065270.150000006</v>
      </c>
      <c r="BB106" s="455">
        <v>40395759.640000008</v>
      </c>
      <c r="BC106" s="455">
        <v>29955213.82</v>
      </c>
      <c r="BD106" s="455">
        <v>26841007.629999995</v>
      </c>
      <c r="BE106" s="455">
        <v>23351961.049999997</v>
      </c>
      <c r="BF106" s="455">
        <v>26444581.040000007</v>
      </c>
      <c r="BG106" s="455"/>
      <c r="BH106" s="455"/>
      <c r="BI106" s="117">
        <f t="shared" si="357"/>
        <v>-11970736.5</v>
      </c>
      <c r="BJ106" s="55">
        <f t="shared" si="357"/>
        <v>-24383830.760000002</v>
      </c>
      <c r="BK106" s="72">
        <f t="shared" si="357"/>
        <v>-3910590.05</v>
      </c>
      <c r="BL106" s="72">
        <f t="shared" si="357"/>
        <v>2813432.1699999995</v>
      </c>
      <c r="BM106" s="72">
        <f t="shared" si="357"/>
        <v>-6003179.4999999963</v>
      </c>
      <c r="BN106" s="72">
        <f t="shared" si="357"/>
        <v>-4012518.8599999994</v>
      </c>
      <c r="BO106" s="72">
        <f t="shared" si="357"/>
        <v>-1813351.5199999996</v>
      </c>
      <c r="BP106" s="72">
        <f t="shared" si="357"/>
        <v>-3065631.9799999981</v>
      </c>
      <c r="BQ106" s="72">
        <f t="shared" si="357"/>
        <v>1325122.6499999999</v>
      </c>
      <c r="BR106" s="77">
        <f t="shared" ref="BR106:BS106" si="362">SUM(BR101:BR105)</f>
        <v>-10346887.640000001</v>
      </c>
      <c r="BS106" s="55">
        <f t="shared" si="362"/>
        <v>-8481047.2600000016</v>
      </c>
      <c r="BT106" s="55">
        <f t="shared" ref="BT106:BU106" si="363">SUM(BT101:BT105)</f>
        <v>13149624.969999999</v>
      </c>
      <c r="BU106" s="72">
        <f t="shared" si="363"/>
        <v>9245332.6400000025</v>
      </c>
      <c r="BV106" s="72">
        <f t="shared" ref="BV106:BW106" si="364">SUM(BV101:BV105)</f>
        <v>10797768.699999997</v>
      </c>
      <c r="BW106" s="72">
        <f t="shared" si="364"/>
        <v>-1724263.0500000031</v>
      </c>
      <c r="BX106" s="72">
        <f t="shared" ref="BX106:BY106" si="365">SUM(BX101:BX105)</f>
        <v>-3497823.0100000021</v>
      </c>
      <c r="BY106" s="72">
        <f t="shared" si="365"/>
        <v>1111817.1400000001</v>
      </c>
      <c r="BZ106" s="412">
        <f t="shared" ref="BZ106" si="366">SUM(BZ101:BZ105)</f>
        <v>4427211.1100000013</v>
      </c>
      <c r="CA106" s="412">
        <f t="shared" ref="CA106:CB106" si="367">SUM(CA101:CA105)</f>
        <v>1874948.5699999989</v>
      </c>
      <c r="CB106" s="71">
        <f t="shared" si="367"/>
        <v>3722136.7499999991</v>
      </c>
      <c r="CC106" s="71">
        <f t="shared" ref="CC106" si="368">SUM(CC101:CC105)</f>
        <v>7488360.0499999989</v>
      </c>
      <c r="CD106" s="71">
        <f t="shared" ref="CD106:CE106" si="369">SUM(CD101:CD105)</f>
        <v>13090171.460000003</v>
      </c>
      <c r="CE106" s="117">
        <f t="shared" si="369"/>
        <v>12287298.769999998</v>
      </c>
      <c r="CF106" s="71">
        <f t="shared" ref="CF106:CG106" si="370">SUM(CF101:CF105)</f>
        <v>13081925.779999996</v>
      </c>
      <c r="CG106" s="71">
        <f t="shared" si="370"/>
        <v>16342862.029999997</v>
      </c>
      <c r="CH106" s="71">
        <f t="shared" ref="CH106:CI106" si="371">SUM(CH101:CH105)</f>
        <v>20247026.109999996</v>
      </c>
      <c r="CI106" s="71">
        <f t="shared" si="371"/>
        <v>20710207.190000001</v>
      </c>
      <c r="CJ106" s="71">
        <f t="shared" ref="CJ106:CK106" si="372">SUM(CJ101:CJ105)</f>
        <v>9482394.0399999991</v>
      </c>
      <c r="CK106" s="71">
        <f t="shared" si="372"/>
        <v>8634987.0800000038</v>
      </c>
      <c r="CL106" s="412">
        <f t="shared" ref="CL106:CM106" si="373">SUM(CL101:CL105)</f>
        <v>14381875.85</v>
      </c>
      <c r="CM106" s="412">
        <f t="shared" si="373"/>
        <v>9508975.3999999985</v>
      </c>
      <c r="CN106" s="412">
        <f t="shared" ref="CN106:CO106" si="374">SUM(CN101:CN105)</f>
        <v>6286635.5199999996</v>
      </c>
      <c r="CO106" s="412">
        <f t="shared" si="374"/>
        <v>5933972.7900000047</v>
      </c>
      <c r="CP106" s="77">
        <f t="shared" ref="CP106" si="375">SUM(CP101:CP105)</f>
        <v>3967496.7699999991</v>
      </c>
    </row>
    <row r="107" spans="1:94" x14ac:dyDescent="0.25">
      <c r="A107" s="267">
        <f>+A100+1</f>
        <v>15</v>
      </c>
      <c r="B107" s="94" t="s">
        <v>25</v>
      </c>
      <c r="C107" s="22"/>
      <c r="D107" s="44"/>
      <c r="E107" s="44"/>
      <c r="F107" s="43"/>
      <c r="G107" s="44"/>
      <c r="H107" s="44"/>
      <c r="I107" s="44"/>
      <c r="J107" s="44"/>
      <c r="K107" s="44"/>
      <c r="L107" s="327"/>
      <c r="M107" s="354"/>
      <c r="N107" s="327"/>
      <c r="O107" s="338"/>
      <c r="P107" s="338"/>
      <c r="Q107" s="219"/>
      <c r="R107" s="219"/>
      <c r="S107" s="235"/>
      <c r="T107" s="235"/>
      <c r="U107" s="235"/>
      <c r="V107" s="235"/>
      <c r="W107" s="259"/>
      <c r="X107" s="294"/>
      <c r="Y107" s="381"/>
      <c r="Z107" s="259"/>
      <c r="AA107" s="259"/>
      <c r="AB107" s="259"/>
      <c r="AC107" s="259"/>
      <c r="AD107" s="259"/>
      <c r="AE107" s="259"/>
      <c r="AF107" s="259"/>
      <c r="AG107" s="397"/>
      <c r="AH107" s="397"/>
      <c r="AI107" s="397"/>
      <c r="AJ107" s="397"/>
      <c r="AK107" s="553"/>
      <c r="AL107" s="397"/>
      <c r="AM107" s="511"/>
      <c r="AN107" s="528"/>
      <c r="AO107" s="528"/>
      <c r="AP107" s="528"/>
      <c r="AQ107" s="528"/>
      <c r="AR107" s="528"/>
      <c r="AS107" s="528"/>
      <c r="AT107" s="528"/>
      <c r="AU107" s="528"/>
      <c r="AV107" s="528"/>
      <c r="AW107" s="553"/>
      <c r="AX107" s="397"/>
      <c r="AY107" s="511"/>
      <c r="AZ107" s="528"/>
      <c r="BA107" s="528"/>
      <c r="BB107" s="528"/>
      <c r="BC107" s="528"/>
      <c r="BD107" s="528"/>
      <c r="BE107" s="528"/>
      <c r="BF107" s="528"/>
      <c r="BG107" s="528"/>
      <c r="BH107" s="528"/>
      <c r="BI107" s="118"/>
      <c r="BJ107" s="23"/>
      <c r="BK107" s="24"/>
      <c r="BL107" s="24"/>
      <c r="BM107" s="24"/>
      <c r="BN107" s="24"/>
      <c r="BO107" s="24"/>
      <c r="BP107" s="24"/>
      <c r="BQ107" s="24"/>
      <c r="BR107" s="98"/>
      <c r="BS107" s="23"/>
      <c r="BT107" s="23"/>
      <c r="BU107" s="24"/>
      <c r="BV107" s="24"/>
      <c r="BW107" s="24"/>
      <c r="BX107" s="24"/>
      <c r="BY107" s="24"/>
      <c r="BZ107" s="413"/>
      <c r="CA107" s="413"/>
      <c r="CB107" s="437"/>
      <c r="CC107" s="437"/>
      <c r="CD107" s="437"/>
      <c r="CE107" s="494"/>
      <c r="CF107" s="437"/>
      <c r="CG107" s="437"/>
      <c r="CH107" s="437"/>
      <c r="CI107" s="437"/>
      <c r="CJ107" s="437"/>
      <c r="CK107" s="437"/>
      <c r="CL107" s="413"/>
      <c r="CM107" s="413"/>
      <c r="CN107" s="413"/>
      <c r="CO107" s="413"/>
      <c r="CP107" s="98"/>
    </row>
    <row r="108" spans="1:94" x14ac:dyDescent="0.25">
      <c r="A108" s="267"/>
      <c r="B108" s="83" t="str">
        <f>$B$10</f>
        <v>Residential [1]</v>
      </c>
      <c r="C108" s="142">
        <v>231986</v>
      </c>
      <c r="D108" s="143">
        <v>245035</v>
      </c>
      <c r="E108" s="143">
        <v>213287</v>
      </c>
      <c r="F108" s="144">
        <v>207448</v>
      </c>
      <c r="G108" s="143">
        <v>231275</v>
      </c>
      <c r="H108" s="143">
        <v>216075</v>
      </c>
      <c r="I108" s="143">
        <v>204036</v>
      </c>
      <c r="J108" s="143">
        <v>222658</v>
      </c>
      <c r="K108" s="143">
        <v>180621</v>
      </c>
      <c r="L108" s="328">
        <v>257182</v>
      </c>
      <c r="M108" s="355">
        <v>225979</v>
      </c>
      <c r="N108" s="328">
        <v>204466</v>
      </c>
      <c r="O108" s="165">
        <v>245425</v>
      </c>
      <c r="P108" s="165">
        <v>216423</v>
      </c>
      <c r="Q108" s="164">
        <v>203417</v>
      </c>
      <c r="R108" s="164">
        <v>239028</v>
      </c>
      <c r="S108" s="164">
        <v>215132</v>
      </c>
      <c r="T108" s="164">
        <v>203295</v>
      </c>
      <c r="U108" s="164">
        <v>208439</v>
      </c>
      <c r="V108" s="164">
        <v>212025</v>
      </c>
      <c r="W108" s="164">
        <v>1279988.72</v>
      </c>
      <c r="X108" s="356">
        <v>228198</v>
      </c>
      <c r="Y108" s="139">
        <v>195904</v>
      </c>
      <c r="Z108" s="222">
        <v>216591</v>
      </c>
      <c r="AA108" s="164">
        <v>246904</v>
      </c>
      <c r="AB108" s="164">
        <v>213958</v>
      </c>
      <c r="AC108" s="164">
        <v>201754</v>
      </c>
      <c r="AD108" s="164">
        <v>222972</v>
      </c>
      <c r="AE108" s="164">
        <v>199271</v>
      </c>
      <c r="AF108" s="164">
        <v>222500</v>
      </c>
      <c r="AG108" s="164">
        <v>207168</v>
      </c>
      <c r="AH108" s="164">
        <v>210789</v>
      </c>
      <c r="AI108" s="164">
        <v>223508</v>
      </c>
      <c r="AJ108" s="475">
        <v>230415</v>
      </c>
      <c r="AK108" s="554">
        <v>210635</v>
      </c>
      <c r="AL108" s="475">
        <v>207740</v>
      </c>
      <c r="AM108" s="475">
        <v>230699</v>
      </c>
      <c r="AN108" s="475">
        <v>242117</v>
      </c>
      <c r="AO108" s="475">
        <v>232956</v>
      </c>
      <c r="AP108" s="475">
        <v>224465</v>
      </c>
      <c r="AQ108" s="475">
        <v>214325</v>
      </c>
      <c r="AR108" s="475">
        <v>252261</v>
      </c>
      <c r="AS108" s="475">
        <v>225530</v>
      </c>
      <c r="AT108" s="475">
        <v>227334</v>
      </c>
      <c r="AU108" s="475">
        <v>223534</v>
      </c>
      <c r="AV108" s="475">
        <v>221089</v>
      </c>
      <c r="AW108" s="554">
        <v>244462</v>
      </c>
      <c r="AX108" s="475">
        <v>226524</v>
      </c>
      <c r="AY108" s="475">
        <v>251000</v>
      </c>
      <c r="AZ108" s="475">
        <v>222930</v>
      </c>
      <c r="BA108" s="475">
        <v>256106</v>
      </c>
      <c r="BB108" s="475">
        <v>240977</v>
      </c>
      <c r="BC108" s="475">
        <v>223686</v>
      </c>
      <c r="BD108" s="475">
        <v>231656</v>
      </c>
      <c r="BE108" s="475">
        <v>214816</v>
      </c>
      <c r="BF108" s="475">
        <v>234813</v>
      </c>
      <c r="BG108" s="475"/>
      <c r="BH108" s="475"/>
      <c r="BI108" s="138">
        <f t="shared" ref="BI108:BR112" si="376">O108-C108</f>
        <v>13439</v>
      </c>
      <c r="BJ108" s="139">
        <f t="shared" si="376"/>
        <v>-28612</v>
      </c>
      <c r="BK108" s="139">
        <f t="shared" si="376"/>
        <v>-9870</v>
      </c>
      <c r="BL108" s="139">
        <f t="shared" si="376"/>
        <v>31580</v>
      </c>
      <c r="BM108" s="139">
        <f t="shared" si="376"/>
        <v>-16143</v>
      </c>
      <c r="BN108" s="139">
        <f t="shared" si="376"/>
        <v>-12780</v>
      </c>
      <c r="BO108" s="139">
        <f t="shared" si="376"/>
        <v>4403</v>
      </c>
      <c r="BP108" s="139">
        <f t="shared" si="376"/>
        <v>-10633</v>
      </c>
      <c r="BQ108" s="139">
        <f t="shared" si="376"/>
        <v>1099367.72</v>
      </c>
      <c r="BR108" s="251">
        <f t="shared" si="376"/>
        <v>-28984</v>
      </c>
      <c r="BS108" s="139">
        <f t="shared" ref="BS108:CB112" si="377">Y108-M108</f>
        <v>-30075</v>
      </c>
      <c r="BT108" s="139">
        <f t="shared" si="377"/>
        <v>12125</v>
      </c>
      <c r="BU108" s="139">
        <f t="shared" si="377"/>
        <v>1479</v>
      </c>
      <c r="BV108" s="139">
        <f t="shared" si="377"/>
        <v>-2465</v>
      </c>
      <c r="BW108" s="139">
        <f t="shared" si="377"/>
        <v>-1663</v>
      </c>
      <c r="BX108" s="139">
        <f t="shared" si="377"/>
        <v>-16056</v>
      </c>
      <c r="BY108" s="139">
        <f t="shared" si="377"/>
        <v>-15861</v>
      </c>
      <c r="BZ108" s="333">
        <f t="shared" si="377"/>
        <v>19205</v>
      </c>
      <c r="CA108" s="341">
        <f t="shared" si="377"/>
        <v>-1271</v>
      </c>
      <c r="CB108" s="333">
        <f t="shared" si="377"/>
        <v>-1236</v>
      </c>
      <c r="CC108" s="333">
        <f t="shared" ref="CC108:CL112" si="378">AI108-W108</f>
        <v>-1056480.72</v>
      </c>
      <c r="CD108" s="333">
        <f t="shared" si="378"/>
        <v>2217</v>
      </c>
      <c r="CE108" s="495">
        <f t="shared" si="378"/>
        <v>14731</v>
      </c>
      <c r="CF108" s="333">
        <f t="shared" si="378"/>
        <v>-8851</v>
      </c>
      <c r="CG108" s="333">
        <f t="shared" si="378"/>
        <v>-16205</v>
      </c>
      <c r="CH108" s="333">
        <f t="shared" si="378"/>
        <v>28159</v>
      </c>
      <c r="CI108" s="333">
        <f t="shared" si="378"/>
        <v>31202</v>
      </c>
      <c r="CJ108" s="333">
        <f t="shared" si="378"/>
        <v>1493</v>
      </c>
      <c r="CK108" s="333">
        <f t="shared" si="378"/>
        <v>15054</v>
      </c>
      <c r="CL108" s="333">
        <f t="shared" si="378"/>
        <v>29761</v>
      </c>
      <c r="CM108" s="333">
        <f t="shared" ref="CM108:CP112" si="379">AS108-AG108</f>
        <v>18362</v>
      </c>
      <c r="CN108" s="333">
        <f t="shared" si="379"/>
        <v>16545</v>
      </c>
      <c r="CO108" s="333">
        <f t="shared" si="379"/>
        <v>26</v>
      </c>
      <c r="CP108" s="251">
        <f t="shared" si="379"/>
        <v>-9326</v>
      </c>
    </row>
    <row r="109" spans="1:94" x14ac:dyDescent="0.25">
      <c r="A109" s="267"/>
      <c r="B109" s="83" t="str">
        <f>$B$11</f>
        <v>Low Income Residential [2]</v>
      </c>
      <c r="C109" s="142">
        <v>17880</v>
      </c>
      <c r="D109" s="143">
        <v>17853</v>
      </c>
      <c r="E109" s="143">
        <v>18317</v>
      </c>
      <c r="F109" s="144">
        <v>17066</v>
      </c>
      <c r="G109" s="143">
        <v>19012</v>
      </c>
      <c r="H109" s="143">
        <v>18419</v>
      </c>
      <c r="I109" s="143">
        <v>18494</v>
      </c>
      <c r="J109" s="143">
        <v>19228</v>
      </c>
      <c r="K109" s="143">
        <v>15351</v>
      </c>
      <c r="L109" s="328">
        <v>18029</v>
      </c>
      <c r="M109" s="355">
        <v>16715</v>
      </c>
      <c r="N109" s="328">
        <v>14908</v>
      </c>
      <c r="O109" s="165">
        <v>16262</v>
      </c>
      <c r="P109" s="165">
        <v>15835</v>
      </c>
      <c r="Q109" s="164">
        <v>15657</v>
      </c>
      <c r="R109" s="164">
        <v>16864</v>
      </c>
      <c r="S109" s="164">
        <v>15237</v>
      </c>
      <c r="T109" s="164">
        <v>15272</v>
      </c>
      <c r="U109" s="164">
        <v>16600</v>
      </c>
      <c r="V109" s="164">
        <v>16731</v>
      </c>
      <c r="W109" s="164">
        <v>67444.259999999995</v>
      </c>
      <c r="X109" s="356">
        <v>17329</v>
      </c>
      <c r="Y109" s="139">
        <v>18148</v>
      </c>
      <c r="Z109" s="222">
        <v>18552</v>
      </c>
      <c r="AA109" s="164">
        <v>23403</v>
      </c>
      <c r="AB109" s="164">
        <v>19388</v>
      </c>
      <c r="AC109" s="164">
        <v>16720</v>
      </c>
      <c r="AD109" s="164">
        <v>17998</v>
      </c>
      <c r="AE109" s="164">
        <v>16556</v>
      </c>
      <c r="AF109" s="164">
        <v>17778</v>
      </c>
      <c r="AG109" s="164">
        <v>17169</v>
      </c>
      <c r="AH109" s="164">
        <v>17730</v>
      </c>
      <c r="AI109" s="164">
        <v>19191</v>
      </c>
      <c r="AJ109" s="475">
        <v>18193</v>
      </c>
      <c r="AK109" s="554">
        <v>17138</v>
      </c>
      <c r="AL109" s="475">
        <v>18050</v>
      </c>
      <c r="AM109" s="475">
        <v>21027</v>
      </c>
      <c r="AN109" s="475">
        <v>18621</v>
      </c>
      <c r="AO109" s="475">
        <v>22355</v>
      </c>
      <c r="AP109" s="475">
        <v>19671</v>
      </c>
      <c r="AQ109" s="475">
        <v>18321</v>
      </c>
      <c r="AR109" s="475">
        <v>27138</v>
      </c>
      <c r="AS109" s="475">
        <v>20394</v>
      </c>
      <c r="AT109" s="475">
        <v>19723</v>
      </c>
      <c r="AU109" s="475">
        <v>19355</v>
      </c>
      <c r="AV109" s="475">
        <v>19951</v>
      </c>
      <c r="AW109" s="554">
        <v>28235</v>
      </c>
      <c r="AX109" s="475">
        <v>24190</v>
      </c>
      <c r="AY109" s="475">
        <v>29887</v>
      </c>
      <c r="AZ109" s="475">
        <v>18899</v>
      </c>
      <c r="BA109" s="475">
        <v>27995</v>
      </c>
      <c r="BB109" s="475">
        <v>21415</v>
      </c>
      <c r="BC109" s="475">
        <v>18733</v>
      </c>
      <c r="BD109" s="475">
        <v>19767</v>
      </c>
      <c r="BE109" s="475">
        <v>19318</v>
      </c>
      <c r="BF109" s="475">
        <v>20837</v>
      </c>
      <c r="BG109" s="475"/>
      <c r="BH109" s="475"/>
      <c r="BI109" s="138">
        <f t="shared" si="376"/>
        <v>-1618</v>
      </c>
      <c r="BJ109" s="139">
        <f t="shared" si="376"/>
        <v>-2018</v>
      </c>
      <c r="BK109" s="139">
        <f t="shared" si="376"/>
        <v>-2660</v>
      </c>
      <c r="BL109" s="139">
        <f t="shared" si="376"/>
        <v>-202</v>
      </c>
      <c r="BM109" s="139">
        <f t="shared" si="376"/>
        <v>-3775</v>
      </c>
      <c r="BN109" s="139">
        <f t="shared" si="376"/>
        <v>-3147</v>
      </c>
      <c r="BO109" s="139">
        <f t="shared" si="376"/>
        <v>-1894</v>
      </c>
      <c r="BP109" s="139">
        <f t="shared" si="376"/>
        <v>-2497</v>
      </c>
      <c r="BQ109" s="139">
        <f t="shared" si="376"/>
        <v>52093.259999999995</v>
      </c>
      <c r="BR109" s="251">
        <f t="shared" si="376"/>
        <v>-700</v>
      </c>
      <c r="BS109" s="139">
        <f t="shared" si="377"/>
        <v>1433</v>
      </c>
      <c r="BT109" s="139">
        <f t="shared" si="377"/>
        <v>3644</v>
      </c>
      <c r="BU109" s="139">
        <f t="shared" si="377"/>
        <v>7141</v>
      </c>
      <c r="BV109" s="139">
        <f t="shared" si="377"/>
        <v>3553</v>
      </c>
      <c r="BW109" s="139">
        <f t="shared" si="377"/>
        <v>1063</v>
      </c>
      <c r="BX109" s="139">
        <f t="shared" si="377"/>
        <v>1134</v>
      </c>
      <c r="BY109" s="139">
        <f t="shared" si="377"/>
        <v>1319</v>
      </c>
      <c r="BZ109" s="333">
        <f t="shared" si="377"/>
        <v>2506</v>
      </c>
      <c r="CA109" s="341">
        <f t="shared" si="377"/>
        <v>569</v>
      </c>
      <c r="CB109" s="333">
        <f t="shared" si="377"/>
        <v>999</v>
      </c>
      <c r="CC109" s="333">
        <f t="shared" si="378"/>
        <v>-48253.259999999995</v>
      </c>
      <c r="CD109" s="333">
        <f t="shared" si="378"/>
        <v>864</v>
      </c>
      <c r="CE109" s="495">
        <f t="shared" si="378"/>
        <v>-1010</v>
      </c>
      <c r="CF109" s="333">
        <f t="shared" si="378"/>
        <v>-502</v>
      </c>
      <c r="CG109" s="333">
        <f t="shared" si="378"/>
        <v>-2376</v>
      </c>
      <c r="CH109" s="333">
        <f t="shared" si="378"/>
        <v>-767</v>
      </c>
      <c r="CI109" s="333">
        <f t="shared" si="378"/>
        <v>5635</v>
      </c>
      <c r="CJ109" s="333">
        <f t="shared" si="378"/>
        <v>1673</v>
      </c>
      <c r="CK109" s="333">
        <f t="shared" si="378"/>
        <v>1765</v>
      </c>
      <c r="CL109" s="333">
        <f t="shared" si="378"/>
        <v>9360</v>
      </c>
      <c r="CM109" s="333">
        <f t="shared" si="379"/>
        <v>3225</v>
      </c>
      <c r="CN109" s="333">
        <f t="shared" si="379"/>
        <v>1993</v>
      </c>
      <c r="CO109" s="333">
        <f t="shared" si="379"/>
        <v>164</v>
      </c>
      <c r="CP109" s="251">
        <f t="shared" si="379"/>
        <v>1758</v>
      </c>
    </row>
    <row r="110" spans="1:94" x14ac:dyDescent="0.25">
      <c r="A110" s="267"/>
      <c r="B110" s="83" t="str">
        <f>$B$12</f>
        <v>Small C&amp;I [3]</v>
      </c>
      <c r="C110" s="142">
        <v>22447</v>
      </c>
      <c r="D110" s="143">
        <v>23456</v>
      </c>
      <c r="E110" s="143">
        <v>20754</v>
      </c>
      <c r="F110" s="144">
        <v>19581</v>
      </c>
      <c r="G110" s="143">
        <v>21275</v>
      </c>
      <c r="H110" s="143">
        <v>20265</v>
      </c>
      <c r="I110" s="143">
        <v>19118</v>
      </c>
      <c r="J110" s="143">
        <v>20784</v>
      </c>
      <c r="K110" s="143">
        <v>16326</v>
      </c>
      <c r="L110" s="328">
        <v>24995</v>
      </c>
      <c r="M110" s="355">
        <v>21224</v>
      </c>
      <c r="N110" s="328">
        <v>18057</v>
      </c>
      <c r="O110" s="165">
        <v>23760</v>
      </c>
      <c r="P110" s="165">
        <v>18109</v>
      </c>
      <c r="Q110" s="164">
        <v>18485</v>
      </c>
      <c r="R110" s="164">
        <v>22042</v>
      </c>
      <c r="S110" s="164">
        <v>19074</v>
      </c>
      <c r="T110" s="164">
        <v>18327</v>
      </c>
      <c r="U110" s="164">
        <v>18686</v>
      </c>
      <c r="V110" s="164">
        <v>18920</v>
      </c>
      <c r="W110" s="164">
        <v>105246.04</v>
      </c>
      <c r="X110" s="356">
        <v>20751</v>
      </c>
      <c r="Y110" s="139">
        <v>18846</v>
      </c>
      <c r="Z110" s="222">
        <v>20844</v>
      </c>
      <c r="AA110" s="164">
        <v>24301</v>
      </c>
      <c r="AB110" s="164">
        <v>21173</v>
      </c>
      <c r="AC110" s="164">
        <v>19715</v>
      </c>
      <c r="AD110" s="164">
        <v>21432</v>
      </c>
      <c r="AE110" s="164">
        <v>18914</v>
      </c>
      <c r="AF110" s="164">
        <v>21237</v>
      </c>
      <c r="AG110" s="164">
        <v>19291</v>
      </c>
      <c r="AH110" s="164">
        <v>19737</v>
      </c>
      <c r="AI110" s="164">
        <v>20912</v>
      </c>
      <c r="AJ110" s="475">
        <v>22709</v>
      </c>
      <c r="AK110" s="554">
        <v>20356</v>
      </c>
      <c r="AL110" s="475">
        <v>19916</v>
      </c>
      <c r="AM110" s="475">
        <v>23011</v>
      </c>
      <c r="AN110" s="475">
        <v>21656</v>
      </c>
      <c r="AO110" s="475">
        <v>20368</v>
      </c>
      <c r="AP110" s="475">
        <v>20082</v>
      </c>
      <c r="AQ110" s="475">
        <v>18705</v>
      </c>
      <c r="AR110" s="475">
        <v>21060</v>
      </c>
      <c r="AS110" s="475">
        <v>19495</v>
      </c>
      <c r="AT110" s="475">
        <v>19302</v>
      </c>
      <c r="AU110" s="475">
        <v>19870</v>
      </c>
      <c r="AV110" s="475">
        <v>19868</v>
      </c>
      <c r="AW110" s="554">
        <v>22511</v>
      </c>
      <c r="AX110" s="475">
        <v>20187</v>
      </c>
      <c r="AY110" s="475">
        <v>22814</v>
      </c>
      <c r="AZ110" s="475">
        <v>19825</v>
      </c>
      <c r="BA110" s="475">
        <v>22061</v>
      </c>
      <c r="BB110" s="475">
        <v>20422</v>
      </c>
      <c r="BC110" s="475">
        <v>19057</v>
      </c>
      <c r="BD110" s="475">
        <v>21024</v>
      </c>
      <c r="BE110" s="475">
        <v>17701</v>
      </c>
      <c r="BF110" s="475">
        <v>21664</v>
      </c>
      <c r="BG110" s="475"/>
      <c r="BH110" s="475"/>
      <c r="BI110" s="138">
        <f t="shared" si="376"/>
        <v>1313</v>
      </c>
      <c r="BJ110" s="139">
        <f t="shared" si="376"/>
        <v>-5347</v>
      </c>
      <c r="BK110" s="139">
        <f t="shared" si="376"/>
        <v>-2269</v>
      </c>
      <c r="BL110" s="139">
        <f t="shared" si="376"/>
        <v>2461</v>
      </c>
      <c r="BM110" s="139">
        <f t="shared" si="376"/>
        <v>-2201</v>
      </c>
      <c r="BN110" s="139">
        <f t="shared" si="376"/>
        <v>-1938</v>
      </c>
      <c r="BO110" s="139">
        <f t="shared" si="376"/>
        <v>-432</v>
      </c>
      <c r="BP110" s="139">
        <f t="shared" si="376"/>
        <v>-1864</v>
      </c>
      <c r="BQ110" s="139">
        <f t="shared" si="376"/>
        <v>88920.04</v>
      </c>
      <c r="BR110" s="251">
        <f t="shared" si="376"/>
        <v>-4244</v>
      </c>
      <c r="BS110" s="139">
        <f t="shared" si="377"/>
        <v>-2378</v>
      </c>
      <c r="BT110" s="139">
        <f t="shared" si="377"/>
        <v>2787</v>
      </c>
      <c r="BU110" s="139">
        <f t="shared" si="377"/>
        <v>541</v>
      </c>
      <c r="BV110" s="139">
        <f t="shared" si="377"/>
        <v>3064</v>
      </c>
      <c r="BW110" s="139">
        <f t="shared" si="377"/>
        <v>1230</v>
      </c>
      <c r="BX110" s="139">
        <f t="shared" si="377"/>
        <v>-610</v>
      </c>
      <c r="BY110" s="139">
        <f t="shared" si="377"/>
        <v>-160</v>
      </c>
      <c r="BZ110" s="333">
        <f t="shared" si="377"/>
        <v>2910</v>
      </c>
      <c r="CA110" s="341">
        <f t="shared" si="377"/>
        <v>605</v>
      </c>
      <c r="CB110" s="333">
        <f t="shared" si="377"/>
        <v>817</v>
      </c>
      <c r="CC110" s="333">
        <f t="shared" si="378"/>
        <v>-84334.04</v>
      </c>
      <c r="CD110" s="333">
        <f t="shared" si="378"/>
        <v>1958</v>
      </c>
      <c r="CE110" s="495">
        <f t="shared" si="378"/>
        <v>1510</v>
      </c>
      <c r="CF110" s="333">
        <f t="shared" si="378"/>
        <v>-928</v>
      </c>
      <c r="CG110" s="333">
        <f t="shared" si="378"/>
        <v>-1290</v>
      </c>
      <c r="CH110" s="333">
        <f t="shared" si="378"/>
        <v>483</v>
      </c>
      <c r="CI110" s="333">
        <f t="shared" si="378"/>
        <v>653</v>
      </c>
      <c r="CJ110" s="333">
        <f t="shared" si="378"/>
        <v>-1350</v>
      </c>
      <c r="CK110" s="333">
        <f t="shared" si="378"/>
        <v>-209</v>
      </c>
      <c r="CL110" s="333">
        <f t="shared" si="378"/>
        <v>-177</v>
      </c>
      <c r="CM110" s="333">
        <f t="shared" si="379"/>
        <v>204</v>
      </c>
      <c r="CN110" s="333">
        <f t="shared" si="379"/>
        <v>-435</v>
      </c>
      <c r="CO110" s="333">
        <f t="shared" si="379"/>
        <v>-1042</v>
      </c>
      <c r="CP110" s="251">
        <f t="shared" si="379"/>
        <v>-2841</v>
      </c>
    </row>
    <row r="111" spans="1:94" x14ac:dyDescent="0.25">
      <c r="A111" s="267"/>
      <c r="B111" s="83" t="str">
        <f>$B$13</f>
        <v>Medium C&amp;I [4]</v>
      </c>
      <c r="C111" s="142">
        <v>7009</v>
      </c>
      <c r="D111" s="143">
        <v>7439</v>
      </c>
      <c r="E111" s="143">
        <v>6597</v>
      </c>
      <c r="F111" s="144">
        <v>6148</v>
      </c>
      <c r="G111" s="143">
        <v>6984</v>
      </c>
      <c r="H111" s="143">
        <v>6641</v>
      </c>
      <c r="I111" s="143">
        <v>6240</v>
      </c>
      <c r="J111" s="143">
        <v>6751</v>
      </c>
      <c r="K111" s="143">
        <v>5102</v>
      </c>
      <c r="L111" s="328">
        <v>8148</v>
      </c>
      <c r="M111" s="355">
        <v>6842</v>
      </c>
      <c r="N111" s="328">
        <v>5553</v>
      </c>
      <c r="O111" s="165">
        <v>7939</v>
      </c>
      <c r="P111" s="165">
        <v>5795</v>
      </c>
      <c r="Q111" s="164">
        <v>6152</v>
      </c>
      <c r="R111" s="164">
        <v>7051</v>
      </c>
      <c r="S111" s="164">
        <v>6462</v>
      </c>
      <c r="T111" s="164">
        <v>6088</v>
      </c>
      <c r="U111" s="164">
        <v>6295</v>
      </c>
      <c r="V111" s="164">
        <v>6257</v>
      </c>
      <c r="W111" s="164">
        <v>157976.25</v>
      </c>
      <c r="X111" s="356">
        <v>6300</v>
      </c>
      <c r="Y111" s="139">
        <v>5761</v>
      </c>
      <c r="Z111" s="222">
        <v>6104</v>
      </c>
      <c r="AA111" s="164">
        <v>7176</v>
      </c>
      <c r="AB111" s="164">
        <v>6579</v>
      </c>
      <c r="AC111" s="164">
        <v>6080</v>
      </c>
      <c r="AD111" s="164">
        <v>6676</v>
      </c>
      <c r="AE111" s="164">
        <v>5805</v>
      </c>
      <c r="AF111" s="164">
        <v>6620</v>
      </c>
      <c r="AG111" s="164">
        <v>5891</v>
      </c>
      <c r="AH111" s="164">
        <v>6046</v>
      </c>
      <c r="AI111" s="164">
        <v>6207</v>
      </c>
      <c r="AJ111" s="475">
        <v>6930</v>
      </c>
      <c r="AK111" s="554">
        <v>5907</v>
      </c>
      <c r="AL111" s="475">
        <v>5728</v>
      </c>
      <c r="AM111" s="475">
        <v>6616</v>
      </c>
      <c r="AN111" s="475">
        <v>6908</v>
      </c>
      <c r="AO111" s="475">
        <v>6509</v>
      </c>
      <c r="AP111" s="475">
        <v>5919</v>
      </c>
      <c r="AQ111" s="475">
        <v>5562</v>
      </c>
      <c r="AR111" s="475">
        <v>6217</v>
      </c>
      <c r="AS111" s="475">
        <v>5778</v>
      </c>
      <c r="AT111" s="475">
        <v>5747</v>
      </c>
      <c r="AU111" s="475">
        <v>5855</v>
      </c>
      <c r="AV111" s="475">
        <v>5948</v>
      </c>
      <c r="AW111" s="554">
        <v>6496</v>
      </c>
      <c r="AX111" s="475">
        <v>5766</v>
      </c>
      <c r="AY111" s="475">
        <v>6663</v>
      </c>
      <c r="AZ111" s="475">
        <v>5550</v>
      </c>
      <c r="BA111" s="475">
        <v>6303</v>
      </c>
      <c r="BB111" s="475">
        <v>6042</v>
      </c>
      <c r="BC111" s="475">
        <v>5608</v>
      </c>
      <c r="BD111" s="475">
        <v>6278</v>
      </c>
      <c r="BE111" s="475">
        <v>5169</v>
      </c>
      <c r="BF111" s="475">
        <v>6478</v>
      </c>
      <c r="BG111" s="475"/>
      <c r="BH111" s="475"/>
      <c r="BI111" s="138">
        <f t="shared" si="376"/>
        <v>930</v>
      </c>
      <c r="BJ111" s="139">
        <f t="shared" si="376"/>
        <v>-1644</v>
      </c>
      <c r="BK111" s="139">
        <f t="shared" si="376"/>
        <v>-445</v>
      </c>
      <c r="BL111" s="139">
        <f t="shared" si="376"/>
        <v>903</v>
      </c>
      <c r="BM111" s="139">
        <f t="shared" si="376"/>
        <v>-522</v>
      </c>
      <c r="BN111" s="139">
        <f t="shared" si="376"/>
        <v>-553</v>
      </c>
      <c r="BO111" s="139">
        <f t="shared" si="376"/>
        <v>55</v>
      </c>
      <c r="BP111" s="139">
        <f t="shared" si="376"/>
        <v>-494</v>
      </c>
      <c r="BQ111" s="139">
        <f t="shared" si="376"/>
        <v>152874.25</v>
      </c>
      <c r="BR111" s="251">
        <f t="shared" si="376"/>
        <v>-1848</v>
      </c>
      <c r="BS111" s="139">
        <f t="shared" si="377"/>
        <v>-1081</v>
      </c>
      <c r="BT111" s="139">
        <f t="shared" si="377"/>
        <v>551</v>
      </c>
      <c r="BU111" s="139">
        <f t="shared" si="377"/>
        <v>-763</v>
      </c>
      <c r="BV111" s="139">
        <f t="shared" si="377"/>
        <v>784</v>
      </c>
      <c r="BW111" s="139">
        <f t="shared" si="377"/>
        <v>-72</v>
      </c>
      <c r="BX111" s="139">
        <f t="shared" si="377"/>
        <v>-375</v>
      </c>
      <c r="BY111" s="139">
        <f t="shared" si="377"/>
        <v>-657</v>
      </c>
      <c r="BZ111" s="333">
        <f t="shared" si="377"/>
        <v>532</v>
      </c>
      <c r="CA111" s="341">
        <f t="shared" si="377"/>
        <v>-404</v>
      </c>
      <c r="CB111" s="333">
        <f t="shared" si="377"/>
        <v>-211</v>
      </c>
      <c r="CC111" s="333">
        <f t="shared" si="378"/>
        <v>-151769.25</v>
      </c>
      <c r="CD111" s="333">
        <f t="shared" si="378"/>
        <v>630</v>
      </c>
      <c r="CE111" s="495">
        <f t="shared" si="378"/>
        <v>146</v>
      </c>
      <c r="CF111" s="333">
        <f t="shared" si="378"/>
        <v>-376</v>
      </c>
      <c r="CG111" s="333">
        <f t="shared" si="378"/>
        <v>-560</v>
      </c>
      <c r="CH111" s="333">
        <f t="shared" si="378"/>
        <v>329</v>
      </c>
      <c r="CI111" s="333">
        <f t="shared" si="378"/>
        <v>429</v>
      </c>
      <c r="CJ111" s="333">
        <f t="shared" si="378"/>
        <v>-757</v>
      </c>
      <c r="CK111" s="333">
        <f t="shared" si="378"/>
        <v>-243</v>
      </c>
      <c r="CL111" s="333">
        <f t="shared" si="378"/>
        <v>-403</v>
      </c>
      <c r="CM111" s="333">
        <f t="shared" si="379"/>
        <v>-113</v>
      </c>
      <c r="CN111" s="333">
        <f t="shared" si="379"/>
        <v>-299</v>
      </c>
      <c r="CO111" s="333">
        <f t="shared" si="379"/>
        <v>-352</v>
      </c>
      <c r="CP111" s="251">
        <f t="shared" si="379"/>
        <v>-982</v>
      </c>
    </row>
    <row r="112" spans="1:94" ht="17.25" x14ac:dyDescent="0.4">
      <c r="A112" s="267"/>
      <c r="B112" s="83" t="str">
        <f>$B$14</f>
        <v>Large C&amp;I [5]</v>
      </c>
      <c r="C112" s="145">
        <v>1057</v>
      </c>
      <c r="D112" s="146">
        <v>1087</v>
      </c>
      <c r="E112" s="146">
        <v>974</v>
      </c>
      <c r="F112" s="147">
        <v>904</v>
      </c>
      <c r="G112" s="146">
        <v>1071</v>
      </c>
      <c r="H112" s="146">
        <v>979</v>
      </c>
      <c r="I112" s="146">
        <v>954</v>
      </c>
      <c r="J112" s="146">
        <v>1015</v>
      </c>
      <c r="K112" s="146">
        <v>778</v>
      </c>
      <c r="L112" s="329">
        <v>1224</v>
      </c>
      <c r="M112" s="357">
        <v>1048</v>
      </c>
      <c r="N112" s="329">
        <v>796</v>
      </c>
      <c r="O112" s="168">
        <v>1274</v>
      </c>
      <c r="P112" s="168">
        <v>856</v>
      </c>
      <c r="Q112" s="167">
        <v>920</v>
      </c>
      <c r="R112" s="167">
        <v>1096</v>
      </c>
      <c r="S112" s="167">
        <v>956</v>
      </c>
      <c r="T112" s="167">
        <v>938</v>
      </c>
      <c r="U112" s="167">
        <v>988</v>
      </c>
      <c r="V112" s="167">
        <v>958</v>
      </c>
      <c r="W112" s="167">
        <v>324900.8</v>
      </c>
      <c r="X112" s="358">
        <v>905</v>
      </c>
      <c r="Y112" s="141">
        <v>823</v>
      </c>
      <c r="Z112" s="391">
        <v>879</v>
      </c>
      <c r="AA112" s="167">
        <v>1045</v>
      </c>
      <c r="AB112" s="167">
        <v>962</v>
      </c>
      <c r="AC112" s="167">
        <v>907</v>
      </c>
      <c r="AD112" s="167">
        <v>966</v>
      </c>
      <c r="AE112" s="167">
        <v>868</v>
      </c>
      <c r="AF112" s="167">
        <v>948</v>
      </c>
      <c r="AG112" s="167">
        <v>830</v>
      </c>
      <c r="AH112" s="167">
        <v>894</v>
      </c>
      <c r="AI112" s="167">
        <v>943</v>
      </c>
      <c r="AJ112" s="476">
        <v>979</v>
      </c>
      <c r="AK112" s="555">
        <v>884</v>
      </c>
      <c r="AL112" s="476">
        <v>865</v>
      </c>
      <c r="AM112" s="476">
        <v>942</v>
      </c>
      <c r="AN112" s="476">
        <v>364</v>
      </c>
      <c r="AO112" s="476">
        <v>320</v>
      </c>
      <c r="AP112" s="476">
        <v>911</v>
      </c>
      <c r="AQ112" s="476">
        <v>796</v>
      </c>
      <c r="AR112" s="476">
        <v>921</v>
      </c>
      <c r="AS112" s="476">
        <v>848</v>
      </c>
      <c r="AT112" s="476">
        <v>836</v>
      </c>
      <c r="AU112" s="476">
        <v>859</v>
      </c>
      <c r="AV112" s="476">
        <v>870</v>
      </c>
      <c r="AW112" s="555">
        <v>916</v>
      </c>
      <c r="AX112" s="476">
        <v>837</v>
      </c>
      <c r="AY112" s="476">
        <v>968</v>
      </c>
      <c r="AZ112" s="476">
        <v>816</v>
      </c>
      <c r="BA112" s="476">
        <v>939</v>
      </c>
      <c r="BB112" s="476">
        <v>978</v>
      </c>
      <c r="BC112" s="476">
        <v>846</v>
      </c>
      <c r="BD112" s="476">
        <v>964</v>
      </c>
      <c r="BE112" s="476">
        <v>748</v>
      </c>
      <c r="BF112" s="476">
        <v>990</v>
      </c>
      <c r="BG112" s="476"/>
      <c r="BH112" s="476"/>
      <c r="BI112" s="140">
        <f t="shared" si="376"/>
        <v>217</v>
      </c>
      <c r="BJ112" s="141">
        <f t="shared" si="376"/>
        <v>-231</v>
      </c>
      <c r="BK112" s="141">
        <f t="shared" si="376"/>
        <v>-54</v>
      </c>
      <c r="BL112" s="141">
        <f t="shared" si="376"/>
        <v>192</v>
      </c>
      <c r="BM112" s="141">
        <f t="shared" si="376"/>
        <v>-115</v>
      </c>
      <c r="BN112" s="141">
        <f t="shared" si="376"/>
        <v>-41</v>
      </c>
      <c r="BO112" s="141">
        <f t="shared" si="376"/>
        <v>34</v>
      </c>
      <c r="BP112" s="141">
        <f t="shared" si="376"/>
        <v>-57</v>
      </c>
      <c r="BQ112" s="141">
        <f t="shared" si="376"/>
        <v>324122.8</v>
      </c>
      <c r="BR112" s="252">
        <f t="shared" si="376"/>
        <v>-319</v>
      </c>
      <c r="BS112" s="141">
        <f t="shared" si="377"/>
        <v>-225</v>
      </c>
      <c r="BT112" s="141">
        <f t="shared" si="377"/>
        <v>83</v>
      </c>
      <c r="BU112" s="141">
        <f t="shared" si="377"/>
        <v>-229</v>
      </c>
      <c r="BV112" s="141">
        <f t="shared" si="377"/>
        <v>106</v>
      </c>
      <c r="BW112" s="141">
        <f t="shared" si="377"/>
        <v>-13</v>
      </c>
      <c r="BX112" s="141">
        <f t="shared" si="377"/>
        <v>-130</v>
      </c>
      <c r="BY112" s="141">
        <f t="shared" si="377"/>
        <v>-88</v>
      </c>
      <c r="BZ112" s="414">
        <f t="shared" si="377"/>
        <v>10</v>
      </c>
      <c r="CA112" s="428">
        <f t="shared" si="377"/>
        <v>-158</v>
      </c>
      <c r="CB112" s="414">
        <f t="shared" si="377"/>
        <v>-64</v>
      </c>
      <c r="CC112" s="414">
        <f t="shared" si="378"/>
        <v>-323957.8</v>
      </c>
      <c r="CD112" s="414">
        <f t="shared" si="378"/>
        <v>74</v>
      </c>
      <c r="CE112" s="496">
        <f t="shared" si="378"/>
        <v>61</v>
      </c>
      <c r="CF112" s="414">
        <f t="shared" si="378"/>
        <v>-14</v>
      </c>
      <c r="CG112" s="414">
        <f t="shared" si="378"/>
        <v>-103</v>
      </c>
      <c r="CH112" s="414">
        <f t="shared" si="378"/>
        <v>-598</v>
      </c>
      <c r="CI112" s="414">
        <f t="shared" si="378"/>
        <v>-587</v>
      </c>
      <c r="CJ112" s="414">
        <f t="shared" si="378"/>
        <v>-55</v>
      </c>
      <c r="CK112" s="414">
        <f t="shared" si="378"/>
        <v>-72</v>
      </c>
      <c r="CL112" s="414">
        <f t="shared" si="378"/>
        <v>-27</v>
      </c>
      <c r="CM112" s="414">
        <f t="shared" si="379"/>
        <v>18</v>
      </c>
      <c r="CN112" s="414">
        <f t="shared" si="379"/>
        <v>-58</v>
      </c>
      <c r="CO112" s="414">
        <f t="shared" si="379"/>
        <v>-84</v>
      </c>
      <c r="CP112" s="252">
        <f t="shared" si="379"/>
        <v>-109</v>
      </c>
    </row>
    <row r="113" spans="1:94" ht="15.75" thickBot="1" x14ac:dyDescent="0.3">
      <c r="A113" s="267"/>
      <c r="B113" s="86" t="str">
        <f>$B$15</f>
        <v>Total</v>
      </c>
      <c r="C113" s="148">
        <f>SUM(C108:C112)</f>
        <v>280379</v>
      </c>
      <c r="D113" s="149">
        <f>SUM(D108:D112)</f>
        <v>294870</v>
      </c>
      <c r="E113" s="149">
        <f t="shared" ref="E113:BQ113" si="380">SUM(E108:E112)</f>
        <v>259929</v>
      </c>
      <c r="F113" s="149">
        <f t="shared" si="380"/>
        <v>251147</v>
      </c>
      <c r="G113" s="149">
        <f t="shared" si="380"/>
        <v>279617</v>
      </c>
      <c r="H113" s="149">
        <f t="shared" si="380"/>
        <v>262379</v>
      </c>
      <c r="I113" s="149">
        <f t="shared" si="380"/>
        <v>248842</v>
      </c>
      <c r="J113" s="149">
        <f t="shared" si="380"/>
        <v>270436</v>
      </c>
      <c r="K113" s="149">
        <f t="shared" si="380"/>
        <v>218178</v>
      </c>
      <c r="L113" s="330">
        <f t="shared" si="380"/>
        <v>309578</v>
      </c>
      <c r="M113" s="150">
        <f t="shared" si="380"/>
        <v>271808</v>
      </c>
      <c r="N113" s="330">
        <f t="shared" si="380"/>
        <v>243780</v>
      </c>
      <c r="O113" s="171">
        <f t="shared" si="380"/>
        <v>294660</v>
      </c>
      <c r="P113" s="171">
        <f t="shared" si="380"/>
        <v>257018</v>
      </c>
      <c r="Q113" s="171">
        <f t="shared" si="380"/>
        <v>244631</v>
      </c>
      <c r="R113" s="171">
        <f t="shared" si="380"/>
        <v>286081</v>
      </c>
      <c r="S113" s="171">
        <f t="shared" si="380"/>
        <v>256861</v>
      </c>
      <c r="T113" s="171">
        <f t="shared" si="380"/>
        <v>243920</v>
      </c>
      <c r="U113" s="171">
        <f t="shared" si="380"/>
        <v>251008</v>
      </c>
      <c r="V113" s="171">
        <f t="shared" si="380"/>
        <v>254891</v>
      </c>
      <c r="W113" s="171">
        <f t="shared" si="380"/>
        <v>1935556.07</v>
      </c>
      <c r="X113" s="295">
        <f t="shared" ref="X113" si="381">SUM(X108:X112)</f>
        <v>273483</v>
      </c>
      <c r="Y113" s="149">
        <f t="shared" ref="Y113:AE113" si="382">SUM(Y108:Y112)</f>
        <v>239482</v>
      </c>
      <c r="Z113" s="171">
        <f t="shared" si="382"/>
        <v>262970</v>
      </c>
      <c r="AA113" s="171">
        <f t="shared" si="382"/>
        <v>302829</v>
      </c>
      <c r="AB113" s="171">
        <f t="shared" si="382"/>
        <v>262060</v>
      </c>
      <c r="AC113" s="171">
        <f t="shared" si="382"/>
        <v>245176</v>
      </c>
      <c r="AD113" s="171">
        <f t="shared" si="382"/>
        <v>270044</v>
      </c>
      <c r="AE113" s="171">
        <f t="shared" si="382"/>
        <v>241414</v>
      </c>
      <c r="AF113" s="171">
        <f t="shared" ref="AF113" si="383">SUM(AF108:AF112)</f>
        <v>269083</v>
      </c>
      <c r="AG113" s="171">
        <v>250349</v>
      </c>
      <c r="AH113" s="171">
        <f t="shared" ref="AH113" si="384">SUM(AH108:AH112)</f>
        <v>255196</v>
      </c>
      <c r="AI113" s="171">
        <f>SUM(AI108:AI112)</f>
        <v>270761</v>
      </c>
      <c r="AJ113" s="477">
        <v>279226</v>
      </c>
      <c r="AK113" s="556">
        <f t="shared" ref="AK113" si="385">SUM(AK108:AK112)</f>
        <v>254920</v>
      </c>
      <c r="AL113" s="477">
        <f t="shared" ref="AL113" si="386">SUM(AL108:AL112)</f>
        <v>252299</v>
      </c>
      <c r="AM113" s="477">
        <f>SUM(AM108:AM112)</f>
        <v>282295</v>
      </c>
      <c r="AN113" s="477">
        <f>SUM(AN108:AN112)</f>
        <v>289666</v>
      </c>
      <c r="AO113" s="477">
        <v>282508</v>
      </c>
      <c r="AP113" s="477">
        <v>271048</v>
      </c>
      <c r="AQ113" s="477">
        <v>257709</v>
      </c>
      <c r="AR113" s="477">
        <v>307597</v>
      </c>
      <c r="AS113" s="477">
        <v>272045</v>
      </c>
      <c r="AT113" s="477">
        <v>272942</v>
      </c>
      <c r="AU113" s="477">
        <v>269473</v>
      </c>
      <c r="AV113" s="477">
        <v>267726</v>
      </c>
      <c r="AW113" s="556">
        <v>302620</v>
      </c>
      <c r="AX113" s="477">
        <v>277504</v>
      </c>
      <c r="AY113" s="477">
        <v>311332</v>
      </c>
      <c r="AZ113" s="477">
        <v>268020</v>
      </c>
      <c r="BA113" s="477">
        <v>313404</v>
      </c>
      <c r="BB113" s="477">
        <v>289834</v>
      </c>
      <c r="BC113" s="477">
        <v>267930</v>
      </c>
      <c r="BD113" s="477">
        <v>279689</v>
      </c>
      <c r="BE113" s="477">
        <v>257752</v>
      </c>
      <c r="BF113" s="477">
        <v>284782</v>
      </c>
      <c r="BG113" s="477"/>
      <c r="BH113" s="477"/>
      <c r="BI113" s="150">
        <f t="shared" si="380"/>
        <v>14281</v>
      </c>
      <c r="BJ113" s="149">
        <f t="shared" si="380"/>
        <v>-37852</v>
      </c>
      <c r="BK113" s="149">
        <f t="shared" si="380"/>
        <v>-15298</v>
      </c>
      <c r="BL113" s="149">
        <f t="shared" si="380"/>
        <v>34934</v>
      </c>
      <c r="BM113" s="149">
        <f t="shared" si="380"/>
        <v>-22756</v>
      </c>
      <c r="BN113" s="149">
        <f t="shared" si="380"/>
        <v>-18459</v>
      </c>
      <c r="BO113" s="149">
        <f t="shared" si="380"/>
        <v>2166</v>
      </c>
      <c r="BP113" s="149">
        <f t="shared" si="380"/>
        <v>-15545</v>
      </c>
      <c r="BQ113" s="149">
        <f t="shared" si="380"/>
        <v>1717378.07</v>
      </c>
      <c r="BR113" s="253">
        <f t="shared" ref="BR113:BS113" si="387">SUM(BR108:BR112)</f>
        <v>-36095</v>
      </c>
      <c r="BS113" s="149">
        <f t="shared" si="387"/>
        <v>-32326</v>
      </c>
      <c r="BT113" s="149">
        <f t="shared" ref="BT113:BU113" si="388">SUM(BT108:BT112)</f>
        <v>19190</v>
      </c>
      <c r="BU113" s="149">
        <f t="shared" si="388"/>
        <v>8169</v>
      </c>
      <c r="BV113" s="149">
        <f t="shared" ref="BV113:BW113" si="389">SUM(BV108:BV112)</f>
        <v>5042</v>
      </c>
      <c r="BW113" s="149">
        <f t="shared" si="389"/>
        <v>545</v>
      </c>
      <c r="BX113" s="149">
        <f t="shared" ref="BX113:BY113" si="390">SUM(BX108:BX112)</f>
        <v>-16037</v>
      </c>
      <c r="BY113" s="149">
        <f t="shared" si="390"/>
        <v>-15447</v>
      </c>
      <c r="BZ113" s="330">
        <f t="shared" ref="BZ113" si="391">SUM(BZ108:BZ112)</f>
        <v>25163</v>
      </c>
      <c r="CA113" s="429">
        <f t="shared" ref="CA113:CB113" si="392">SUM(CA108:CA112)</f>
        <v>-659</v>
      </c>
      <c r="CB113" s="330">
        <f t="shared" si="392"/>
        <v>305</v>
      </c>
      <c r="CC113" s="330">
        <f t="shared" ref="CC113" si="393">SUM(CC108:CC112)</f>
        <v>-1664795.07</v>
      </c>
      <c r="CD113" s="330">
        <f t="shared" ref="CD113:CE113" si="394">SUM(CD108:CD112)</f>
        <v>5743</v>
      </c>
      <c r="CE113" s="497">
        <f t="shared" si="394"/>
        <v>15438</v>
      </c>
      <c r="CF113" s="330">
        <f t="shared" ref="CF113:CG113" si="395">SUM(CF108:CF112)</f>
        <v>-10671</v>
      </c>
      <c r="CG113" s="330">
        <f t="shared" si="395"/>
        <v>-20534</v>
      </c>
      <c r="CH113" s="330">
        <f t="shared" ref="CH113:CI113" si="396">SUM(CH108:CH112)</f>
        <v>27606</v>
      </c>
      <c r="CI113" s="330">
        <f t="shared" si="396"/>
        <v>37332</v>
      </c>
      <c r="CJ113" s="330">
        <f t="shared" ref="CJ113:CK113" si="397">SUM(CJ108:CJ112)</f>
        <v>1004</v>
      </c>
      <c r="CK113" s="330">
        <f t="shared" si="397"/>
        <v>16295</v>
      </c>
      <c r="CL113" s="330">
        <f t="shared" ref="CL113:CM113" si="398">SUM(CL108:CL112)</f>
        <v>38514</v>
      </c>
      <c r="CM113" s="330">
        <f t="shared" si="398"/>
        <v>21696</v>
      </c>
      <c r="CN113" s="330">
        <f t="shared" ref="CN113:CO113" si="399">SUM(CN108:CN112)</f>
        <v>17746</v>
      </c>
      <c r="CO113" s="330">
        <f t="shared" si="399"/>
        <v>-1288</v>
      </c>
      <c r="CP113" s="253">
        <f t="shared" ref="CP113" si="400">SUM(CP108:CP112)</f>
        <v>-11500</v>
      </c>
    </row>
    <row r="114" spans="1:94" x14ac:dyDescent="0.25">
      <c r="A114" s="267">
        <f>+A107+1</f>
        <v>16</v>
      </c>
      <c r="B114" s="99" t="s">
        <v>29</v>
      </c>
      <c r="C114" s="73"/>
      <c r="D114" s="68"/>
      <c r="E114" s="68"/>
      <c r="F114" s="74"/>
      <c r="G114" s="68"/>
      <c r="H114" s="68"/>
      <c r="I114" s="68"/>
      <c r="J114" s="68"/>
      <c r="K114" s="68"/>
      <c r="L114" s="331"/>
      <c r="M114" s="120"/>
      <c r="N114" s="331"/>
      <c r="O114" s="258"/>
      <c r="P114" s="258"/>
      <c r="Q114" s="220"/>
      <c r="R114" s="220"/>
      <c r="S114" s="220"/>
      <c r="T114" s="220"/>
      <c r="U114" s="220"/>
      <c r="V114" s="220"/>
      <c r="W114" s="258"/>
      <c r="X114" s="290"/>
      <c r="Y114" s="120"/>
      <c r="Z114" s="75"/>
      <c r="AA114" s="258"/>
      <c r="AB114" s="258"/>
      <c r="AC114" s="258"/>
      <c r="AD114" s="258"/>
      <c r="AE114" s="258"/>
      <c r="AF114" s="258"/>
      <c r="AG114" s="398"/>
      <c r="AH114" s="398"/>
      <c r="AI114" s="398"/>
      <c r="AJ114" s="398"/>
      <c r="AK114" s="557"/>
      <c r="AL114" s="398"/>
      <c r="AM114" s="398"/>
      <c r="AN114" s="529"/>
      <c r="AO114" s="529"/>
      <c r="AP114" s="529"/>
      <c r="AQ114" s="529"/>
      <c r="AR114" s="529"/>
      <c r="AS114" s="529"/>
      <c r="AT114" s="529"/>
      <c r="AU114" s="529"/>
      <c r="AV114" s="529"/>
      <c r="AW114" s="572"/>
      <c r="AX114" s="529"/>
      <c r="AY114" s="529"/>
      <c r="AZ114" s="529"/>
      <c r="BA114" s="529"/>
      <c r="BB114" s="529"/>
      <c r="BC114" s="529"/>
      <c r="BD114" s="529"/>
      <c r="BE114" s="529"/>
      <c r="BF114" s="529"/>
      <c r="BG114" s="529"/>
      <c r="BH114" s="529"/>
      <c r="BI114" s="120"/>
      <c r="BJ114" s="75"/>
      <c r="BK114" s="76"/>
      <c r="BL114" s="76"/>
      <c r="BM114" s="76"/>
      <c r="BN114" s="76"/>
      <c r="BO114" s="76"/>
      <c r="BP114" s="76"/>
      <c r="BQ114" s="76"/>
      <c r="BR114" s="254"/>
      <c r="BS114" s="75"/>
      <c r="BT114" s="75"/>
      <c r="BU114" s="76"/>
      <c r="BV114" s="76"/>
      <c r="BW114" s="76"/>
      <c r="BX114" s="76"/>
      <c r="BY114" s="76"/>
      <c r="BZ114" s="415"/>
      <c r="CA114" s="415"/>
      <c r="CB114" s="438"/>
      <c r="CC114" s="438"/>
      <c r="CD114" s="438"/>
      <c r="CE114" s="498"/>
      <c r="CF114" s="438"/>
      <c r="CG114" s="438"/>
      <c r="CH114" s="438"/>
      <c r="CI114" s="438"/>
      <c r="CJ114" s="438"/>
      <c r="CK114" s="438"/>
      <c r="CL114" s="415"/>
      <c r="CM114" s="415"/>
      <c r="CN114" s="415"/>
      <c r="CO114" s="415"/>
      <c r="CP114" s="254"/>
    </row>
    <row r="115" spans="1:94" x14ac:dyDescent="0.25">
      <c r="A115" s="267"/>
      <c r="B115" s="83" t="str">
        <f>$B$10</f>
        <v>Residential [1]</v>
      </c>
      <c r="C115" s="62">
        <f>C94-C101</f>
        <v>644305.95000000298</v>
      </c>
      <c r="D115" s="63">
        <f>D94-D101</f>
        <v>-12988918.370000005</v>
      </c>
      <c r="E115" s="63">
        <f t="shared" ref="E115:W119" si="401">E94-E101</f>
        <v>-8457232.3900000006</v>
      </c>
      <c r="F115" s="63">
        <f t="shared" si="401"/>
        <v>-10611698.890000001</v>
      </c>
      <c r="G115" s="63">
        <f t="shared" si="401"/>
        <v>-10871110.199999999</v>
      </c>
      <c r="H115" s="63">
        <f t="shared" si="401"/>
        <v>-8271509.71</v>
      </c>
      <c r="I115" s="63">
        <f t="shared" si="401"/>
        <v>-6065818.0699999994</v>
      </c>
      <c r="J115" s="63">
        <f t="shared" si="401"/>
        <v>-4228537.379999999</v>
      </c>
      <c r="K115" s="63">
        <f t="shared" si="401"/>
        <v>9412239.0700000003</v>
      </c>
      <c r="L115" s="326">
        <f t="shared" si="401"/>
        <v>12487686.209999997</v>
      </c>
      <c r="M115" s="351">
        <f t="shared" si="401"/>
        <v>11863950.57</v>
      </c>
      <c r="N115" s="320">
        <f t="shared" si="401"/>
        <v>14178996.169999994</v>
      </c>
      <c r="O115" s="187">
        <f t="shared" si="401"/>
        <v>-3910278.1799999997</v>
      </c>
      <c r="P115" s="187">
        <f t="shared" si="401"/>
        <v>1775085.3699999973</v>
      </c>
      <c r="Q115" s="187">
        <f t="shared" si="401"/>
        <v>-1928034.4200000018</v>
      </c>
      <c r="R115" s="187">
        <f t="shared" si="401"/>
        <v>-12914466.6</v>
      </c>
      <c r="S115" s="187">
        <f t="shared" si="401"/>
        <v>-7151563.290000001</v>
      </c>
      <c r="T115" s="187">
        <f t="shared" si="401"/>
        <v>-5495112.75</v>
      </c>
      <c r="U115" s="187">
        <f t="shared" si="401"/>
        <v>-4742743.2</v>
      </c>
      <c r="V115" s="187">
        <f t="shared" si="401"/>
        <v>-2882549.7200000007</v>
      </c>
      <c r="W115" s="187">
        <f t="shared" si="401"/>
        <v>7068131.8299999982</v>
      </c>
      <c r="X115" s="287">
        <f t="shared" ref="X115:AA119" si="402">X94-X101</f>
        <v>11663543.959999997</v>
      </c>
      <c r="Y115" s="110">
        <f t="shared" si="402"/>
        <v>24553832.009999998</v>
      </c>
      <c r="Z115" s="187">
        <f t="shared" si="402"/>
        <v>11705374.919999994</v>
      </c>
      <c r="AA115" s="187">
        <f t="shared" si="402"/>
        <v>-560546.10000000149</v>
      </c>
      <c r="AB115" s="187">
        <f t="shared" ref="AB115:AC115" si="403">AB94-AB101</f>
        <v>-3088601.4099999964</v>
      </c>
      <c r="AC115" s="187">
        <f t="shared" si="403"/>
        <v>-5344170.9799999967</v>
      </c>
      <c r="AD115" s="187">
        <f t="shared" ref="AD115:AE115" si="404">AD94-AD101</f>
        <v>-9767094.879999999</v>
      </c>
      <c r="AE115" s="187">
        <f t="shared" si="404"/>
        <v>-6660357.7300000004</v>
      </c>
      <c r="AF115" s="187">
        <f t="shared" ref="AF115" si="405">AF94-AF101</f>
        <v>-7222059.7600000016</v>
      </c>
      <c r="AG115" s="130">
        <v>-5254704.66</v>
      </c>
      <c r="AH115" s="130">
        <f t="shared" ref="AH115:AI119" si="406">AH94-AH101</f>
        <v>-4500245.5399999991</v>
      </c>
      <c r="AI115" s="130">
        <f t="shared" si="406"/>
        <v>7570665.4200000018</v>
      </c>
      <c r="AJ115" s="318">
        <v>16524410.689999999</v>
      </c>
      <c r="AK115" s="133">
        <f t="shared" ref="AK115:AM119" si="407">AK94-AK101</f>
        <v>23656167.140000001</v>
      </c>
      <c r="AL115" s="318">
        <f t="shared" si="407"/>
        <v>21369450.99000001</v>
      </c>
      <c r="AM115" s="512">
        <f t="shared" si="407"/>
        <v>4026709.950000003</v>
      </c>
      <c r="AN115" s="530">
        <f t="shared" ref="AN115:AO115" si="408">AN94-AN101</f>
        <v>-6306382.3299999982</v>
      </c>
      <c r="AO115" s="530">
        <f t="shared" si="408"/>
        <v>-10970705.809999991</v>
      </c>
      <c r="AP115" s="530">
        <f t="shared" ref="AP115:AQ115" si="409">AP94-AP101</f>
        <v>-13084132.909999995</v>
      </c>
      <c r="AQ115" s="530">
        <f t="shared" si="409"/>
        <v>-11080905.500000007</v>
      </c>
      <c r="AR115" s="530">
        <f t="shared" ref="AR115:AS115" si="410">AR94-AR101</f>
        <v>-14571404.939999999</v>
      </c>
      <c r="AS115" s="530">
        <f t="shared" si="410"/>
        <v>-10209455.579999998</v>
      </c>
      <c r="AT115" s="530">
        <f t="shared" ref="AT115:AU115" si="411">AT94-AT101</f>
        <v>-1408297.1799999997</v>
      </c>
      <c r="AU115" s="530">
        <f t="shared" si="411"/>
        <v>7084411.1299999952</v>
      </c>
      <c r="AV115" s="567">
        <f t="shared" ref="AV115:AW115" si="412">AV94-AV101</f>
        <v>17656585.550000004</v>
      </c>
      <c r="AW115" s="573">
        <f t="shared" si="412"/>
        <v>21142035.439999998</v>
      </c>
      <c r="AX115" s="530">
        <f t="shared" ref="AX115:AY115" si="413">AX94-AX101</f>
        <v>8662520.0700000003</v>
      </c>
      <c r="AY115" s="530">
        <f t="shared" si="413"/>
        <v>380414.88000001013</v>
      </c>
      <c r="AZ115" s="530">
        <f t="shared" ref="AZ115:BA115" si="414">AZ94-AZ101</f>
        <v>-11640640.91</v>
      </c>
      <c r="BA115" s="530">
        <f t="shared" si="414"/>
        <v>-15037544.210000005</v>
      </c>
      <c r="BB115" s="530">
        <f t="shared" ref="BB115:BC115" si="415">BB94-BB101</f>
        <v>-12981219.570000004</v>
      </c>
      <c r="BC115" s="530">
        <f t="shared" si="415"/>
        <v>-11981052.959999999</v>
      </c>
      <c r="BD115" s="530">
        <f t="shared" ref="BD115" si="416">BD94-BD101</f>
        <v>-9062919.379999999</v>
      </c>
      <c r="BE115" s="530">
        <f>BE94-BE101</f>
        <v>-7077202.5399999972</v>
      </c>
      <c r="BF115" s="530">
        <f>BF94-BF101</f>
        <v>-5635983.8599999994</v>
      </c>
      <c r="BG115" s="530"/>
      <c r="BH115" s="530"/>
      <c r="BI115" s="110">
        <f t="shared" ref="BI115:BR119" si="417">O115-C115</f>
        <v>-4554584.1300000027</v>
      </c>
      <c r="BJ115" s="55">
        <f t="shared" si="417"/>
        <v>14764003.740000002</v>
      </c>
      <c r="BK115" s="55">
        <f t="shared" si="417"/>
        <v>6529197.9699999988</v>
      </c>
      <c r="BL115" s="55">
        <f t="shared" si="417"/>
        <v>-2302767.709999999</v>
      </c>
      <c r="BM115" s="55">
        <f t="shared" si="417"/>
        <v>3719546.9099999983</v>
      </c>
      <c r="BN115" s="55">
        <f t="shared" si="417"/>
        <v>2776396.96</v>
      </c>
      <c r="BO115" s="55">
        <f t="shared" si="417"/>
        <v>1323074.8699999992</v>
      </c>
      <c r="BP115" s="55">
        <f t="shared" si="417"/>
        <v>1345987.6599999983</v>
      </c>
      <c r="BQ115" s="55">
        <f t="shared" si="417"/>
        <v>-2344107.2400000021</v>
      </c>
      <c r="BR115" s="91">
        <f t="shared" si="417"/>
        <v>-824142.25</v>
      </c>
      <c r="BS115" s="55">
        <f t="shared" ref="BS115:CB119" si="418">Y115-M115</f>
        <v>12689881.439999998</v>
      </c>
      <c r="BT115" s="55">
        <f t="shared" si="418"/>
        <v>-2473621.25</v>
      </c>
      <c r="BU115" s="55">
        <f t="shared" si="418"/>
        <v>3349732.0799999982</v>
      </c>
      <c r="BV115" s="55">
        <f t="shared" si="418"/>
        <v>-4863686.7799999937</v>
      </c>
      <c r="BW115" s="55">
        <f t="shared" si="418"/>
        <v>-3416136.5599999949</v>
      </c>
      <c r="BX115" s="55">
        <f t="shared" si="418"/>
        <v>3147371.7200000007</v>
      </c>
      <c r="BY115" s="55">
        <f t="shared" si="418"/>
        <v>491205.56000000052</v>
      </c>
      <c r="BZ115" s="71">
        <f t="shared" si="418"/>
        <v>-1726947.0100000016</v>
      </c>
      <c r="CA115" s="412">
        <f t="shared" si="418"/>
        <v>-511961.45999999996</v>
      </c>
      <c r="CB115" s="71">
        <f t="shared" si="418"/>
        <v>-1617695.8199999984</v>
      </c>
      <c r="CC115" s="71">
        <f t="shared" ref="CC115:CL119" si="419">AI115-W115</f>
        <v>502533.59000000358</v>
      </c>
      <c r="CD115" s="71">
        <f t="shared" si="419"/>
        <v>4860866.7300000023</v>
      </c>
      <c r="CE115" s="117">
        <f t="shared" si="419"/>
        <v>-897664.86999999732</v>
      </c>
      <c r="CF115" s="71">
        <f t="shared" si="419"/>
        <v>9664076.0700000152</v>
      </c>
      <c r="CG115" s="71">
        <f t="shared" si="419"/>
        <v>4587256.0500000045</v>
      </c>
      <c r="CH115" s="71">
        <f t="shared" si="419"/>
        <v>-3217780.9200000018</v>
      </c>
      <c r="CI115" s="71">
        <f t="shared" si="419"/>
        <v>-5626534.8299999945</v>
      </c>
      <c r="CJ115" s="71">
        <f t="shared" si="419"/>
        <v>-3317038.0299999956</v>
      </c>
      <c r="CK115" s="71">
        <f t="shared" si="419"/>
        <v>-4420547.770000007</v>
      </c>
      <c r="CL115" s="71">
        <f t="shared" si="419"/>
        <v>-7349345.1799999978</v>
      </c>
      <c r="CM115" s="71">
        <f t="shared" ref="CM115:CP119" si="420">AS115-AG115</f>
        <v>-4954750.9199999981</v>
      </c>
      <c r="CN115" s="71">
        <f t="shared" si="420"/>
        <v>3091948.3599999994</v>
      </c>
      <c r="CO115" s="71">
        <f t="shared" si="420"/>
        <v>-486254.29000000656</v>
      </c>
      <c r="CP115" s="91">
        <f t="shared" si="420"/>
        <v>1132174.860000005</v>
      </c>
    </row>
    <row r="116" spans="1:94" x14ac:dyDescent="0.25">
      <c r="A116" s="267"/>
      <c r="B116" s="83" t="str">
        <f>$B$11</f>
        <v>Low Income Residential [2]</v>
      </c>
      <c r="C116" s="62">
        <f t="shared" ref="C116:D119" si="421">C95-C102</f>
        <v>4020028.1299999994</v>
      </c>
      <c r="D116" s="63">
        <f t="shared" si="421"/>
        <v>1861134.3000000003</v>
      </c>
      <c r="E116" s="63">
        <f t="shared" si="401"/>
        <v>829263</v>
      </c>
      <c r="F116" s="63">
        <f t="shared" si="401"/>
        <v>161749.06000000006</v>
      </c>
      <c r="G116" s="63">
        <f t="shared" si="401"/>
        <v>-566277.32000000007</v>
      </c>
      <c r="H116" s="63">
        <f t="shared" si="401"/>
        <v>-461552.69999999984</v>
      </c>
      <c r="I116" s="63">
        <f t="shared" si="401"/>
        <v>-396996.88</v>
      </c>
      <c r="J116" s="63">
        <f t="shared" si="401"/>
        <v>-5758.089999999851</v>
      </c>
      <c r="K116" s="63">
        <f t="shared" si="401"/>
        <v>1805928.2000000002</v>
      </c>
      <c r="L116" s="326">
        <f t="shared" si="401"/>
        <v>3545058.58</v>
      </c>
      <c r="M116" s="351">
        <f t="shared" si="401"/>
        <v>4107107.36</v>
      </c>
      <c r="N116" s="320">
        <f t="shared" si="401"/>
        <v>4361526.17</v>
      </c>
      <c r="O116" s="187">
        <f t="shared" si="401"/>
        <v>2967220.8099999996</v>
      </c>
      <c r="P116" s="187">
        <f t="shared" si="401"/>
        <v>2003184.46</v>
      </c>
      <c r="Q116" s="187">
        <f t="shared" si="401"/>
        <v>1279044.81</v>
      </c>
      <c r="R116" s="187">
        <f t="shared" si="401"/>
        <v>-133677.35999999987</v>
      </c>
      <c r="S116" s="187">
        <f t="shared" si="401"/>
        <v>-10375.659999999916</v>
      </c>
      <c r="T116" s="187">
        <f t="shared" si="401"/>
        <v>26416.040000000037</v>
      </c>
      <c r="U116" s="187">
        <f t="shared" si="401"/>
        <v>32583.489999999991</v>
      </c>
      <c r="V116" s="187">
        <f t="shared" si="401"/>
        <v>435109.48</v>
      </c>
      <c r="W116" s="187">
        <f t="shared" si="401"/>
        <v>1889297.7200000002</v>
      </c>
      <c r="X116" s="287">
        <f t="shared" ref="X116" si="422">X95-X102</f>
        <v>3591317.3200000003</v>
      </c>
      <c r="Y116" s="110">
        <f t="shared" si="402"/>
        <v>5407638.8799999999</v>
      </c>
      <c r="Z116" s="187">
        <f t="shared" si="402"/>
        <v>4847196.58</v>
      </c>
      <c r="AA116" s="187">
        <f t="shared" si="402"/>
        <v>3226857.86</v>
      </c>
      <c r="AB116" s="187">
        <f t="shared" ref="AB116:AC116" si="423">AB95-AB102</f>
        <v>1758523.0099999998</v>
      </c>
      <c r="AC116" s="187">
        <f t="shared" si="423"/>
        <v>1114512.75</v>
      </c>
      <c r="AD116" s="187">
        <f t="shared" ref="AD116:AE116" si="424">AD95-AD102</f>
        <v>217294.27000000002</v>
      </c>
      <c r="AE116" s="187">
        <f t="shared" si="424"/>
        <v>312402.21999999997</v>
      </c>
      <c r="AF116" s="187">
        <f t="shared" ref="AF116" si="425">AF95-AF102</f>
        <v>46581.300000000047</v>
      </c>
      <c r="AG116" s="130">
        <v>189189.2</v>
      </c>
      <c r="AH116" s="130">
        <f t="shared" si="406"/>
        <v>443700.14999999991</v>
      </c>
      <c r="AI116" s="130">
        <f t="shared" si="406"/>
        <v>2296465.9000000004</v>
      </c>
      <c r="AJ116" s="318">
        <v>5171711.59</v>
      </c>
      <c r="AK116" s="133">
        <f t="shared" si="407"/>
        <v>7018332.3799999999</v>
      </c>
      <c r="AL116" s="318">
        <f t="shared" si="407"/>
        <v>7862957.4299999997</v>
      </c>
      <c r="AM116" s="512">
        <f t="shared" si="407"/>
        <v>5304124.9600000009</v>
      </c>
      <c r="AN116" s="530">
        <f t="shared" ref="AN116:AO116" si="426">AN95-AN102</f>
        <v>3174017.9200000004</v>
      </c>
      <c r="AO116" s="530">
        <f t="shared" si="426"/>
        <v>705317.5299999998</v>
      </c>
      <c r="AP116" s="530">
        <f t="shared" ref="AP116:AQ116" si="427">AP95-AP102</f>
        <v>-202584.24999999977</v>
      </c>
      <c r="AQ116" s="530">
        <f t="shared" si="427"/>
        <v>-63625.649999999907</v>
      </c>
      <c r="AR116" s="530">
        <f t="shared" ref="AR116:AS116" si="428">AR95-AR102</f>
        <v>-3389629.2199999997</v>
      </c>
      <c r="AS116" s="530">
        <f t="shared" si="428"/>
        <v>-1277237.7199999997</v>
      </c>
      <c r="AT116" s="530">
        <f t="shared" ref="AT116:AU116" si="429">AT95-AT102</f>
        <v>1087290.5099999998</v>
      </c>
      <c r="AU116" s="530">
        <f t="shared" si="429"/>
        <v>3294970.59</v>
      </c>
      <c r="AV116" s="567">
        <f t="shared" ref="AV116:AW116" si="430">AV95-AV102</f>
        <v>6853713.4099999992</v>
      </c>
      <c r="AW116" s="573">
        <f t="shared" si="430"/>
        <v>6607990.0700000022</v>
      </c>
      <c r="AX116" s="530">
        <f t="shared" ref="AX116:AY116" si="431">AX95-AX102</f>
        <v>6324074.7600000007</v>
      </c>
      <c r="AY116" s="530">
        <f t="shared" si="431"/>
        <v>3164069.6499999994</v>
      </c>
      <c r="AZ116" s="530">
        <f t="shared" ref="AZ116:BA116" si="432">AZ95-AZ102</f>
        <v>1554180.17</v>
      </c>
      <c r="BA116" s="530">
        <f t="shared" si="432"/>
        <v>-1850579.8600000003</v>
      </c>
      <c r="BB116" s="530">
        <f t="shared" ref="BB116:BC116" si="433">BB95-BB102</f>
        <v>-1204207.8399999999</v>
      </c>
      <c r="BC116" s="530">
        <f t="shared" si="433"/>
        <v>-525564.65999999992</v>
      </c>
      <c r="BD116" s="530">
        <f t="shared" ref="BD116" si="434">BD95-BD102</f>
        <v>-314272.68999999994</v>
      </c>
      <c r="BE116" s="530">
        <f>BE95-BE102</f>
        <v>-216989.26999999979</v>
      </c>
      <c r="BF116" s="530">
        <f>BF95-BF102</f>
        <v>6890.3600000001024</v>
      </c>
      <c r="BG116" s="530"/>
      <c r="BH116" s="530"/>
      <c r="BI116" s="110">
        <f t="shared" si="417"/>
        <v>-1052807.3199999998</v>
      </c>
      <c r="BJ116" s="55">
        <f t="shared" si="417"/>
        <v>142050.15999999968</v>
      </c>
      <c r="BK116" s="55">
        <f t="shared" si="417"/>
        <v>449781.81000000006</v>
      </c>
      <c r="BL116" s="55">
        <f t="shared" si="417"/>
        <v>-295426.41999999993</v>
      </c>
      <c r="BM116" s="55">
        <f t="shared" si="417"/>
        <v>555901.66000000015</v>
      </c>
      <c r="BN116" s="55">
        <f t="shared" si="417"/>
        <v>487968.73999999987</v>
      </c>
      <c r="BO116" s="55">
        <f t="shared" si="417"/>
        <v>429580.37</v>
      </c>
      <c r="BP116" s="55">
        <f t="shared" si="417"/>
        <v>440867.56999999983</v>
      </c>
      <c r="BQ116" s="55">
        <f t="shared" si="417"/>
        <v>83369.520000000019</v>
      </c>
      <c r="BR116" s="91">
        <f t="shared" si="417"/>
        <v>46258.740000000224</v>
      </c>
      <c r="BS116" s="55">
        <f t="shared" si="418"/>
        <v>1300531.52</v>
      </c>
      <c r="BT116" s="55">
        <f t="shared" si="418"/>
        <v>485670.41000000015</v>
      </c>
      <c r="BU116" s="55">
        <f t="shared" si="418"/>
        <v>259637.05000000028</v>
      </c>
      <c r="BV116" s="55">
        <f t="shared" si="418"/>
        <v>-244661.45000000019</v>
      </c>
      <c r="BW116" s="55">
        <f t="shared" si="418"/>
        <v>-164532.06000000006</v>
      </c>
      <c r="BX116" s="55">
        <f t="shared" si="418"/>
        <v>350971.62999999989</v>
      </c>
      <c r="BY116" s="55">
        <f t="shared" si="418"/>
        <v>322777.87999999989</v>
      </c>
      <c r="BZ116" s="71">
        <f t="shared" si="418"/>
        <v>20165.260000000009</v>
      </c>
      <c r="CA116" s="412">
        <f t="shared" si="418"/>
        <v>156605.71000000002</v>
      </c>
      <c r="CB116" s="71">
        <f t="shared" si="418"/>
        <v>8590.6699999999255</v>
      </c>
      <c r="CC116" s="71">
        <f t="shared" si="419"/>
        <v>407168.18000000017</v>
      </c>
      <c r="CD116" s="71">
        <f t="shared" si="419"/>
        <v>1580394.2699999996</v>
      </c>
      <c r="CE116" s="117">
        <f t="shared" si="419"/>
        <v>1610693.5</v>
      </c>
      <c r="CF116" s="71">
        <f t="shared" si="419"/>
        <v>3015760.8499999996</v>
      </c>
      <c r="CG116" s="71">
        <f t="shared" si="419"/>
        <v>2077267.100000001</v>
      </c>
      <c r="CH116" s="71">
        <f t="shared" si="419"/>
        <v>1415494.9100000006</v>
      </c>
      <c r="CI116" s="71">
        <f t="shared" si="419"/>
        <v>-409195.2200000002</v>
      </c>
      <c r="CJ116" s="71">
        <f t="shared" si="419"/>
        <v>-419878.51999999979</v>
      </c>
      <c r="CK116" s="71">
        <f t="shared" si="419"/>
        <v>-376027.86999999988</v>
      </c>
      <c r="CL116" s="71">
        <f t="shared" si="419"/>
        <v>-3436210.5199999996</v>
      </c>
      <c r="CM116" s="71">
        <f t="shared" si="420"/>
        <v>-1466426.9199999997</v>
      </c>
      <c r="CN116" s="71">
        <f t="shared" si="420"/>
        <v>643590.35999999987</v>
      </c>
      <c r="CO116" s="71">
        <f t="shared" si="420"/>
        <v>998504.68999999948</v>
      </c>
      <c r="CP116" s="91">
        <f t="shared" si="420"/>
        <v>1682001.8199999994</v>
      </c>
    </row>
    <row r="117" spans="1:94" x14ac:dyDescent="0.25">
      <c r="A117" s="267"/>
      <c r="B117" s="83" t="str">
        <f>$B$12</f>
        <v>Small C&amp;I [3]</v>
      </c>
      <c r="C117" s="62">
        <f>C96-C103</f>
        <v>-1235302.8499999996</v>
      </c>
      <c r="D117" s="63">
        <f t="shared" si="421"/>
        <v>-2753739.1399999997</v>
      </c>
      <c r="E117" s="63">
        <f t="shared" si="401"/>
        <v>-1553827.08</v>
      </c>
      <c r="F117" s="63">
        <f>F96-F103</f>
        <v>-1264883.2400000002</v>
      </c>
      <c r="G117" s="63">
        <f t="shared" si="401"/>
        <v>-736841.22000000009</v>
      </c>
      <c r="H117" s="63">
        <f t="shared" si="401"/>
        <v>-362728.55999999982</v>
      </c>
      <c r="I117" s="63">
        <f t="shared" si="401"/>
        <v>-161976.97999999998</v>
      </c>
      <c r="J117" s="63">
        <f t="shared" si="401"/>
        <v>-5678.1100000001024</v>
      </c>
      <c r="K117" s="63">
        <f t="shared" si="401"/>
        <v>1410580.3999999997</v>
      </c>
      <c r="L117" s="326">
        <f t="shared" si="401"/>
        <v>2025273.5799999996</v>
      </c>
      <c r="M117" s="351">
        <f t="shared" si="401"/>
        <v>1328003.6399999997</v>
      </c>
      <c r="N117" s="320">
        <f t="shared" si="401"/>
        <v>1707854.67</v>
      </c>
      <c r="O117" s="187">
        <f t="shared" si="401"/>
        <v>-1930598.7400000002</v>
      </c>
      <c r="P117" s="187">
        <f t="shared" si="401"/>
        <v>-55624.799999999814</v>
      </c>
      <c r="Q117" s="187">
        <f t="shared" si="401"/>
        <v>-900670.25999999978</v>
      </c>
      <c r="R117" s="187">
        <f t="shared" si="401"/>
        <v>-1838594.5699999998</v>
      </c>
      <c r="S117" s="187">
        <f t="shared" si="401"/>
        <v>-511984.68999999994</v>
      </c>
      <c r="T117" s="187">
        <f t="shared" si="401"/>
        <v>-223254.20000000007</v>
      </c>
      <c r="U117" s="187">
        <f t="shared" si="401"/>
        <v>-192305.58999999985</v>
      </c>
      <c r="V117" s="187">
        <f t="shared" si="401"/>
        <v>17747.110000000102</v>
      </c>
      <c r="W117" s="187">
        <f t="shared" si="401"/>
        <v>1239636.5799999996</v>
      </c>
      <c r="X117" s="287">
        <f t="shared" ref="X117" si="435">X96-X103</f>
        <v>2287437.75</v>
      </c>
      <c r="Y117" s="110">
        <f t="shared" si="402"/>
        <v>3080650.5000000009</v>
      </c>
      <c r="Z117" s="187">
        <f t="shared" si="402"/>
        <v>1490522.9299999988</v>
      </c>
      <c r="AA117" s="187">
        <f t="shared" si="402"/>
        <v>-1400644.9499999993</v>
      </c>
      <c r="AB117" s="187">
        <f t="shared" ref="AB117:AC117" si="436">AB96-AB103</f>
        <v>-1943640.48</v>
      </c>
      <c r="AC117" s="187">
        <f t="shared" si="436"/>
        <v>-1285710.6299999999</v>
      </c>
      <c r="AD117" s="187">
        <f t="shared" ref="AD117:AE117" si="437">AD96-AD103</f>
        <v>-1105286.5900000001</v>
      </c>
      <c r="AE117" s="187">
        <f t="shared" si="437"/>
        <v>-519676.86999999988</v>
      </c>
      <c r="AF117" s="187">
        <f t="shared" ref="AF117" si="438">AF96-AF103</f>
        <v>-583707.91999999993</v>
      </c>
      <c r="AG117" s="130">
        <v>-222155.54</v>
      </c>
      <c r="AH117" s="130">
        <f t="shared" si="406"/>
        <v>-48257.219999999972</v>
      </c>
      <c r="AI117" s="130">
        <f t="shared" si="406"/>
        <v>1326875.2099999997</v>
      </c>
      <c r="AJ117" s="318">
        <v>2495354.0299999998</v>
      </c>
      <c r="AK117" s="133">
        <f t="shared" si="407"/>
        <v>3320814.1100000003</v>
      </c>
      <c r="AL117" s="318">
        <f t="shared" si="407"/>
        <v>3559113.8000000007</v>
      </c>
      <c r="AM117" s="512">
        <f t="shared" si="407"/>
        <v>-1867424.040000001</v>
      </c>
      <c r="AN117" s="530">
        <f t="shared" ref="AN117:AO117" si="439">AN96-AN103</f>
        <v>-2268593.3299999982</v>
      </c>
      <c r="AO117" s="530">
        <f t="shared" si="439"/>
        <v>-369658.87000000104</v>
      </c>
      <c r="AP117" s="530">
        <f t="shared" ref="AP117:AQ117" si="440">AP96-AP103</f>
        <v>-1654202.9200000002</v>
      </c>
      <c r="AQ117" s="530">
        <f t="shared" si="440"/>
        <v>-810097.68999999971</v>
      </c>
      <c r="AR117" s="530">
        <f t="shared" ref="AR117:AS117" si="441">AR96-AR103</f>
        <v>-241444.8600000001</v>
      </c>
      <c r="AS117" s="530">
        <f t="shared" si="441"/>
        <v>-7806.6999999999534</v>
      </c>
      <c r="AT117" s="530">
        <f t="shared" ref="AT117:AU117" si="442">AT96-AT103</f>
        <v>371083.60000000009</v>
      </c>
      <c r="AU117" s="530">
        <f t="shared" si="442"/>
        <v>1134567.94</v>
      </c>
      <c r="AV117" s="567">
        <f t="shared" ref="AV117:AW117" si="443">AV96-AV103</f>
        <v>3685230.6600000011</v>
      </c>
      <c r="AW117" s="573">
        <f t="shared" si="443"/>
        <v>3689030.6300000008</v>
      </c>
      <c r="AX117" s="530">
        <f t="shared" ref="AX117:AY117" si="444">AX96-AX103</f>
        <v>523701.03999999911</v>
      </c>
      <c r="AY117" s="530">
        <f t="shared" si="444"/>
        <v>-2212324.4600000009</v>
      </c>
      <c r="AZ117" s="530">
        <f t="shared" ref="AZ117:BA117" si="445">AZ96-AZ103</f>
        <v>-1850542.2399999993</v>
      </c>
      <c r="BA117" s="530">
        <f t="shared" si="445"/>
        <v>-3937577.63</v>
      </c>
      <c r="BB117" s="530">
        <f t="shared" ref="BB117:BC117" si="446">BB96-BB103</f>
        <v>-1894479.3300000005</v>
      </c>
      <c r="BC117" s="530">
        <f t="shared" si="446"/>
        <v>-726249.40000000037</v>
      </c>
      <c r="BD117" s="530">
        <f t="shared" ref="BD117" si="447">BD96-BD103</f>
        <v>-918727.44999999972</v>
      </c>
      <c r="BE117" s="530">
        <f>BE96-BE103</f>
        <v>86760.179999999469</v>
      </c>
      <c r="BF117" s="530">
        <f>BF96-BF103</f>
        <v>423079.38999999966</v>
      </c>
      <c r="BG117" s="530"/>
      <c r="BH117" s="530"/>
      <c r="BI117" s="110">
        <f t="shared" si="417"/>
        <v>-695295.8900000006</v>
      </c>
      <c r="BJ117" s="55">
        <f t="shared" si="417"/>
        <v>2698114.34</v>
      </c>
      <c r="BK117" s="55">
        <f t="shared" si="417"/>
        <v>653156.8200000003</v>
      </c>
      <c r="BL117" s="55">
        <f t="shared" si="417"/>
        <v>-573711.32999999961</v>
      </c>
      <c r="BM117" s="55">
        <f t="shared" si="417"/>
        <v>224856.53000000014</v>
      </c>
      <c r="BN117" s="55">
        <f t="shared" si="417"/>
        <v>139474.35999999975</v>
      </c>
      <c r="BO117" s="55">
        <f t="shared" si="417"/>
        <v>-30328.60999999987</v>
      </c>
      <c r="BP117" s="55">
        <f t="shared" si="417"/>
        <v>23425.220000000205</v>
      </c>
      <c r="BQ117" s="55">
        <f t="shared" si="417"/>
        <v>-170943.82000000007</v>
      </c>
      <c r="BR117" s="91">
        <f t="shared" si="417"/>
        <v>262164.17000000039</v>
      </c>
      <c r="BS117" s="55">
        <f t="shared" si="418"/>
        <v>1752646.8600000013</v>
      </c>
      <c r="BT117" s="55">
        <f t="shared" si="418"/>
        <v>-217331.74000000115</v>
      </c>
      <c r="BU117" s="55">
        <f t="shared" si="418"/>
        <v>529953.79000000097</v>
      </c>
      <c r="BV117" s="55">
        <f t="shared" si="418"/>
        <v>-1888015.6800000002</v>
      </c>
      <c r="BW117" s="55">
        <f t="shared" si="418"/>
        <v>-385040.37000000011</v>
      </c>
      <c r="BX117" s="55">
        <f t="shared" si="418"/>
        <v>733307.97999999975</v>
      </c>
      <c r="BY117" s="55">
        <f t="shared" si="418"/>
        <v>-7692.1799999999348</v>
      </c>
      <c r="BZ117" s="71">
        <f t="shared" si="418"/>
        <v>-360453.71999999986</v>
      </c>
      <c r="CA117" s="412">
        <f t="shared" si="418"/>
        <v>-29849.950000000157</v>
      </c>
      <c r="CB117" s="71">
        <f t="shared" si="418"/>
        <v>-66004.330000000075</v>
      </c>
      <c r="CC117" s="71">
        <f t="shared" si="419"/>
        <v>87238.630000000121</v>
      </c>
      <c r="CD117" s="71">
        <f t="shared" si="419"/>
        <v>207916.2799999998</v>
      </c>
      <c r="CE117" s="117">
        <f t="shared" si="419"/>
        <v>240163.6099999994</v>
      </c>
      <c r="CF117" s="71">
        <f t="shared" si="419"/>
        <v>2068590.870000002</v>
      </c>
      <c r="CG117" s="71">
        <f t="shared" si="419"/>
        <v>-466779.09000000171</v>
      </c>
      <c r="CH117" s="71">
        <f t="shared" si="419"/>
        <v>-324952.84999999823</v>
      </c>
      <c r="CI117" s="71">
        <f t="shared" si="419"/>
        <v>916051.75999999885</v>
      </c>
      <c r="CJ117" s="71">
        <f t="shared" si="419"/>
        <v>-548916.33000000007</v>
      </c>
      <c r="CK117" s="71">
        <f t="shared" si="419"/>
        <v>-290420.81999999983</v>
      </c>
      <c r="CL117" s="71">
        <f t="shared" si="419"/>
        <v>342263.05999999982</v>
      </c>
      <c r="CM117" s="71">
        <f t="shared" si="420"/>
        <v>214348.84000000005</v>
      </c>
      <c r="CN117" s="71">
        <f t="shared" si="420"/>
        <v>419340.82000000007</v>
      </c>
      <c r="CO117" s="71">
        <f t="shared" si="420"/>
        <v>-192307.26999999979</v>
      </c>
      <c r="CP117" s="91">
        <f t="shared" si="420"/>
        <v>1189876.6300000013</v>
      </c>
    </row>
    <row r="118" spans="1:94" x14ac:dyDescent="0.25">
      <c r="A118" s="267"/>
      <c r="B118" s="83" t="str">
        <f>$B$13</f>
        <v>Medium C&amp;I [4]</v>
      </c>
      <c r="C118" s="62">
        <f t="shared" si="421"/>
        <v>-1799602.6099999994</v>
      </c>
      <c r="D118" s="63">
        <f t="shared" si="421"/>
        <v>-3777011.37</v>
      </c>
      <c r="E118" s="63">
        <f t="shared" si="401"/>
        <v>-1945740.9299999997</v>
      </c>
      <c r="F118" s="63">
        <f t="shared" si="401"/>
        <v>-1497716.1300000004</v>
      </c>
      <c r="G118" s="63">
        <f t="shared" si="401"/>
        <v>-1047616.31</v>
      </c>
      <c r="H118" s="63">
        <f t="shared" si="401"/>
        <v>-509330</v>
      </c>
      <c r="I118" s="63">
        <f t="shared" si="401"/>
        <v>-108522.2200000002</v>
      </c>
      <c r="J118" s="63">
        <f t="shared" si="401"/>
        <v>156853.74000000022</v>
      </c>
      <c r="K118" s="63">
        <f t="shared" si="401"/>
        <v>2559217.4699999997</v>
      </c>
      <c r="L118" s="326">
        <f t="shared" si="401"/>
        <v>2278419.7600000007</v>
      </c>
      <c r="M118" s="351">
        <f t="shared" si="401"/>
        <v>1399954.5599999987</v>
      </c>
      <c r="N118" s="320">
        <f t="shared" si="401"/>
        <v>2590386.3599999994</v>
      </c>
      <c r="O118" s="187">
        <f t="shared" si="401"/>
        <v>-3107381.1400000006</v>
      </c>
      <c r="P118" s="187">
        <f t="shared" si="401"/>
        <v>-418779.66000000015</v>
      </c>
      <c r="Q118" s="187">
        <f t="shared" si="401"/>
        <v>-1579044.5</v>
      </c>
      <c r="R118" s="187">
        <f t="shared" si="401"/>
        <v>-2292010.33</v>
      </c>
      <c r="S118" s="187">
        <f t="shared" si="401"/>
        <v>-720667.66000000015</v>
      </c>
      <c r="T118" s="187">
        <f t="shared" si="401"/>
        <v>-288437.74</v>
      </c>
      <c r="U118" s="187">
        <f t="shared" si="401"/>
        <v>-235330.01</v>
      </c>
      <c r="V118" s="187">
        <f t="shared" si="401"/>
        <v>243493.70999999996</v>
      </c>
      <c r="W118" s="187">
        <f t="shared" si="401"/>
        <v>1854788.4500000007</v>
      </c>
      <c r="X118" s="287">
        <f t="shared" ref="X118" si="448">X97-X104</f>
        <v>2702513.29</v>
      </c>
      <c r="Y118" s="110">
        <f t="shared" si="402"/>
        <v>4089026.4000000004</v>
      </c>
      <c r="Z118" s="187">
        <f t="shared" si="402"/>
        <v>900407.70000000112</v>
      </c>
      <c r="AA118" s="187">
        <f t="shared" si="402"/>
        <v>-1804391.9800000004</v>
      </c>
      <c r="AB118" s="187">
        <f t="shared" ref="AB118:AC118" si="449">AB97-AB104</f>
        <v>-2678009.2700000005</v>
      </c>
      <c r="AC118" s="187">
        <f t="shared" si="449"/>
        <v>-1740370.77</v>
      </c>
      <c r="AD118" s="187">
        <f t="shared" ref="AD118:AE118" si="450">AD97-AD104</f>
        <v>-1703918.6999999997</v>
      </c>
      <c r="AE118" s="187">
        <f t="shared" si="450"/>
        <v>-617675.44000000018</v>
      </c>
      <c r="AF118" s="187">
        <f t="shared" ref="AF118" si="451">AF97-AF104</f>
        <v>-655253.39999999991</v>
      </c>
      <c r="AG118" s="130">
        <v>-72380.34</v>
      </c>
      <c r="AH118" s="130">
        <f t="shared" si="406"/>
        <v>383348.71000000043</v>
      </c>
      <c r="AI118" s="130">
        <f t="shared" si="406"/>
        <v>2337179.3200000003</v>
      </c>
      <c r="AJ118" s="318">
        <v>2842743.44</v>
      </c>
      <c r="AK118" s="133">
        <f t="shared" si="407"/>
        <v>3713894.8200000003</v>
      </c>
      <c r="AL118" s="318">
        <f t="shared" si="407"/>
        <v>3196957.16</v>
      </c>
      <c r="AM118" s="512">
        <f t="shared" si="407"/>
        <v>-1918016.8599999994</v>
      </c>
      <c r="AN118" s="530">
        <f t="shared" ref="AN118:AO118" si="452">AN97-AN104</f>
        <v>-3257549.6199999973</v>
      </c>
      <c r="AO118" s="530">
        <f t="shared" si="452"/>
        <v>-2780796.0599999987</v>
      </c>
      <c r="AP118" s="530">
        <f t="shared" ref="AP118:AQ118" si="453">AP97-AP104</f>
        <v>-1982612.7999999993</v>
      </c>
      <c r="AQ118" s="530">
        <f t="shared" si="453"/>
        <v>-923162.38000000035</v>
      </c>
      <c r="AR118" s="530">
        <f t="shared" ref="AR118:AS118" si="454">AR97-AR104</f>
        <v>-709318.14999999991</v>
      </c>
      <c r="AS118" s="530">
        <f t="shared" si="454"/>
        <v>-92112.589999999851</v>
      </c>
      <c r="AT118" s="530">
        <f t="shared" ref="AT118:AU118" si="455">AT97-AT104</f>
        <v>953943.35999999987</v>
      </c>
      <c r="AU118" s="530">
        <f t="shared" si="455"/>
        <v>2098590.7299999995</v>
      </c>
      <c r="AV118" s="567">
        <f t="shared" ref="AV118:AW118" si="456">AV97-AV104</f>
        <v>4124428.4400000004</v>
      </c>
      <c r="AW118" s="573">
        <f t="shared" si="456"/>
        <v>1404941.2600000016</v>
      </c>
      <c r="AX118" s="530">
        <f t="shared" ref="AX118:AY118" si="457">AX97-AX104</f>
        <v>964876.30000000075</v>
      </c>
      <c r="AY118" s="530">
        <f t="shared" si="457"/>
        <v>-2693461.75</v>
      </c>
      <c r="AZ118" s="530">
        <f t="shared" ref="AZ118:BA118" si="458">AZ97-AZ104</f>
        <v>-3029038.5799999982</v>
      </c>
      <c r="BA118" s="530">
        <f t="shared" si="458"/>
        <v>-2824250.2700000005</v>
      </c>
      <c r="BB118" s="530">
        <f t="shared" ref="BB118:BC118" si="459">BB97-BB104</f>
        <v>-1297775.0100000002</v>
      </c>
      <c r="BC118" s="530">
        <f t="shared" si="459"/>
        <v>-623190.81000000029</v>
      </c>
      <c r="BD118" s="530">
        <f t="shared" ref="BD118" si="460">BD97-BD104</f>
        <v>-414833.02000000048</v>
      </c>
      <c r="BE118" s="530">
        <f>BE97-BE104</f>
        <v>25748.929999999935</v>
      </c>
      <c r="BF118" s="530">
        <f>BF97-BF104</f>
        <v>382956.18000000017</v>
      </c>
      <c r="BG118" s="530"/>
      <c r="BH118" s="530"/>
      <c r="BI118" s="110">
        <f t="shared" si="417"/>
        <v>-1307778.5300000012</v>
      </c>
      <c r="BJ118" s="55">
        <f t="shared" si="417"/>
        <v>3358231.71</v>
      </c>
      <c r="BK118" s="55">
        <f t="shared" si="417"/>
        <v>366696.4299999997</v>
      </c>
      <c r="BL118" s="55">
        <f t="shared" si="417"/>
        <v>-794294.19999999972</v>
      </c>
      <c r="BM118" s="55">
        <f t="shared" si="417"/>
        <v>326948.64999999991</v>
      </c>
      <c r="BN118" s="55">
        <f t="shared" si="417"/>
        <v>220892.26</v>
      </c>
      <c r="BO118" s="55">
        <f t="shared" si="417"/>
        <v>-126807.7899999998</v>
      </c>
      <c r="BP118" s="55">
        <f t="shared" si="417"/>
        <v>86639.969999999739</v>
      </c>
      <c r="BQ118" s="55">
        <f t="shared" si="417"/>
        <v>-704429.01999999909</v>
      </c>
      <c r="BR118" s="91">
        <f t="shared" si="417"/>
        <v>424093.52999999933</v>
      </c>
      <c r="BS118" s="55">
        <f t="shared" si="418"/>
        <v>2689071.8400000017</v>
      </c>
      <c r="BT118" s="55">
        <f t="shared" si="418"/>
        <v>-1689978.6599999983</v>
      </c>
      <c r="BU118" s="55">
        <f t="shared" si="418"/>
        <v>1302989.1600000001</v>
      </c>
      <c r="BV118" s="55">
        <f t="shared" si="418"/>
        <v>-2259229.6100000003</v>
      </c>
      <c r="BW118" s="55">
        <f t="shared" si="418"/>
        <v>-161326.27000000002</v>
      </c>
      <c r="BX118" s="55">
        <f t="shared" si="418"/>
        <v>588091.63000000035</v>
      </c>
      <c r="BY118" s="55">
        <f t="shared" si="418"/>
        <v>102992.21999999997</v>
      </c>
      <c r="BZ118" s="71">
        <f t="shared" si="418"/>
        <v>-366815.65999999992</v>
      </c>
      <c r="CA118" s="412">
        <f t="shared" si="418"/>
        <v>162949.67000000001</v>
      </c>
      <c r="CB118" s="71">
        <f t="shared" si="418"/>
        <v>139855.00000000047</v>
      </c>
      <c r="CC118" s="71">
        <f t="shared" si="419"/>
        <v>482390.86999999965</v>
      </c>
      <c r="CD118" s="71">
        <f t="shared" si="419"/>
        <v>140230.14999999991</v>
      </c>
      <c r="CE118" s="117">
        <f t="shared" si="419"/>
        <v>-375131.58000000007</v>
      </c>
      <c r="CF118" s="71">
        <f t="shared" si="419"/>
        <v>2296549.459999999</v>
      </c>
      <c r="CG118" s="71">
        <f t="shared" si="419"/>
        <v>-113624.87999999896</v>
      </c>
      <c r="CH118" s="71">
        <f t="shared" si="419"/>
        <v>-579540.34999999683</v>
      </c>
      <c r="CI118" s="71">
        <f t="shared" si="419"/>
        <v>-1040425.2899999986</v>
      </c>
      <c r="CJ118" s="71">
        <f t="shared" si="419"/>
        <v>-278694.09999999963</v>
      </c>
      <c r="CK118" s="71">
        <f t="shared" si="419"/>
        <v>-305486.94000000018</v>
      </c>
      <c r="CL118" s="71">
        <f t="shared" si="419"/>
        <v>-54064.75</v>
      </c>
      <c r="CM118" s="71">
        <f t="shared" si="420"/>
        <v>-19732.249999999854</v>
      </c>
      <c r="CN118" s="71">
        <f t="shared" si="420"/>
        <v>570594.64999999944</v>
      </c>
      <c r="CO118" s="71">
        <f t="shared" si="420"/>
        <v>-238588.59000000078</v>
      </c>
      <c r="CP118" s="91">
        <f t="shared" si="420"/>
        <v>1281685.0000000005</v>
      </c>
    </row>
    <row r="119" spans="1:94" ht="17.25" x14ac:dyDescent="0.4">
      <c r="A119" s="267"/>
      <c r="B119" s="83" t="str">
        <f>$B$14</f>
        <v>Large C&amp;I [5]</v>
      </c>
      <c r="C119" s="64">
        <f t="shared" si="421"/>
        <v>-1832621.4600000009</v>
      </c>
      <c r="D119" s="65">
        <f t="shared" si="421"/>
        <v>-1961748.4299999997</v>
      </c>
      <c r="E119" s="65">
        <f t="shared" si="401"/>
        <v>-347020.95999999996</v>
      </c>
      <c r="F119" s="65">
        <f t="shared" si="401"/>
        <v>-1506733.2600000002</v>
      </c>
      <c r="G119" s="65">
        <f t="shared" si="401"/>
        <v>-917062.44</v>
      </c>
      <c r="H119" s="65">
        <f t="shared" si="401"/>
        <v>65621.279999999795</v>
      </c>
      <c r="I119" s="65">
        <f t="shared" si="401"/>
        <v>-123131.66000000015</v>
      </c>
      <c r="J119" s="65">
        <f t="shared" si="401"/>
        <v>-112001.7099999995</v>
      </c>
      <c r="K119" s="65">
        <f t="shared" si="401"/>
        <v>2216187.84</v>
      </c>
      <c r="L119" s="340">
        <f t="shared" si="401"/>
        <v>1643282.79</v>
      </c>
      <c r="M119" s="352">
        <f t="shared" si="401"/>
        <v>575287.53000000026</v>
      </c>
      <c r="N119" s="321">
        <f t="shared" si="401"/>
        <v>2152842.87</v>
      </c>
      <c r="O119" s="189">
        <f t="shared" si="401"/>
        <v>-2597412.2800000012</v>
      </c>
      <c r="P119" s="189">
        <f t="shared" si="401"/>
        <v>554829.15000000037</v>
      </c>
      <c r="Q119" s="189">
        <f t="shared" si="401"/>
        <v>-1196030.5099999998</v>
      </c>
      <c r="R119" s="189">
        <f t="shared" si="401"/>
        <v>-2016779.9900000007</v>
      </c>
      <c r="S119" s="189">
        <f t="shared" si="401"/>
        <v>-282490.26000000024</v>
      </c>
      <c r="T119" s="189">
        <f t="shared" si="401"/>
        <v>-188177.45999999996</v>
      </c>
      <c r="U119" s="189">
        <f t="shared" si="401"/>
        <v>-437303.4299999997</v>
      </c>
      <c r="V119" s="189">
        <f t="shared" si="401"/>
        <v>351308.93999999948</v>
      </c>
      <c r="W119" s="189">
        <f t="shared" si="401"/>
        <v>1255668.42</v>
      </c>
      <c r="X119" s="292">
        <f t="shared" ref="X119" si="461">X98-X105</f>
        <v>2933504.3099999996</v>
      </c>
      <c r="Y119" s="111">
        <f t="shared" si="402"/>
        <v>1887641.9099999992</v>
      </c>
      <c r="Z119" s="189">
        <f t="shared" si="402"/>
        <v>492222.22000000067</v>
      </c>
      <c r="AA119" s="189">
        <f t="shared" si="402"/>
        <v>-2219218.46</v>
      </c>
      <c r="AB119" s="189">
        <f t="shared" ref="AB119:AC119" si="462">AB98-AB105</f>
        <v>-1373122.9100000001</v>
      </c>
      <c r="AC119" s="189">
        <f t="shared" si="462"/>
        <v>-1521327.4000000004</v>
      </c>
      <c r="AD119" s="189">
        <f t="shared" ref="AD119:AE119" si="463">AD98-AD105</f>
        <v>-1576145.3699999996</v>
      </c>
      <c r="AE119" s="189">
        <f t="shared" si="463"/>
        <v>-360165.6799999997</v>
      </c>
      <c r="AF119" s="189">
        <f t="shared" ref="AF119" si="464">AF98-AF105</f>
        <v>252184.33000000007</v>
      </c>
      <c r="AG119" s="130">
        <v>908303.79</v>
      </c>
      <c r="AH119" s="130">
        <f t="shared" si="406"/>
        <v>336282.43999999948</v>
      </c>
      <c r="AI119" s="130">
        <f t="shared" si="406"/>
        <v>139867.33999999985</v>
      </c>
      <c r="AJ119" s="318">
        <v>2915076.95</v>
      </c>
      <c r="AK119" s="133">
        <f t="shared" si="407"/>
        <v>2510826.3899999997</v>
      </c>
      <c r="AL119" s="318">
        <f t="shared" si="407"/>
        <v>418274.63000000082</v>
      </c>
      <c r="AM119" s="512">
        <f t="shared" si="407"/>
        <v>544776.89999999851</v>
      </c>
      <c r="AN119" s="530">
        <f t="shared" ref="AN119:AO119" si="465">AN98-AN105</f>
        <v>-969606.11000000034</v>
      </c>
      <c r="AO119" s="530">
        <f t="shared" si="465"/>
        <v>-1190149.3200000003</v>
      </c>
      <c r="AP119" s="530">
        <f t="shared" ref="AP119:AQ119" si="466">AP98-AP105</f>
        <v>-2168268.3600000003</v>
      </c>
      <c r="AQ119" s="530">
        <f t="shared" si="466"/>
        <v>-204084.43000000017</v>
      </c>
      <c r="AR119" s="530">
        <f t="shared" ref="AR119:AS119" si="467">AR98-AR105</f>
        <v>-1217377.81</v>
      </c>
      <c r="AS119" s="530">
        <f t="shared" si="467"/>
        <v>394031.43999999994</v>
      </c>
      <c r="AT119" s="530">
        <f t="shared" ref="AT119:AU119" si="468">AT98-AT105</f>
        <v>205888.88999999966</v>
      </c>
      <c r="AU119" s="530">
        <f t="shared" si="468"/>
        <v>1922247.4199999985</v>
      </c>
      <c r="AV119" s="567">
        <f t="shared" ref="AV119:AW119" si="469">AV98-AV105</f>
        <v>2900637.8899999997</v>
      </c>
      <c r="AW119" s="573">
        <f t="shared" si="469"/>
        <v>1690803.5099999998</v>
      </c>
      <c r="AX119" s="530">
        <f t="shared" ref="AX119:AY119" si="470">AX98-AX105</f>
        <v>1203366.3999999985</v>
      </c>
      <c r="AY119" s="530">
        <f t="shared" si="470"/>
        <v>-2316309.5</v>
      </c>
      <c r="AZ119" s="530">
        <f t="shared" ref="AZ119:BA119" si="471">AZ98-AZ105</f>
        <v>-1036871.4699999997</v>
      </c>
      <c r="BA119" s="530">
        <f t="shared" si="471"/>
        <v>-2212757.63</v>
      </c>
      <c r="BB119" s="530">
        <f t="shared" ref="BB119:BC119" si="472">BB98-BB105</f>
        <v>-1565893.77</v>
      </c>
      <c r="BC119" s="530">
        <f t="shared" si="472"/>
        <v>-21220.570000000298</v>
      </c>
      <c r="BD119" s="530">
        <f t="shared" ref="BD119" si="473">BD98-BD105</f>
        <v>1231958.1800000002</v>
      </c>
      <c r="BE119" s="530">
        <f>BE98-BE105</f>
        <v>-1367794.4</v>
      </c>
      <c r="BF119" s="530">
        <f>BF98-BF105</f>
        <v>331806.31999999983</v>
      </c>
      <c r="BG119" s="530"/>
      <c r="BH119" s="530"/>
      <c r="BI119" s="111">
        <f t="shared" si="417"/>
        <v>-764790.8200000003</v>
      </c>
      <c r="BJ119" s="56">
        <f t="shared" si="417"/>
        <v>2516577.58</v>
      </c>
      <c r="BK119" s="56">
        <f t="shared" si="417"/>
        <v>-849009.54999999981</v>
      </c>
      <c r="BL119" s="56">
        <f t="shared" si="417"/>
        <v>-510046.73000000045</v>
      </c>
      <c r="BM119" s="56">
        <f t="shared" si="417"/>
        <v>634572.1799999997</v>
      </c>
      <c r="BN119" s="56">
        <f t="shared" si="417"/>
        <v>-253798.73999999976</v>
      </c>
      <c r="BO119" s="56">
        <f t="shared" si="417"/>
        <v>-314171.76999999955</v>
      </c>
      <c r="BP119" s="56">
        <f t="shared" si="417"/>
        <v>463310.64999999898</v>
      </c>
      <c r="BQ119" s="56">
        <f t="shared" si="417"/>
        <v>-960519.41999999993</v>
      </c>
      <c r="BR119" s="92">
        <f t="shared" si="417"/>
        <v>1290221.5199999996</v>
      </c>
      <c r="BS119" s="56">
        <f t="shared" si="418"/>
        <v>1312354.379999999</v>
      </c>
      <c r="BT119" s="56">
        <f t="shared" si="418"/>
        <v>-1660620.6499999994</v>
      </c>
      <c r="BU119" s="56">
        <f t="shared" si="418"/>
        <v>378193.82000000123</v>
      </c>
      <c r="BV119" s="56">
        <f t="shared" si="418"/>
        <v>-1927952.0600000005</v>
      </c>
      <c r="BW119" s="56">
        <f t="shared" si="418"/>
        <v>-325296.8900000006</v>
      </c>
      <c r="BX119" s="56">
        <f t="shared" si="418"/>
        <v>440634.62000000104</v>
      </c>
      <c r="BY119" s="56">
        <f t="shared" si="418"/>
        <v>-77675.41999999946</v>
      </c>
      <c r="BZ119" s="310">
        <f t="shared" si="418"/>
        <v>440361.79000000004</v>
      </c>
      <c r="CA119" s="424">
        <f t="shared" si="418"/>
        <v>1345607.2199999997</v>
      </c>
      <c r="CB119" s="310">
        <f t="shared" si="418"/>
        <v>-15026.5</v>
      </c>
      <c r="CC119" s="310">
        <f t="shared" si="419"/>
        <v>-1115801.08</v>
      </c>
      <c r="CD119" s="310">
        <f t="shared" si="419"/>
        <v>-18427.359999999404</v>
      </c>
      <c r="CE119" s="487">
        <f t="shared" si="419"/>
        <v>623184.48000000045</v>
      </c>
      <c r="CF119" s="310">
        <f t="shared" si="419"/>
        <v>-73947.589999999851</v>
      </c>
      <c r="CG119" s="310">
        <f t="shared" si="419"/>
        <v>2763995.3599999985</v>
      </c>
      <c r="CH119" s="310">
        <f t="shared" si="419"/>
        <v>403516.79999999981</v>
      </c>
      <c r="CI119" s="310">
        <f t="shared" si="419"/>
        <v>331178.08000000007</v>
      </c>
      <c r="CJ119" s="310">
        <f t="shared" si="419"/>
        <v>-592122.99000000069</v>
      </c>
      <c r="CK119" s="310">
        <f t="shared" si="419"/>
        <v>156081.24999999953</v>
      </c>
      <c r="CL119" s="310">
        <f t="shared" si="419"/>
        <v>-1469562.1400000001</v>
      </c>
      <c r="CM119" s="310">
        <f t="shared" si="420"/>
        <v>-514272.35000000009</v>
      </c>
      <c r="CN119" s="310">
        <f t="shared" si="420"/>
        <v>-130393.54999999981</v>
      </c>
      <c r="CO119" s="310">
        <f t="shared" si="420"/>
        <v>1782380.0799999987</v>
      </c>
      <c r="CP119" s="92">
        <f t="shared" si="420"/>
        <v>-14439.060000000522</v>
      </c>
    </row>
    <row r="120" spans="1:94" ht="15.75" thickBot="1" x14ac:dyDescent="0.3">
      <c r="A120" s="267"/>
      <c r="B120" s="86" t="str">
        <f>$B$15</f>
        <v>Total</v>
      </c>
      <c r="C120" s="61">
        <f>SUM(C115:C119)</f>
        <v>-203192.83999999799</v>
      </c>
      <c r="D120" s="57">
        <f>SUM(D115:D119)</f>
        <v>-19620283.010000005</v>
      </c>
      <c r="E120" s="57">
        <f t="shared" ref="E120:W120" si="474">SUM(E115:E119)</f>
        <v>-11474558.359999999</v>
      </c>
      <c r="F120" s="57">
        <f t="shared" si="474"/>
        <v>-14719282.460000001</v>
      </c>
      <c r="G120" s="57">
        <f t="shared" si="474"/>
        <v>-14138907.49</v>
      </c>
      <c r="H120" s="57">
        <f t="shared" si="474"/>
        <v>-9539499.6900000013</v>
      </c>
      <c r="I120" s="57">
        <f t="shared" si="474"/>
        <v>-6856445.8100000005</v>
      </c>
      <c r="J120" s="57">
        <f t="shared" si="474"/>
        <v>-4195121.5499999989</v>
      </c>
      <c r="K120" s="57">
        <f t="shared" si="474"/>
        <v>17404152.98</v>
      </c>
      <c r="L120" s="311">
        <f t="shared" si="474"/>
        <v>21979720.919999998</v>
      </c>
      <c r="M120" s="112">
        <f t="shared" si="474"/>
        <v>19274303.66</v>
      </c>
      <c r="N120" s="322">
        <f t="shared" si="474"/>
        <v>24991606.239999998</v>
      </c>
      <c r="O120" s="207">
        <f t="shared" si="474"/>
        <v>-8578449.5300000012</v>
      </c>
      <c r="P120" s="207">
        <f t="shared" si="474"/>
        <v>3858694.5199999977</v>
      </c>
      <c r="Q120" s="207">
        <f t="shared" si="474"/>
        <v>-4324734.8800000008</v>
      </c>
      <c r="R120" s="207">
        <f t="shared" si="474"/>
        <v>-19195528.850000001</v>
      </c>
      <c r="S120" s="207">
        <f t="shared" si="474"/>
        <v>-8677081.5600000005</v>
      </c>
      <c r="T120" s="207">
        <f t="shared" si="474"/>
        <v>-6168566.1100000003</v>
      </c>
      <c r="U120" s="207">
        <f t="shared" si="474"/>
        <v>-5575098.7399999993</v>
      </c>
      <c r="V120" s="207">
        <f t="shared" si="474"/>
        <v>-1834890.4800000014</v>
      </c>
      <c r="W120" s="207">
        <f t="shared" si="474"/>
        <v>13307523</v>
      </c>
      <c r="X120" s="289">
        <f t="shared" ref="X120" si="475">SUM(X115:X119)</f>
        <v>23178316.629999995</v>
      </c>
      <c r="Y120" s="112">
        <f t="shared" ref="Y120:BI120" si="476">SUM(Y115:Y119)</f>
        <v>39018789.699999996</v>
      </c>
      <c r="Z120" s="207">
        <f t="shared" si="476"/>
        <v>19435724.349999994</v>
      </c>
      <c r="AA120" s="207">
        <f t="shared" si="476"/>
        <v>-2757943.6300000013</v>
      </c>
      <c r="AB120" s="207">
        <f t="shared" si="476"/>
        <v>-7324851.0599999968</v>
      </c>
      <c r="AC120" s="207">
        <f t="shared" si="476"/>
        <v>-8777067.0299999975</v>
      </c>
      <c r="AD120" s="207">
        <f t="shared" si="476"/>
        <v>-13935151.269999998</v>
      </c>
      <c r="AE120" s="207">
        <f t="shared" ref="AE120:AF120" si="477">SUM(AE115:AE119)</f>
        <v>-7845473.5000000009</v>
      </c>
      <c r="AF120" s="207">
        <f t="shared" si="477"/>
        <v>-8162255.4500000011</v>
      </c>
      <c r="AG120" s="502">
        <v>-4451747.55</v>
      </c>
      <c r="AH120" s="502">
        <f t="shared" ref="AH120" si="478">SUM(AH115:AH119)</f>
        <v>-3385171.4599999995</v>
      </c>
      <c r="AI120" s="502">
        <f t="shared" ref="AI120" si="479">SUM(AI115:AI119)</f>
        <v>13671053.190000001</v>
      </c>
      <c r="AJ120" s="503">
        <v>29949296.699999999</v>
      </c>
      <c r="AK120" s="558">
        <f t="shared" ref="AK120" si="480">SUM(AK115:AK119)</f>
        <v>40220034.840000004</v>
      </c>
      <c r="AL120" s="503">
        <f t="shared" ref="AL120" si="481">SUM(AL115:AL119)</f>
        <v>36406754.010000013</v>
      </c>
      <c r="AM120" s="513">
        <f t="shared" ref="AM120:AN120" si="482">SUM(AM115:AM119)</f>
        <v>6090170.910000002</v>
      </c>
      <c r="AN120" s="531">
        <f t="shared" si="482"/>
        <v>-9628113.4699999951</v>
      </c>
      <c r="AO120" s="531">
        <f t="shared" ref="AO120:AP120" si="483">SUM(AO115:AO119)</f>
        <v>-14605992.529999992</v>
      </c>
      <c r="AP120" s="531">
        <f t="shared" si="483"/>
        <v>-19091801.239999995</v>
      </c>
      <c r="AQ120" s="531">
        <f t="shared" ref="AQ120:AR120" si="484">SUM(AQ115:AQ119)</f>
        <v>-13081875.650000008</v>
      </c>
      <c r="AR120" s="531">
        <f t="shared" si="484"/>
        <v>-20129174.979999997</v>
      </c>
      <c r="AS120" s="531">
        <f t="shared" ref="AS120:AT120" si="485">SUM(AS115:AS119)</f>
        <v>-11192581.149999997</v>
      </c>
      <c r="AT120" s="531">
        <f t="shared" si="485"/>
        <v>1209909.1799999997</v>
      </c>
      <c r="AU120" s="531">
        <f t="shared" ref="AU120:AV120" si="486">SUM(AU115:AU119)</f>
        <v>15534787.809999991</v>
      </c>
      <c r="AV120" s="568">
        <f t="shared" si="486"/>
        <v>35220595.950000003</v>
      </c>
      <c r="AW120" s="574">
        <f t="shared" ref="AW120:AX120" si="487">SUM(AW115:AW119)</f>
        <v>34534800.910000004</v>
      </c>
      <c r="AX120" s="531">
        <f t="shared" si="487"/>
        <v>17678538.57</v>
      </c>
      <c r="AY120" s="531">
        <f t="shared" ref="AY120:AZ120" si="488">SUM(AY115:AY119)</f>
        <v>-3677611.1799999913</v>
      </c>
      <c r="AZ120" s="531">
        <f t="shared" si="488"/>
        <v>-16002913.029999997</v>
      </c>
      <c r="BA120" s="531">
        <f t="shared" ref="BA120:BB120" si="489">SUM(BA115:BA119)</f>
        <v>-25862709.600000001</v>
      </c>
      <c r="BB120" s="531">
        <f t="shared" si="489"/>
        <v>-18943575.520000003</v>
      </c>
      <c r="BC120" s="531">
        <f t="shared" ref="BC120:BD120" si="490">SUM(BC115:BC119)</f>
        <v>-13877278.4</v>
      </c>
      <c r="BD120" s="531">
        <f t="shared" si="490"/>
        <v>-9478794.3599999994</v>
      </c>
      <c r="BE120" s="531">
        <f>SUM(BE115:BE119)</f>
        <v>-8549477.0999999978</v>
      </c>
      <c r="BF120" s="531">
        <f>SUM(BF115:BF119)</f>
        <v>-4491251.6099999994</v>
      </c>
      <c r="BG120" s="531"/>
      <c r="BH120" s="531"/>
      <c r="BI120" s="112">
        <f t="shared" si="476"/>
        <v>-8375256.6900000051</v>
      </c>
      <c r="BJ120" s="57">
        <f t="shared" ref="BJ120:BQ120" si="491">SUM(BJ115:BJ119)</f>
        <v>23478977.530000001</v>
      </c>
      <c r="BK120" s="57">
        <f t="shared" si="491"/>
        <v>7149823.4799999995</v>
      </c>
      <c r="BL120" s="57">
        <f t="shared" si="491"/>
        <v>-4476246.3899999987</v>
      </c>
      <c r="BM120" s="57">
        <f t="shared" si="491"/>
        <v>5461825.9299999978</v>
      </c>
      <c r="BN120" s="57">
        <f t="shared" si="491"/>
        <v>3370933.5799999996</v>
      </c>
      <c r="BO120" s="57">
        <f t="shared" si="491"/>
        <v>1281347.07</v>
      </c>
      <c r="BP120" s="57">
        <f t="shared" si="491"/>
        <v>2360231.069999997</v>
      </c>
      <c r="BQ120" s="57">
        <f t="shared" si="491"/>
        <v>-4096629.9800000009</v>
      </c>
      <c r="BR120" s="246">
        <f t="shared" ref="BR120:BS120" si="492">SUM(BR115:BR119)</f>
        <v>1198595.7099999995</v>
      </c>
      <c r="BS120" s="57">
        <f t="shared" si="492"/>
        <v>19744486.039999999</v>
      </c>
      <c r="BT120" s="57">
        <f t="shared" ref="BT120:BU120" si="493">SUM(BT115:BT119)</f>
        <v>-5555881.8899999987</v>
      </c>
      <c r="BU120" s="57">
        <f t="shared" si="493"/>
        <v>5820505.9000000013</v>
      </c>
      <c r="BV120" s="57">
        <f t="shared" ref="BV120:BW120" si="494">SUM(BV115:BV119)</f>
        <v>-11183545.579999996</v>
      </c>
      <c r="BW120" s="57">
        <f t="shared" si="494"/>
        <v>-4452332.1499999957</v>
      </c>
      <c r="BX120" s="57">
        <f t="shared" ref="BX120:BY120" si="495">SUM(BX115:BX119)</f>
        <v>5260377.5800000019</v>
      </c>
      <c r="BY120" s="57">
        <f t="shared" si="495"/>
        <v>831608.06000000099</v>
      </c>
      <c r="BZ120" s="311">
        <f t="shared" ref="BZ120" si="496">SUM(BZ115:BZ119)</f>
        <v>-1993689.3400000017</v>
      </c>
      <c r="CA120" s="322">
        <f t="shared" ref="CA120:CB120" si="497">SUM(CA115:CA119)</f>
        <v>1123351.1899999997</v>
      </c>
      <c r="CB120" s="311">
        <f t="shared" si="497"/>
        <v>-1550280.9799999981</v>
      </c>
      <c r="CC120" s="311">
        <f t="shared" ref="CC120" si="498">SUM(CC115:CC119)</f>
        <v>363530.19000000344</v>
      </c>
      <c r="CD120" s="311">
        <f t="shared" ref="CD120:CE120" si="499">SUM(CD115:CD119)</f>
        <v>6770980.0700000022</v>
      </c>
      <c r="CE120" s="488">
        <f t="shared" si="499"/>
        <v>1201245.1400000025</v>
      </c>
      <c r="CF120" s="311">
        <f t="shared" ref="CF120:CG120" si="500">SUM(CF115:CF119)</f>
        <v>16971029.660000015</v>
      </c>
      <c r="CG120" s="311">
        <f t="shared" si="500"/>
        <v>8848114.5400000028</v>
      </c>
      <c r="CH120" s="311">
        <f t="shared" ref="CH120:CI120" si="501">SUM(CH115:CH119)</f>
        <v>-2303262.4099999964</v>
      </c>
      <c r="CI120" s="311">
        <f t="shared" si="501"/>
        <v>-5828925.4999999944</v>
      </c>
      <c r="CJ120" s="311">
        <f t="shared" ref="CJ120:CK120" si="502">SUM(CJ115:CJ119)</f>
        <v>-5156649.9699999951</v>
      </c>
      <c r="CK120" s="311">
        <f t="shared" si="502"/>
        <v>-5236402.1500000078</v>
      </c>
      <c r="CL120" s="311">
        <f t="shared" ref="CL120:CM120" si="503">SUM(CL115:CL119)</f>
        <v>-11966919.529999997</v>
      </c>
      <c r="CM120" s="311">
        <f t="shared" si="503"/>
        <v>-6740833.5999999978</v>
      </c>
      <c r="CN120" s="311">
        <f t="shared" ref="CN120:CO120" si="504">SUM(CN115:CN119)</f>
        <v>4595080.6399999987</v>
      </c>
      <c r="CO120" s="311">
        <f t="shared" si="504"/>
        <v>1863734.619999991</v>
      </c>
      <c r="CP120" s="246">
        <f t="shared" ref="CP120" si="505">SUM(CP115:CP119)</f>
        <v>5271299.2500000056</v>
      </c>
    </row>
    <row r="121" spans="1:94" x14ac:dyDescent="0.25">
      <c r="A121" s="267">
        <f>+A114+1</f>
        <v>17</v>
      </c>
      <c r="B121" s="99" t="s">
        <v>16</v>
      </c>
      <c r="C121" s="45"/>
      <c r="D121" s="46"/>
      <c r="E121" s="46"/>
      <c r="F121" s="47"/>
      <c r="G121" s="46"/>
      <c r="H121" s="46"/>
      <c r="I121" s="46"/>
      <c r="J121" s="46"/>
      <c r="K121" s="46"/>
      <c r="L121" s="332"/>
      <c r="M121" s="359"/>
      <c r="N121" s="332"/>
      <c r="O121" s="339"/>
      <c r="P121" s="339"/>
      <c r="Q121" s="221"/>
      <c r="R121" s="221"/>
      <c r="S121" s="236"/>
      <c r="T121" s="236"/>
      <c r="U121" s="236"/>
      <c r="V121" s="236"/>
      <c r="W121" s="260"/>
      <c r="X121" s="296"/>
      <c r="Y121" s="382"/>
      <c r="Z121" s="260"/>
      <c r="AA121" s="260"/>
      <c r="AB121" s="260"/>
      <c r="AC121" s="260"/>
      <c r="AD121" s="260"/>
      <c r="AE121" s="260"/>
      <c r="AF121" s="260"/>
      <c r="AG121" s="394"/>
      <c r="AH121" s="394"/>
      <c r="AI121" s="394"/>
      <c r="AJ121" s="394"/>
      <c r="AK121" s="489"/>
      <c r="AL121" s="394"/>
      <c r="AM121" s="519"/>
      <c r="AN121" s="468"/>
      <c r="AO121" s="468"/>
      <c r="AP121" s="468"/>
      <c r="AQ121" s="468"/>
      <c r="AR121" s="468"/>
      <c r="AS121" s="468"/>
      <c r="AT121" s="468"/>
      <c r="AU121" s="468"/>
      <c r="AV121" s="468"/>
      <c r="AW121" s="543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119"/>
      <c r="BJ121" s="53"/>
      <c r="BK121" s="54"/>
      <c r="BL121" s="54"/>
      <c r="BM121" s="54"/>
      <c r="BN121" s="54"/>
      <c r="BO121" s="54"/>
      <c r="BP121" s="54"/>
      <c r="BQ121" s="54"/>
      <c r="BR121" s="100"/>
      <c r="BS121" s="53"/>
      <c r="BT121" s="53"/>
      <c r="BU121" s="54"/>
      <c r="BV121" s="54"/>
      <c r="BW121" s="54"/>
      <c r="BX121" s="54"/>
      <c r="BY121" s="54"/>
      <c r="BZ121" s="416"/>
      <c r="CA121" s="416"/>
      <c r="CB121" s="439"/>
      <c r="CC121" s="439"/>
      <c r="CD121" s="439"/>
      <c r="CE121" s="499"/>
      <c r="CF121" s="439"/>
      <c r="CG121" s="439"/>
      <c r="CH121" s="439"/>
      <c r="CI121" s="439"/>
      <c r="CJ121" s="439"/>
      <c r="CK121" s="439"/>
      <c r="CL121" s="416"/>
      <c r="CM121" s="416"/>
      <c r="CN121" s="416"/>
      <c r="CO121" s="416"/>
      <c r="CP121" s="100"/>
    </row>
    <row r="122" spans="1:94" x14ac:dyDescent="0.25">
      <c r="A122" s="267"/>
      <c r="B122" s="83" t="str">
        <f>$B$10</f>
        <v>Residential [1]</v>
      </c>
      <c r="C122" s="159">
        <v>43</v>
      </c>
      <c r="D122" s="151">
        <v>45</v>
      </c>
      <c r="E122" s="151">
        <v>54</v>
      </c>
      <c r="F122" s="139">
        <v>52</v>
      </c>
      <c r="G122" s="151">
        <v>47</v>
      </c>
      <c r="H122" s="139">
        <v>60</v>
      </c>
      <c r="I122" s="151">
        <v>60</v>
      </c>
      <c r="J122" s="139">
        <v>66</v>
      </c>
      <c r="K122" s="151">
        <v>67</v>
      </c>
      <c r="L122" s="333">
        <v>63</v>
      </c>
      <c r="M122" s="138">
        <v>50</v>
      </c>
      <c r="N122" s="333">
        <v>46</v>
      </c>
      <c r="O122" s="222">
        <v>44</v>
      </c>
      <c r="P122" s="222">
        <v>40</v>
      </c>
      <c r="Q122" s="222">
        <v>49</v>
      </c>
      <c r="R122" s="222">
        <v>38</v>
      </c>
      <c r="S122" s="237">
        <v>44</v>
      </c>
      <c r="T122" s="237">
        <v>41</v>
      </c>
      <c r="U122" s="237">
        <v>41</v>
      </c>
      <c r="V122" s="237">
        <v>42</v>
      </c>
      <c r="W122" s="237">
        <v>27</v>
      </c>
      <c r="X122" s="360">
        <v>25</v>
      </c>
      <c r="Y122" s="383">
        <v>28</v>
      </c>
      <c r="Z122" s="222">
        <v>30</v>
      </c>
      <c r="AA122" s="237">
        <v>30</v>
      </c>
      <c r="AB122" s="237">
        <v>31</v>
      </c>
      <c r="AC122" s="237">
        <v>36</v>
      </c>
      <c r="AD122" s="237">
        <v>43</v>
      </c>
      <c r="AE122" s="237">
        <v>49</v>
      </c>
      <c r="AF122" s="237">
        <v>53</v>
      </c>
      <c r="AG122" s="237">
        <v>55</v>
      </c>
      <c r="AH122" s="237">
        <v>103</v>
      </c>
      <c r="AI122" s="237">
        <v>127</v>
      </c>
      <c r="AJ122" s="456">
        <v>114</v>
      </c>
      <c r="AK122" s="559">
        <v>103</v>
      </c>
      <c r="AL122" s="456">
        <v>91</v>
      </c>
      <c r="AM122" s="456">
        <v>89</v>
      </c>
      <c r="AN122" s="456">
        <v>44</v>
      </c>
      <c r="AO122" s="456">
        <v>54</v>
      </c>
      <c r="AP122" s="456">
        <v>81</v>
      </c>
      <c r="AQ122" s="478">
        <v>86</v>
      </c>
      <c r="AR122" s="478">
        <v>96</v>
      </c>
      <c r="AS122" s="478">
        <v>122</v>
      </c>
      <c r="AT122" s="478">
        <v>212</v>
      </c>
      <c r="AU122" s="478">
        <v>180</v>
      </c>
      <c r="AV122" s="478">
        <v>203</v>
      </c>
      <c r="AW122" s="559">
        <v>203</v>
      </c>
      <c r="AX122" s="478">
        <v>208</v>
      </c>
      <c r="AY122" s="478">
        <v>1238</v>
      </c>
      <c r="AZ122" s="478">
        <v>1110</v>
      </c>
      <c r="BA122" s="478">
        <v>1113</v>
      </c>
      <c r="BB122" s="478">
        <v>1116</v>
      </c>
      <c r="BC122" s="478">
        <v>1333</v>
      </c>
      <c r="BD122" s="478">
        <v>1244</v>
      </c>
      <c r="BE122" s="478">
        <v>1256</v>
      </c>
      <c r="BF122" s="478">
        <v>1224</v>
      </c>
      <c r="BG122" s="478"/>
      <c r="BH122" s="478"/>
      <c r="BI122" s="138">
        <f t="shared" ref="BI122:BR126" si="506">O122-C122</f>
        <v>1</v>
      </c>
      <c r="BJ122" s="139">
        <f t="shared" si="506"/>
        <v>-5</v>
      </c>
      <c r="BK122" s="139">
        <f t="shared" si="506"/>
        <v>-5</v>
      </c>
      <c r="BL122" s="139">
        <f t="shared" si="506"/>
        <v>-14</v>
      </c>
      <c r="BM122" s="139">
        <f t="shared" si="506"/>
        <v>-3</v>
      </c>
      <c r="BN122" s="139">
        <f t="shared" si="506"/>
        <v>-19</v>
      </c>
      <c r="BO122" s="139">
        <f t="shared" si="506"/>
        <v>-19</v>
      </c>
      <c r="BP122" s="139">
        <f t="shared" si="506"/>
        <v>-24</v>
      </c>
      <c r="BQ122" s="139">
        <f t="shared" si="506"/>
        <v>-40</v>
      </c>
      <c r="BR122" s="251">
        <f t="shared" si="506"/>
        <v>-38</v>
      </c>
      <c r="BS122" s="139">
        <f t="shared" ref="BS122:CB126" si="507">Y122-M122</f>
        <v>-22</v>
      </c>
      <c r="BT122" s="139">
        <f t="shared" si="507"/>
        <v>-16</v>
      </c>
      <c r="BU122" s="139">
        <f t="shared" si="507"/>
        <v>-14</v>
      </c>
      <c r="BV122" s="139">
        <f t="shared" si="507"/>
        <v>-9</v>
      </c>
      <c r="BW122" s="139">
        <f t="shared" si="507"/>
        <v>-13</v>
      </c>
      <c r="BX122" s="139">
        <f t="shared" si="507"/>
        <v>5</v>
      </c>
      <c r="BY122" s="139">
        <f t="shared" si="507"/>
        <v>5</v>
      </c>
      <c r="BZ122" s="333">
        <f t="shared" si="507"/>
        <v>12</v>
      </c>
      <c r="CA122" s="341">
        <f t="shared" si="507"/>
        <v>14</v>
      </c>
      <c r="CB122" s="333">
        <f t="shared" si="507"/>
        <v>61</v>
      </c>
      <c r="CC122" s="333">
        <f t="shared" ref="CC122:CL126" si="508">AI122-W122</f>
        <v>100</v>
      </c>
      <c r="CD122" s="333">
        <f t="shared" si="508"/>
        <v>89</v>
      </c>
      <c r="CE122" s="495">
        <f t="shared" si="508"/>
        <v>75</v>
      </c>
      <c r="CF122" s="333">
        <f t="shared" si="508"/>
        <v>61</v>
      </c>
      <c r="CG122" s="333">
        <f t="shared" si="508"/>
        <v>59</v>
      </c>
      <c r="CH122" s="333">
        <f t="shared" si="508"/>
        <v>13</v>
      </c>
      <c r="CI122" s="333">
        <f t="shared" si="508"/>
        <v>18</v>
      </c>
      <c r="CJ122" s="333">
        <f t="shared" si="508"/>
        <v>38</v>
      </c>
      <c r="CK122" s="333">
        <f t="shared" si="508"/>
        <v>37</v>
      </c>
      <c r="CL122" s="333">
        <f t="shared" si="508"/>
        <v>43</v>
      </c>
      <c r="CM122" s="333">
        <f t="shared" ref="CM122:CP126" si="509">AS122-AG122</f>
        <v>67</v>
      </c>
      <c r="CN122" s="333">
        <f t="shared" si="509"/>
        <v>109</v>
      </c>
      <c r="CO122" s="333">
        <f t="shared" si="509"/>
        <v>53</v>
      </c>
      <c r="CP122" s="251">
        <f t="shared" si="509"/>
        <v>89</v>
      </c>
    </row>
    <row r="123" spans="1:94" x14ac:dyDescent="0.25">
      <c r="A123" s="267"/>
      <c r="B123" s="83" t="str">
        <f>$B$11</f>
        <v>Low Income Residential [2]</v>
      </c>
      <c r="C123" s="159">
        <v>997</v>
      </c>
      <c r="D123" s="151">
        <v>1085</v>
      </c>
      <c r="E123" s="151">
        <v>1511</v>
      </c>
      <c r="F123" s="139">
        <v>1541</v>
      </c>
      <c r="G123" s="151">
        <v>1363</v>
      </c>
      <c r="H123" s="139">
        <v>1465</v>
      </c>
      <c r="I123" s="151">
        <v>1467</v>
      </c>
      <c r="J123" s="139">
        <v>1345</v>
      </c>
      <c r="K123" s="151">
        <v>1184</v>
      </c>
      <c r="L123" s="333">
        <v>1035</v>
      </c>
      <c r="M123" s="138">
        <v>887</v>
      </c>
      <c r="N123" s="333">
        <v>814</v>
      </c>
      <c r="O123" s="222">
        <v>723</v>
      </c>
      <c r="P123" s="222">
        <v>654</v>
      </c>
      <c r="Q123" s="222">
        <v>625</v>
      </c>
      <c r="R123" s="222">
        <v>613</v>
      </c>
      <c r="S123" s="237">
        <v>642</v>
      </c>
      <c r="T123" s="237">
        <v>667</v>
      </c>
      <c r="U123" s="237">
        <v>680</v>
      </c>
      <c r="V123" s="237">
        <v>694</v>
      </c>
      <c r="W123" s="237">
        <v>114</v>
      </c>
      <c r="X123" s="360">
        <v>111</v>
      </c>
      <c r="Y123" s="383">
        <v>119</v>
      </c>
      <c r="Z123" s="222">
        <v>157</v>
      </c>
      <c r="AA123" s="237">
        <v>281</v>
      </c>
      <c r="AB123" s="237">
        <v>396</v>
      </c>
      <c r="AC123" s="237">
        <v>517</v>
      </c>
      <c r="AD123" s="237">
        <v>736</v>
      </c>
      <c r="AE123" s="237">
        <v>914</v>
      </c>
      <c r="AF123" s="237">
        <v>1000</v>
      </c>
      <c r="AG123" s="237">
        <v>1260</v>
      </c>
      <c r="AH123" s="237">
        <v>1905</v>
      </c>
      <c r="AI123" s="237">
        <v>2035</v>
      </c>
      <c r="AJ123" s="456">
        <v>1615</v>
      </c>
      <c r="AK123" s="559">
        <v>1326</v>
      </c>
      <c r="AL123" s="456">
        <v>1302</v>
      </c>
      <c r="AM123" s="456">
        <v>1305</v>
      </c>
      <c r="AN123" s="456">
        <v>1333</v>
      </c>
      <c r="AO123" s="456">
        <v>1541</v>
      </c>
      <c r="AP123" s="456">
        <v>1727</v>
      </c>
      <c r="AQ123" s="478">
        <v>1876</v>
      </c>
      <c r="AR123" s="478">
        <v>2236</v>
      </c>
      <c r="AS123" s="478">
        <v>2918</v>
      </c>
      <c r="AT123" s="478">
        <v>5370</v>
      </c>
      <c r="AU123" s="478">
        <v>4378</v>
      </c>
      <c r="AV123" s="478">
        <v>3851</v>
      </c>
      <c r="AW123" s="559">
        <f>3551+87</f>
        <v>3638</v>
      </c>
      <c r="AX123" s="478">
        <v>3646</v>
      </c>
      <c r="AY123" s="478">
        <v>2808</v>
      </c>
      <c r="AZ123" s="478">
        <v>2784</v>
      </c>
      <c r="BA123" s="478">
        <v>3048</v>
      </c>
      <c r="BB123" s="478">
        <v>3544</v>
      </c>
      <c r="BC123" s="478">
        <v>9690</v>
      </c>
      <c r="BD123" s="478">
        <v>5335</v>
      </c>
      <c r="BE123" s="478">
        <v>4703</v>
      </c>
      <c r="BF123" s="478">
        <v>4901</v>
      </c>
      <c r="BG123" s="478"/>
      <c r="BH123" s="478"/>
      <c r="BI123" s="138">
        <f t="shared" si="506"/>
        <v>-274</v>
      </c>
      <c r="BJ123" s="139">
        <f t="shared" si="506"/>
        <v>-431</v>
      </c>
      <c r="BK123" s="139">
        <f t="shared" si="506"/>
        <v>-886</v>
      </c>
      <c r="BL123" s="139">
        <f t="shared" si="506"/>
        <v>-928</v>
      </c>
      <c r="BM123" s="139">
        <f t="shared" si="506"/>
        <v>-721</v>
      </c>
      <c r="BN123" s="139">
        <f t="shared" si="506"/>
        <v>-798</v>
      </c>
      <c r="BO123" s="139">
        <f t="shared" si="506"/>
        <v>-787</v>
      </c>
      <c r="BP123" s="139">
        <f t="shared" si="506"/>
        <v>-651</v>
      </c>
      <c r="BQ123" s="139">
        <f t="shared" si="506"/>
        <v>-1070</v>
      </c>
      <c r="BR123" s="251">
        <f t="shared" si="506"/>
        <v>-924</v>
      </c>
      <c r="BS123" s="139">
        <f t="shared" si="507"/>
        <v>-768</v>
      </c>
      <c r="BT123" s="139">
        <f t="shared" si="507"/>
        <v>-657</v>
      </c>
      <c r="BU123" s="139">
        <f t="shared" si="507"/>
        <v>-442</v>
      </c>
      <c r="BV123" s="139">
        <f t="shared" si="507"/>
        <v>-258</v>
      </c>
      <c r="BW123" s="139">
        <f t="shared" si="507"/>
        <v>-108</v>
      </c>
      <c r="BX123" s="139">
        <f t="shared" si="507"/>
        <v>123</v>
      </c>
      <c r="BY123" s="139">
        <f t="shared" si="507"/>
        <v>272</v>
      </c>
      <c r="BZ123" s="333">
        <f t="shared" si="507"/>
        <v>333</v>
      </c>
      <c r="CA123" s="341">
        <f t="shared" si="507"/>
        <v>580</v>
      </c>
      <c r="CB123" s="333">
        <f t="shared" si="507"/>
        <v>1211</v>
      </c>
      <c r="CC123" s="333">
        <f t="shared" si="508"/>
        <v>1921</v>
      </c>
      <c r="CD123" s="333">
        <f t="shared" si="508"/>
        <v>1504</v>
      </c>
      <c r="CE123" s="495">
        <f t="shared" si="508"/>
        <v>1207</v>
      </c>
      <c r="CF123" s="333">
        <f t="shared" si="508"/>
        <v>1145</v>
      </c>
      <c r="CG123" s="333">
        <f t="shared" si="508"/>
        <v>1024</v>
      </c>
      <c r="CH123" s="333">
        <f t="shared" si="508"/>
        <v>937</v>
      </c>
      <c r="CI123" s="333">
        <f t="shared" si="508"/>
        <v>1024</v>
      </c>
      <c r="CJ123" s="333">
        <f t="shared" si="508"/>
        <v>991</v>
      </c>
      <c r="CK123" s="333">
        <f t="shared" si="508"/>
        <v>962</v>
      </c>
      <c r="CL123" s="333">
        <f t="shared" si="508"/>
        <v>1236</v>
      </c>
      <c r="CM123" s="333">
        <f t="shared" si="509"/>
        <v>1658</v>
      </c>
      <c r="CN123" s="333">
        <f t="shared" si="509"/>
        <v>3465</v>
      </c>
      <c r="CO123" s="333">
        <f t="shared" si="509"/>
        <v>2343</v>
      </c>
      <c r="CP123" s="251">
        <f t="shared" si="509"/>
        <v>2236</v>
      </c>
    </row>
    <row r="124" spans="1:94" x14ac:dyDescent="0.25">
      <c r="A124" s="267"/>
      <c r="B124" s="83" t="str">
        <f>$B$12</f>
        <v>Small C&amp;I [3]</v>
      </c>
      <c r="C124" s="159">
        <v>0</v>
      </c>
      <c r="D124" s="151">
        <v>0</v>
      </c>
      <c r="E124" s="151">
        <v>0</v>
      </c>
      <c r="F124" s="151">
        <v>0</v>
      </c>
      <c r="G124" s="151">
        <v>0</v>
      </c>
      <c r="H124" s="151">
        <v>0</v>
      </c>
      <c r="I124" s="151">
        <v>1</v>
      </c>
      <c r="J124" s="151">
        <v>0</v>
      </c>
      <c r="K124" s="151">
        <v>0</v>
      </c>
      <c r="L124" s="341">
        <v>0</v>
      </c>
      <c r="M124" s="138">
        <v>0</v>
      </c>
      <c r="N124" s="333">
        <v>0</v>
      </c>
      <c r="O124" s="222">
        <v>0</v>
      </c>
      <c r="P124" s="222">
        <v>0</v>
      </c>
      <c r="Q124" s="222">
        <v>0</v>
      </c>
      <c r="R124" s="222">
        <v>0</v>
      </c>
      <c r="S124" s="237">
        <v>0</v>
      </c>
      <c r="T124" s="237">
        <v>0</v>
      </c>
      <c r="U124" s="237">
        <v>0</v>
      </c>
      <c r="V124" s="237">
        <v>0</v>
      </c>
      <c r="W124" s="237">
        <v>0</v>
      </c>
      <c r="X124" s="360">
        <v>0</v>
      </c>
      <c r="Y124" s="383">
        <v>0</v>
      </c>
      <c r="Z124" s="222">
        <v>1</v>
      </c>
      <c r="AA124" s="237">
        <v>0</v>
      </c>
      <c r="AB124" s="237">
        <v>0</v>
      </c>
      <c r="AC124" s="237">
        <v>0</v>
      </c>
      <c r="AD124" s="237">
        <v>0</v>
      </c>
      <c r="AE124" s="237">
        <v>0</v>
      </c>
      <c r="AF124" s="237">
        <v>0</v>
      </c>
      <c r="AG124" s="237">
        <v>0</v>
      </c>
      <c r="AH124" s="237"/>
      <c r="AI124" s="237"/>
      <c r="AJ124" s="456"/>
      <c r="AK124" s="559"/>
      <c r="AL124" s="456"/>
      <c r="AM124" s="461"/>
      <c r="AN124" s="461"/>
      <c r="AO124" s="461"/>
      <c r="AP124" s="461"/>
      <c r="AQ124" s="461"/>
      <c r="AR124" s="461"/>
      <c r="AS124" s="461"/>
      <c r="AT124" s="461"/>
      <c r="AU124" s="461"/>
      <c r="AV124" s="461"/>
      <c r="AW124" s="535"/>
      <c r="AX124" s="461"/>
      <c r="AY124" s="461"/>
      <c r="AZ124" s="461"/>
      <c r="BA124" s="461"/>
      <c r="BB124" s="461"/>
      <c r="BC124" s="461"/>
      <c r="BD124" s="461"/>
      <c r="BE124" s="461"/>
      <c r="BF124" s="461"/>
      <c r="BG124" s="461"/>
      <c r="BH124" s="461"/>
      <c r="BI124" s="138">
        <f t="shared" si="506"/>
        <v>0</v>
      </c>
      <c r="BJ124" s="139">
        <f t="shared" si="506"/>
        <v>0</v>
      </c>
      <c r="BK124" s="139">
        <f t="shared" si="506"/>
        <v>0</v>
      </c>
      <c r="BL124" s="139">
        <f t="shared" si="506"/>
        <v>0</v>
      </c>
      <c r="BM124" s="139">
        <f t="shared" si="506"/>
        <v>0</v>
      </c>
      <c r="BN124" s="139">
        <f t="shared" si="506"/>
        <v>0</v>
      </c>
      <c r="BO124" s="139">
        <f t="shared" si="506"/>
        <v>-1</v>
      </c>
      <c r="BP124" s="139">
        <f t="shared" si="506"/>
        <v>0</v>
      </c>
      <c r="BQ124" s="139">
        <f t="shared" si="506"/>
        <v>0</v>
      </c>
      <c r="BR124" s="251">
        <f t="shared" si="506"/>
        <v>0</v>
      </c>
      <c r="BS124" s="139">
        <f t="shared" si="507"/>
        <v>0</v>
      </c>
      <c r="BT124" s="139">
        <f t="shared" si="507"/>
        <v>1</v>
      </c>
      <c r="BU124" s="139">
        <f t="shared" si="507"/>
        <v>0</v>
      </c>
      <c r="BV124" s="139">
        <f t="shared" si="507"/>
        <v>0</v>
      </c>
      <c r="BW124" s="139">
        <f t="shared" si="507"/>
        <v>0</v>
      </c>
      <c r="BX124" s="139">
        <f t="shared" si="507"/>
        <v>0</v>
      </c>
      <c r="BY124" s="139">
        <f t="shared" si="507"/>
        <v>0</v>
      </c>
      <c r="BZ124" s="333">
        <f t="shared" si="507"/>
        <v>0</v>
      </c>
      <c r="CA124" s="341">
        <f t="shared" si="507"/>
        <v>0</v>
      </c>
      <c r="CB124" s="333">
        <f t="shared" si="507"/>
        <v>0</v>
      </c>
      <c r="CC124" s="333">
        <f t="shared" si="508"/>
        <v>0</v>
      </c>
      <c r="CD124" s="333">
        <f t="shared" si="508"/>
        <v>0</v>
      </c>
      <c r="CE124" s="495">
        <f t="shared" si="508"/>
        <v>0</v>
      </c>
      <c r="CF124" s="333">
        <f t="shared" si="508"/>
        <v>-1</v>
      </c>
      <c r="CG124" s="333">
        <f t="shared" si="508"/>
        <v>0</v>
      </c>
      <c r="CH124" s="333">
        <f t="shared" si="508"/>
        <v>0</v>
      </c>
      <c r="CI124" s="333">
        <f t="shared" si="508"/>
        <v>0</v>
      </c>
      <c r="CJ124" s="333">
        <f t="shared" si="508"/>
        <v>0</v>
      </c>
      <c r="CK124" s="333">
        <f t="shared" si="508"/>
        <v>0</v>
      </c>
      <c r="CL124" s="333">
        <f t="shared" si="508"/>
        <v>0</v>
      </c>
      <c r="CM124" s="333">
        <f t="shared" si="509"/>
        <v>0</v>
      </c>
      <c r="CN124" s="333">
        <f t="shared" si="509"/>
        <v>0</v>
      </c>
      <c r="CO124" s="333">
        <f t="shared" si="509"/>
        <v>0</v>
      </c>
      <c r="CP124" s="251">
        <f t="shared" si="509"/>
        <v>0</v>
      </c>
    </row>
    <row r="125" spans="1:94" x14ac:dyDescent="0.25">
      <c r="A125" s="267"/>
      <c r="B125" s="83" t="str">
        <f>$B$13</f>
        <v>Medium C&amp;I [4]</v>
      </c>
      <c r="C125" s="159">
        <v>0</v>
      </c>
      <c r="D125" s="151">
        <v>0</v>
      </c>
      <c r="E125" s="151">
        <v>0</v>
      </c>
      <c r="F125" s="151">
        <v>0</v>
      </c>
      <c r="G125" s="151">
        <v>0</v>
      </c>
      <c r="H125" s="151">
        <v>0</v>
      </c>
      <c r="I125" s="151">
        <v>0</v>
      </c>
      <c r="J125" s="151">
        <v>0</v>
      </c>
      <c r="K125" s="151">
        <v>0</v>
      </c>
      <c r="L125" s="341">
        <v>0</v>
      </c>
      <c r="M125" s="138">
        <v>0</v>
      </c>
      <c r="N125" s="333">
        <v>0</v>
      </c>
      <c r="O125" s="222">
        <v>0</v>
      </c>
      <c r="P125" s="222">
        <v>0</v>
      </c>
      <c r="Q125" s="222">
        <v>0</v>
      </c>
      <c r="R125" s="222">
        <v>0</v>
      </c>
      <c r="S125" s="237">
        <v>0</v>
      </c>
      <c r="T125" s="237">
        <v>0</v>
      </c>
      <c r="U125" s="237">
        <v>0</v>
      </c>
      <c r="V125" s="237">
        <v>0</v>
      </c>
      <c r="W125" s="237">
        <v>0</v>
      </c>
      <c r="X125" s="360">
        <v>0</v>
      </c>
      <c r="Y125" s="383">
        <v>0</v>
      </c>
      <c r="Z125" s="222">
        <v>0</v>
      </c>
      <c r="AA125" s="237">
        <v>0</v>
      </c>
      <c r="AB125" s="237">
        <v>0</v>
      </c>
      <c r="AC125" s="237">
        <v>0</v>
      </c>
      <c r="AD125" s="237">
        <v>0</v>
      </c>
      <c r="AE125" s="237">
        <v>0</v>
      </c>
      <c r="AF125" s="237">
        <v>0</v>
      </c>
      <c r="AG125" s="237">
        <v>0</v>
      </c>
      <c r="AH125" s="237"/>
      <c r="AI125" s="237"/>
      <c r="AJ125" s="456"/>
      <c r="AK125" s="559"/>
      <c r="AL125" s="456"/>
      <c r="AM125" s="478"/>
      <c r="AN125" s="478"/>
      <c r="AO125" s="478"/>
      <c r="AP125" s="478"/>
      <c r="AQ125" s="478"/>
      <c r="AR125" s="478"/>
      <c r="AS125" s="478"/>
      <c r="AT125" s="478"/>
      <c r="AU125" s="478"/>
      <c r="AV125" s="478"/>
      <c r="AW125" s="559"/>
      <c r="AX125" s="478"/>
      <c r="AY125" s="478"/>
      <c r="AZ125" s="478"/>
      <c r="BA125" s="478"/>
      <c r="BB125" s="478"/>
      <c r="BC125" s="478"/>
      <c r="BD125" s="478"/>
      <c r="BE125" s="478"/>
      <c r="BF125" s="478"/>
      <c r="BG125" s="478"/>
      <c r="BH125" s="478"/>
      <c r="BI125" s="138">
        <f t="shared" si="506"/>
        <v>0</v>
      </c>
      <c r="BJ125" s="139">
        <f t="shared" si="506"/>
        <v>0</v>
      </c>
      <c r="BK125" s="139">
        <f t="shared" si="506"/>
        <v>0</v>
      </c>
      <c r="BL125" s="139">
        <f t="shared" si="506"/>
        <v>0</v>
      </c>
      <c r="BM125" s="139">
        <f t="shared" si="506"/>
        <v>0</v>
      </c>
      <c r="BN125" s="139">
        <f t="shared" si="506"/>
        <v>0</v>
      </c>
      <c r="BO125" s="139">
        <f t="shared" si="506"/>
        <v>0</v>
      </c>
      <c r="BP125" s="139">
        <f t="shared" si="506"/>
        <v>0</v>
      </c>
      <c r="BQ125" s="139">
        <f t="shared" si="506"/>
        <v>0</v>
      </c>
      <c r="BR125" s="251">
        <f t="shared" si="506"/>
        <v>0</v>
      </c>
      <c r="BS125" s="139">
        <f t="shared" si="507"/>
        <v>0</v>
      </c>
      <c r="BT125" s="139">
        <f t="shared" si="507"/>
        <v>0</v>
      </c>
      <c r="BU125" s="139">
        <f t="shared" si="507"/>
        <v>0</v>
      </c>
      <c r="BV125" s="139">
        <f t="shared" si="507"/>
        <v>0</v>
      </c>
      <c r="BW125" s="139">
        <f t="shared" si="507"/>
        <v>0</v>
      </c>
      <c r="BX125" s="139">
        <f t="shared" si="507"/>
        <v>0</v>
      </c>
      <c r="BY125" s="139">
        <f t="shared" si="507"/>
        <v>0</v>
      </c>
      <c r="BZ125" s="333">
        <f t="shared" si="507"/>
        <v>0</v>
      </c>
      <c r="CA125" s="341">
        <f t="shared" si="507"/>
        <v>0</v>
      </c>
      <c r="CB125" s="333">
        <f t="shared" si="507"/>
        <v>0</v>
      </c>
      <c r="CC125" s="333">
        <f t="shared" si="508"/>
        <v>0</v>
      </c>
      <c r="CD125" s="333">
        <f t="shared" si="508"/>
        <v>0</v>
      </c>
      <c r="CE125" s="495">
        <f t="shared" si="508"/>
        <v>0</v>
      </c>
      <c r="CF125" s="333">
        <f t="shared" si="508"/>
        <v>0</v>
      </c>
      <c r="CG125" s="333">
        <f t="shared" si="508"/>
        <v>0</v>
      </c>
      <c r="CH125" s="333">
        <f t="shared" si="508"/>
        <v>0</v>
      </c>
      <c r="CI125" s="333">
        <f t="shared" si="508"/>
        <v>0</v>
      </c>
      <c r="CJ125" s="333">
        <f t="shared" si="508"/>
        <v>0</v>
      </c>
      <c r="CK125" s="333">
        <f t="shared" si="508"/>
        <v>0</v>
      </c>
      <c r="CL125" s="333">
        <f t="shared" si="508"/>
        <v>0</v>
      </c>
      <c r="CM125" s="333">
        <f t="shared" si="509"/>
        <v>0</v>
      </c>
      <c r="CN125" s="333">
        <f t="shared" si="509"/>
        <v>0</v>
      </c>
      <c r="CO125" s="333">
        <f t="shared" si="509"/>
        <v>0</v>
      </c>
      <c r="CP125" s="251">
        <f t="shared" si="509"/>
        <v>0</v>
      </c>
    </row>
    <row r="126" spans="1:94" ht="17.25" x14ac:dyDescent="0.4">
      <c r="A126" s="267"/>
      <c r="B126" s="83" t="str">
        <f>$B$14</f>
        <v>Large C&amp;I [5]</v>
      </c>
      <c r="C126" s="160">
        <v>0</v>
      </c>
      <c r="D126" s="152">
        <v>0</v>
      </c>
      <c r="E126" s="152">
        <v>0</v>
      </c>
      <c r="F126" s="152">
        <v>0</v>
      </c>
      <c r="G126" s="152">
        <v>0</v>
      </c>
      <c r="H126" s="152">
        <v>0</v>
      </c>
      <c r="I126" s="152">
        <v>0</v>
      </c>
      <c r="J126" s="152">
        <v>0</v>
      </c>
      <c r="K126" s="152">
        <v>0</v>
      </c>
      <c r="L126" s="342">
        <v>0</v>
      </c>
      <c r="M126" s="154">
        <v>0</v>
      </c>
      <c r="N126" s="334">
        <v>0</v>
      </c>
      <c r="O126" s="223">
        <v>0</v>
      </c>
      <c r="P126" s="223">
        <v>0</v>
      </c>
      <c r="Q126" s="223">
        <v>0</v>
      </c>
      <c r="R126" s="223">
        <v>0</v>
      </c>
      <c r="S126" s="238">
        <v>0</v>
      </c>
      <c r="T126" s="238">
        <v>0</v>
      </c>
      <c r="U126" s="238">
        <v>0</v>
      </c>
      <c r="V126" s="238">
        <v>0</v>
      </c>
      <c r="W126" s="238">
        <v>0</v>
      </c>
      <c r="X126" s="361">
        <v>0</v>
      </c>
      <c r="Y126" s="384">
        <v>0</v>
      </c>
      <c r="Z126" s="223">
        <v>0</v>
      </c>
      <c r="AA126" s="238">
        <v>0</v>
      </c>
      <c r="AB126" s="238">
        <v>0</v>
      </c>
      <c r="AC126" s="238">
        <v>0</v>
      </c>
      <c r="AD126" s="238">
        <v>0</v>
      </c>
      <c r="AE126" s="238">
        <v>0</v>
      </c>
      <c r="AF126" s="238">
        <v>0</v>
      </c>
      <c r="AG126" s="238">
        <v>0</v>
      </c>
      <c r="AH126" s="238"/>
      <c r="AI126" s="238"/>
      <c r="AJ126" s="457"/>
      <c r="AK126" s="560"/>
      <c r="AL126" s="457"/>
      <c r="AM126" s="509"/>
      <c r="AN126" s="509"/>
      <c r="AO126" s="509"/>
      <c r="AP126" s="509"/>
      <c r="AQ126" s="509"/>
      <c r="AR126" s="509"/>
      <c r="AS126" s="509"/>
      <c r="AT126" s="509"/>
      <c r="AU126" s="509"/>
      <c r="AV126" s="509"/>
      <c r="AW126" s="560"/>
      <c r="AX126" s="509"/>
      <c r="AY126" s="509"/>
      <c r="AZ126" s="509"/>
      <c r="BA126" s="509"/>
      <c r="BB126" s="509"/>
      <c r="BC126" s="509"/>
      <c r="BD126" s="509"/>
      <c r="BE126" s="509"/>
      <c r="BF126" s="509"/>
      <c r="BG126" s="509"/>
      <c r="BH126" s="509"/>
      <c r="BI126" s="154">
        <f t="shared" si="506"/>
        <v>0</v>
      </c>
      <c r="BJ126" s="153">
        <f t="shared" si="506"/>
        <v>0</v>
      </c>
      <c r="BK126" s="153">
        <f t="shared" si="506"/>
        <v>0</v>
      </c>
      <c r="BL126" s="153">
        <f t="shared" si="506"/>
        <v>0</v>
      </c>
      <c r="BM126" s="153">
        <f t="shared" si="506"/>
        <v>0</v>
      </c>
      <c r="BN126" s="153">
        <f t="shared" si="506"/>
        <v>0</v>
      </c>
      <c r="BO126" s="153">
        <f t="shared" si="506"/>
        <v>0</v>
      </c>
      <c r="BP126" s="153">
        <f t="shared" si="506"/>
        <v>0</v>
      </c>
      <c r="BQ126" s="153">
        <f t="shared" si="506"/>
        <v>0</v>
      </c>
      <c r="BR126" s="255">
        <f t="shared" si="506"/>
        <v>0</v>
      </c>
      <c r="BS126" s="153">
        <f t="shared" si="507"/>
        <v>0</v>
      </c>
      <c r="BT126" s="153">
        <f t="shared" si="507"/>
        <v>0</v>
      </c>
      <c r="BU126" s="153">
        <f t="shared" si="507"/>
        <v>0</v>
      </c>
      <c r="BV126" s="153">
        <f t="shared" si="507"/>
        <v>0</v>
      </c>
      <c r="BW126" s="153">
        <f t="shared" si="507"/>
        <v>0</v>
      </c>
      <c r="BX126" s="153">
        <f t="shared" si="507"/>
        <v>0</v>
      </c>
      <c r="BY126" s="153">
        <f t="shared" si="507"/>
        <v>0</v>
      </c>
      <c r="BZ126" s="334">
        <f t="shared" si="507"/>
        <v>0</v>
      </c>
      <c r="CA126" s="342">
        <f t="shared" si="507"/>
        <v>0</v>
      </c>
      <c r="CB126" s="334">
        <f t="shared" si="507"/>
        <v>0</v>
      </c>
      <c r="CC126" s="334">
        <f t="shared" si="508"/>
        <v>0</v>
      </c>
      <c r="CD126" s="334">
        <f t="shared" si="508"/>
        <v>0</v>
      </c>
      <c r="CE126" s="500">
        <f t="shared" si="508"/>
        <v>0</v>
      </c>
      <c r="CF126" s="334">
        <f t="shared" si="508"/>
        <v>0</v>
      </c>
      <c r="CG126" s="334">
        <f t="shared" si="508"/>
        <v>0</v>
      </c>
      <c r="CH126" s="334">
        <f t="shared" si="508"/>
        <v>0</v>
      </c>
      <c r="CI126" s="334">
        <f t="shared" si="508"/>
        <v>0</v>
      </c>
      <c r="CJ126" s="334">
        <f t="shared" si="508"/>
        <v>0</v>
      </c>
      <c r="CK126" s="334">
        <f t="shared" si="508"/>
        <v>0</v>
      </c>
      <c r="CL126" s="334">
        <f t="shared" si="508"/>
        <v>0</v>
      </c>
      <c r="CM126" s="334">
        <f t="shared" si="509"/>
        <v>0</v>
      </c>
      <c r="CN126" s="334">
        <f t="shared" si="509"/>
        <v>0</v>
      </c>
      <c r="CO126" s="334">
        <f t="shared" si="509"/>
        <v>0</v>
      </c>
      <c r="CP126" s="255">
        <f t="shared" si="509"/>
        <v>0</v>
      </c>
    </row>
    <row r="127" spans="1:94" x14ac:dyDescent="0.25">
      <c r="A127" s="267"/>
      <c r="B127" s="83" t="str">
        <f>$B$15</f>
        <v>Total</v>
      </c>
      <c r="C127" s="142">
        <f>SUM(C122:C126)</f>
        <v>1040</v>
      </c>
      <c r="D127" s="143">
        <f>SUM(D122:D126)</f>
        <v>1130</v>
      </c>
      <c r="E127" s="143">
        <f t="shared" ref="E127:BQ127" si="510">SUM(E122:E126)</f>
        <v>1565</v>
      </c>
      <c r="F127" s="144">
        <f t="shared" si="510"/>
        <v>1593</v>
      </c>
      <c r="G127" s="143">
        <f t="shared" si="510"/>
        <v>1410</v>
      </c>
      <c r="H127" s="143">
        <f t="shared" si="510"/>
        <v>1525</v>
      </c>
      <c r="I127" s="143">
        <f t="shared" si="510"/>
        <v>1528</v>
      </c>
      <c r="J127" s="143">
        <f t="shared" si="510"/>
        <v>1411</v>
      </c>
      <c r="K127" s="143">
        <f t="shared" si="510"/>
        <v>1251</v>
      </c>
      <c r="L127" s="328">
        <f t="shared" si="510"/>
        <v>1098</v>
      </c>
      <c r="M127" s="355">
        <f t="shared" si="510"/>
        <v>937</v>
      </c>
      <c r="N127" s="328">
        <f t="shared" si="510"/>
        <v>860</v>
      </c>
      <c r="O127" s="222">
        <f t="shared" si="510"/>
        <v>767</v>
      </c>
      <c r="P127" s="222">
        <f t="shared" si="510"/>
        <v>694</v>
      </c>
      <c r="Q127" s="222">
        <f t="shared" si="510"/>
        <v>674</v>
      </c>
      <c r="R127" s="222">
        <f t="shared" si="510"/>
        <v>651</v>
      </c>
      <c r="S127" s="222">
        <f t="shared" si="510"/>
        <v>686</v>
      </c>
      <c r="T127" s="222">
        <f t="shared" si="510"/>
        <v>708</v>
      </c>
      <c r="U127" s="222">
        <f t="shared" si="510"/>
        <v>721</v>
      </c>
      <c r="V127" s="222">
        <f t="shared" si="510"/>
        <v>736</v>
      </c>
      <c r="W127" s="222">
        <f t="shared" si="510"/>
        <v>141</v>
      </c>
      <c r="X127" s="297">
        <f t="shared" ref="X127" si="511">SUM(X122:X126)</f>
        <v>136</v>
      </c>
      <c r="Y127" s="383">
        <f t="shared" ref="Y127:AE127" si="512">SUM(Y122:Y126)</f>
        <v>147</v>
      </c>
      <c r="Z127" s="222">
        <f t="shared" si="512"/>
        <v>188</v>
      </c>
      <c r="AA127" s="222">
        <f t="shared" si="512"/>
        <v>311</v>
      </c>
      <c r="AB127" s="222">
        <f t="shared" si="512"/>
        <v>427</v>
      </c>
      <c r="AC127" s="222">
        <f t="shared" si="512"/>
        <v>553</v>
      </c>
      <c r="AD127" s="222">
        <f t="shared" si="512"/>
        <v>779</v>
      </c>
      <c r="AE127" s="222">
        <f t="shared" si="512"/>
        <v>963</v>
      </c>
      <c r="AF127" s="222">
        <f t="shared" ref="AF127" si="513">SUM(AF122:AF126)</f>
        <v>1053</v>
      </c>
      <c r="AG127" s="222">
        <v>1315</v>
      </c>
      <c r="AH127" s="222">
        <f t="shared" ref="AH127" si="514">SUM(AH122:AH126)</f>
        <v>2008</v>
      </c>
      <c r="AI127" s="222">
        <f t="shared" ref="AI127" si="515">SUM(AI122:AI126)</f>
        <v>2162</v>
      </c>
      <c r="AJ127" s="478">
        <v>1729</v>
      </c>
      <c r="AK127" s="559">
        <f t="shared" ref="AK127" si="516">SUM(AK122:AK126)</f>
        <v>1429</v>
      </c>
      <c r="AL127" s="478">
        <f t="shared" ref="AL127" si="517">SUM(AL122:AL126)</f>
        <v>1393</v>
      </c>
      <c r="AM127" s="520">
        <f t="shared" ref="AM127" si="518">SUM(AM122:AM126)</f>
        <v>1394</v>
      </c>
      <c r="AN127" s="240">
        <f>SUM(AN122:AN123)</f>
        <v>1377</v>
      </c>
      <c r="AO127" s="240">
        <f>SUM(AO122:AO123)</f>
        <v>1595</v>
      </c>
      <c r="AP127" s="240">
        <v>1808</v>
      </c>
      <c r="AQ127" s="240">
        <v>1962</v>
      </c>
      <c r="AR127" s="240">
        <v>2332</v>
      </c>
      <c r="AS127" s="240">
        <v>3040</v>
      </c>
      <c r="AT127" s="240">
        <v>5582</v>
      </c>
      <c r="AU127" s="240">
        <v>4558</v>
      </c>
      <c r="AV127" s="461">
        <v>4054</v>
      </c>
      <c r="AW127" s="364">
        <v>3841</v>
      </c>
      <c r="AX127" s="240">
        <v>3854</v>
      </c>
      <c r="AY127" s="240">
        <v>4046</v>
      </c>
      <c r="AZ127" s="240">
        <v>3894</v>
      </c>
      <c r="BA127" s="240">
        <v>4161</v>
      </c>
      <c r="BB127" s="240">
        <v>4660</v>
      </c>
      <c r="BC127" s="240">
        <v>11023</v>
      </c>
      <c r="BD127" s="240">
        <v>6579</v>
      </c>
      <c r="BE127" s="240">
        <v>5959</v>
      </c>
      <c r="BF127" s="240">
        <v>6125</v>
      </c>
      <c r="BG127" s="240"/>
      <c r="BH127" s="240"/>
      <c r="BI127" s="138">
        <f t="shared" si="510"/>
        <v>-273</v>
      </c>
      <c r="BJ127" s="139">
        <f t="shared" si="510"/>
        <v>-436</v>
      </c>
      <c r="BK127" s="139">
        <f t="shared" si="510"/>
        <v>-891</v>
      </c>
      <c r="BL127" s="139">
        <f t="shared" si="510"/>
        <v>-942</v>
      </c>
      <c r="BM127" s="139">
        <f t="shared" si="510"/>
        <v>-724</v>
      </c>
      <c r="BN127" s="139">
        <f t="shared" si="510"/>
        <v>-817</v>
      </c>
      <c r="BO127" s="139">
        <f t="shared" si="510"/>
        <v>-807</v>
      </c>
      <c r="BP127" s="139">
        <f t="shared" si="510"/>
        <v>-675</v>
      </c>
      <c r="BQ127" s="139">
        <f t="shared" si="510"/>
        <v>-1110</v>
      </c>
      <c r="BR127" s="251">
        <f t="shared" ref="BR127:BS127" si="519">SUM(BR122:BR126)</f>
        <v>-962</v>
      </c>
      <c r="BS127" s="139">
        <f t="shared" si="519"/>
        <v>-790</v>
      </c>
      <c r="BT127" s="139">
        <f t="shared" ref="BT127:BU127" si="520">SUM(BT122:BT126)</f>
        <v>-672</v>
      </c>
      <c r="BU127" s="139">
        <f t="shared" si="520"/>
        <v>-456</v>
      </c>
      <c r="BV127" s="139">
        <f t="shared" ref="BV127:BW127" si="521">SUM(BV122:BV126)</f>
        <v>-267</v>
      </c>
      <c r="BW127" s="139">
        <f t="shared" si="521"/>
        <v>-121</v>
      </c>
      <c r="BX127" s="139">
        <f t="shared" ref="BX127:BY127" si="522">SUM(BX122:BX126)</f>
        <v>128</v>
      </c>
      <c r="BY127" s="139">
        <f t="shared" si="522"/>
        <v>277</v>
      </c>
      <c r="BZ127" s="333">
        <f t="shared" ref="BZ127" si="523">SUM(BZ122:BZ126)</f>
        <v>345</v>
      </c>
      <c r="CA127" s="341">
        <f t="shared" ref="CA127:CB127" si="524">SUM(CA122:CA126)</f>
        <v>594</v>
      </c>
      <c r="CB127" s="333">
        <f t="shared" si="524"/>
        <v>1272</v>
      </c>
      <c r="CC127" s="333">
        <f t="shared" ref="CC127" si="525">SUM(CC122:CC126)</f>
        <v>2021</v>
      </c>
      <c r="CD127" s="333">
        <f t="shared" ref="CD127:CE127" si="526">SUM(CD122:CD126)</f>
        <v>1593</v>
      </c>
      <c r="CE127" s="495">
        <f t="shared" si="526"/>
        <v>1282</v>
      </c>
      <c r="CF127" s="333">
        <f t="shared" ref="CF127:CG127" si="527">SUM(CF122:CF126)</f>
        <v>1205</v>
      </c>
      <c r="CG127" s="333">
        <f t="shared" si="527"/>
        <v>1083</v>
      </c>
      <c r="CH127" s="333">
        <f t="shared" ref="CH127:CI127" si="528">SUM(CH122:CH126)</f>
        <v>950</v>
      </c>
      <c r="CI127" s="333">
        <f t="shared" si="528"/>
        <v>1042</v>
      </c>
      <c r="CJ127" s="333">
        <f t="shared" ref="CJ127:CK127" si="529">SUM(CJ122:CJ126)</f>
        <v>1029</v>
      </c>
      <c r="CK127" s="333">
        <f t="shared" si="529"/>
        <v>999</v>
      </c>
      <c r="CL127" s="333">
        <f t="shared" ref="CL127:CM127" si="530">SUM(CL122:CL126)</f>
        <v>1279</v>
      </c>
      <c r="CM127" s="333">
        <f t="shared" si="530"/>
        <v>1725</v>
      </c>
      <c r="CN127" s="333">
        <f t="shared" ref="CN127:CO127" si="531">SUM(CN122:CN126)</f>
        <v>3574</v>
      </c>
      <c r="CO127" s="333">
        <f t="shared" si="531"/>
        <v>2396</v>
      </c>
      <c r="CP127" s="251">
        <f t="shared" ref="CP127" si="532">SUM(CP122:CP126)</f>
        <v>2325</v>
      </c>
    </row>
    <row r="128" spans="1:94" x14ac:dyDescent="0.25">
      <c r="A128" s="267">
        <f>+A121+1</f>
        <v>18</v>
      </c>
      <c r="B128" s="101" t="s">
        <v>20</v>
      </c>
      <c r="C128" s="142"/>
      <c r="D128" s="143"/>
      <c r="E128" s="143"/>
      <c r="F128" s="144"/>
      <c r="G128" s="143"/>
      <c r="H128" s="143"/>
      <c r="I128" s="143"/>
      <c r="J128" s="143"/>
      <c r="K128" s="143"/>
      <c r="L128" s="328"/>
      <c r="M128" s="355"/>
      <c r="N128" s="328"/>
      <c r="O128" s="222"/>
      <c r="P128" s="222"/>
      <c r="Q128" s="222"/>
      <c r="R128" s="222"/>
      <c r="S128" s="237"/>
      <c r="T128" s="237"/>
      <c r="U128" s="237"/>
      <c r="V128" s="237"/>
      <c r="W128" s="237"/>
      <c r="X128" s="360"/>
      <c r="Y128" s="383"/>
      <c r="Z128" s="222"/>
      <c r="AA128" s="237"/>
      <c r="AB128" s="237"/>
      <c r="AC128" s="237"/>
      <c r="AD128" s="237"/>
      <c r="AE128" s="237"/>
      <c r="AF128" s="237"/>
      <c r="AG128" s="399"/>
      <c r="AH128" s="399"/>
      <c r="AI128" s="399"/>
      <c r="AJ128" s="399"/>
      <c r="AK128" s="561"/>
      <c r="AL128" s="399"/>
      <c r="AM128" s="521"/>
      <c r="AN128" s="522"/>
      <c r="AO128" s="522"/>
      <c r="AP128" s="522"/>
      <c r="AQ128" s="522"/>
      <c r="AR128" s="522"/>
      <c r="AS128" s="522"/>
      <c r="AT128" s="522"/>
      <c r="AU128" s="522"/>
      <c r="AV128" s="522"/>
      <c r="AW128" s="575"/>
      <c r="AX128" s="522"/>
      <c r="AY128" s="522"/>
      <c r="AZ128" s="522"/>
      <c r="BA128" s="522"/>
      <c r="BB128" s="522"/>
      <c r="BC128" s="522"/>
      <c r="BD128" s="522"/>
      <c r="BE128" s="522"/>
      <c r="BF128" s="522"/>
      <c r="BG128" s="522"/>
      <c r="BH128" s="522"/>
      <c r="BI128" s="155"/>
      <c r="BJ128" s="156"/>
      <c r="BK128" s="156"/>
      <c r="BL128" s="156"/>
      <c r="BM128" s="156"/>
      <c r="BN128" s="156"/>
      <c r="BO128" s="156"/>
      <c r="BP128" s="156"/>
      <c r="BQ128" s="156"/>
      <c r="BR128" s="256"/>
      <c r="BS128" s="156"/>
      <c r="BT128" s="156"/>
      <c r="BU128" s="156"/>
      <c r="BV128" s="156"/>
      <c r="BW128" s="156"/>
      <c r="BX128" s="156"/>
      <c r="BY128" s="156"/>
      <c r="BZ128" s="417"/>
      <c r="CA128" s="430"/>
      <c r="CB128" s="417"/>
      <c r="CC128" s="417"/>
      <c r="CD128" s="417"/>
      <c r="CE128" s="501"/>
      <c r="CF128" s="417"/>
      <c r="CG128" s="417"/>
      <c r="CH128" s="417"/>
      <c r="CI128" s="417"/>
      <c r="CJ128" s="417"/>
      <c r="CK128" s="417"/>
      <c r="CL128" s="417"/>
      <c r="CM128" s="417"/>
      <c r="CN128" s="417"/>
      <c r="CO128" s="417"/>
      <c r="CP128" s="256"/>
    </row>
    <row r="129" spans="1:94" x14ac:dyDescent="0.25">
      <c r="A129" s="267"/>
      <c r="B129" s="83" t="str">
        <f>$B$10</f>
        <v>Residential [1]</v>
      </c>
      <c r="C129" s="142">
        <v>80</v>
      </c>
      <c r="D129" s="143">
        <v>917</v>
      </c>
      <c r="E129" s="143">
        <v>665</v>
      </c>
      <c r="F129" s="144">
        <v>639</v>
      </c>
      <c r="G129" s="143">
        <v>983</v>
      </c>
      <c r="H129" s="143">
        <v>766</v>
      </c>
      <c r="I129" s="143">
        <v>1256</v>
      </c>
      <c r="J129" s="143">
        <v>181</v>
      </c>
      <c r="K129" s="143">
        <v>2</v>
      </c>
      <c r="L129" s="328">
        <v>3</v>
      </c>
      <c r="M129" s="355">
        <v>16</v>
      </c>
      <c r="N129" s="328">
        <v>6</v>
      </c>
      <c r="O129" s="222">
        <v>2</v>
      </c>
      <c r="P129" s="222">
        <v>0</v>
      </c>
      <c r="Q129" s="222">
        <v>0</v>
      </c>
      <c r="R129" s="222">
        <v>0</v>
      </c>
      <c r="S129" s="237">
        <v>0</v>
      </c>
      <c r="T129" s="237">
        <v>0</v>
      </c>
      <c r="U129" s="237">
        <v>0</v>
      </c>
      <c r="V129" s="237">
        <v>0</v>
      </c>
      <c r="W129" s="237">
        <v>0</v>
      </c>
      <c r="X129" s="360">
        <v>0</v>
      </c>
      <c r="Y129" s="383">
        <v>0</v>
      </c>
      <c r="Z129" s="222">
        <v>0</v>
      </c>
      <c r="AA129" s="237">
        <v>0</v>
      </c>
      <c r="AB129" s="237">
        <v>0</v>
      </c>
      <c r="AC129" s="237">
        <v>0</v>
      </c>
      <c r="AD129" s="237">
        <v>0</v>
      </c>
      <c r="AE129" s="237">
        <v>0</v>
      </c>
      <c r="AF129" s="237">
        <v>0</v>
      </c>
      <c r="AG129" s="237">
        <v>10</v>
      </c>
      <c r="AH129" s="237">
        <v>477</v>
      </c>
      <c r="AI129" s="237">
        <v>314</v>
      </c>
      <c r="AJ129" s="456">
        <v>3</v>
      </c>
      <c r="AK129" s="559">
        <v>4</v>
      </c>
      <c r="AL129" s="456">
        <v>3</v>
      </c>
      <c r="AM129" s="515">
        <v>0</v>
      </c>
      <c r="AN129" s="478">
        <v>0</v>
      </c>
      <c r="AO129" s="478">
        <v>0</v>
      </c>
      <c r="AP129" s="478">
        <v>0</v>
      </c>
      <c r="AQ129" s="478">
        <v>982</v>
      </c>
      <c r="AR129" s="478">
        <v>1268</v>
      </c>
      <c r="AS129" s="478">
        <v>1060</v>
      </c>
      <c r="AT129" s="478">
        <v>707</v>
      </c>
      <c r="AU129" s="478">
        <v>213</v>
      </c>
      <c r="AV129" s="478">
        <v>0</v>
      </c>
      <c r="AW129" s="559">
        <v>0</v>
      </c>
      <c r="AX129" s="478">
        <v>0</v>
      </c>
      <c r="AY129" s="478">
        <v>0</v>
      </c>
      <c r="AZ129" s="478">
        <v>0</v>
      </c>
      <c r="BA129" s="478">
        <v>113</v>
      </c>
      <c r="BB129" s="478">
        <v>915</v>
      </c>
      <c r="BC129" s="478">
        <v>957</v>
      </c>
      <c r="BD129" s="478">
        <v>889</v>
      </c>
      <c r="BE129" s="478">
        <v>845</v>
      </c>
      <c r="BF129" s="478">
        <v>1120</v>
      </c>
      <c r="BG129" s="478"/>
      <c r="BH129" s="478"/>
      <c r="BI129" s="138">
        <f t="shared" ref="BI129:BR133" si="533">O129-C129</f>
        <v>-78</v>
      </c>
      <c r="BJ129" s="139">
        <f t="shared" si="533"/>
        <v>-917</v>
      </c>
      <c r="BK129" s="139">
        <f t="shared" si="533"/>
        <v>-665</v>
      </c>
      <c r="BL129" s="139">
        <f t="shared" si="533"/>
        <v>-639</v>
      </c>
      <c r="BM129" s="139">
        <f t="shared" si="533"/>
        <v>-983</v>
      </c>
      <c r="BN129" s="139">
        <f t="shared" si="533"/>
        <v>-766</v>
      </c>
      <c r="BO129" s="139">
        <f t="shared" si="533"/>
        <v>-1256</v>
      </c>
      <c r="BP129" s="139">
        <f t="shared" si="533"/>
        <v>-181</v>
      </c>
      <c r="BQ129" s="139">
        <f t="shared" si="533"/>
        <v>-2</v>
      </c>
      <c r="BR129" s="251">
        <f t="shared" si="533"/>
        <v>-3</v>
      </c>
      <c r="BS129" s="139">
        <f t="shared" ref="BS129:CB133" si="534">Y129-M129</f>
        <v>-16</v>
      </c>
      <c r="BT129" s="139">
        <f t="shared" si="534"/>
        <v>-6</v>
      </c>
      <c r="BU129" s="139">
        <f t="shared" si="534"/>
        <v>-2</v>
      </c>
      <c r="BV129" s="139">
        <f t="shared" si="534"/>
        <v>0</v>
      </c>
      <c r="BW129" s="139">
        <f t="shared" si="534"/>
        <v>0</v>
      </c>
      <c r="BX129" s="139">
        <f t="shared" si="534"/>
        <v>0</v>
      </c>
      <c r="BY129" s="139">
        <f t="shared" si="534"/>
        <v>0</v>
      </c>
      <c r="BZ129" s="333">
        <f t="shared" si="534"/>
        <v>0</v>
      </c>
      <c r="CA129" s="341">
        <f t="shared" si="534"/>
        <v>10</v>
      </c>
      <c r="CB129" s="333">
        <f t="shared" si="534"/>
        <v>477</v>
      </c>
      <c r="CC129" s="333">
        <f t="shared" ref="CC129:CD133" si="535">AI129-W129</f>
        <v>314</v>
      </c>
      <c r="CD129" s="333">
        <f t="shared" si="535"/>
        <v>3</v>
      </c>
      <c r="CE129" s="495">
        <v>4</v>
      </c>
      <c r="CF129" s="333">
        <v>3</v>
      </c>
      <c r="CG129" s="333">
        <v>3</v>
      </c>
      <c r="CH129" s="333">
        <v>4</v>
      </c>
      <c r="CI129" s="333">
        <v>5</v>
      </c>
      <c r="CJ129" s="333">
        <v>6</v>
      </c>
      <c r="CK129" s="333">
        <v>7</v>
      </c>
      <c r="CL129" s="333">
        <v>7</v>
      </c>
      <c r="CM129" s="333">
        <v>8</v>
      </c>
      <c r="CN129" s="333">
        <v>9</v>
      </c>
      <c r="CO129" s="333">
        <v>10</v>
      </c>
      <c r="CP129" s="251">
        <v>11</v>
      </c>
    </row>
    <row r="130" spans="1:94" x14ac:dyDescent="0.25">
      <c r="A130" s="267"/>
      <c r="B130" s="83" t="str">
        <f>$B$11</f>
        <v>Low Income Residential [2]</v>
      </c>
      <c r="C130" s="142">
        <v>6</v>
      </c>
      <c r="D130" s="143">
        <v>18</v>
      </c>
      <c r="E130" s="143">
        <v>262</v>
      </c>
      <c r="F130" s="144">
        <v>237</v>
      </c>
      <c r="G130" s="143">
        <v>455</v>
      </c>
      <c r="H130" s="143">
        <v>313</v>
      </c>
      <c r="I130" s="143">
        <v>624</v>
      </c>
      <c r="J130" s="143">
        <v>70</v>
      </c>
      <c r="K130" s="143">
        <v>0</v>
      </c>
      <c r="L130" s="328">
        <v>0</v>
      </c>
      <c r="M130" s="355">
        <v>0</v>
      </c>
      <c r="N130" s="328">
        <v>0</v>
      </c>
      <c r="O130" s="222">
        <v>0</v>
      </c>
      <c r="P130" s="222">
        <v>0</v>
      </c>
      <c r="Q130" s="222">
        <v>0</v>
      </c>
      <c r="R130" s="222">
        <v>0</v>
      </c>
      <c r="S130" s="237">
        <v>0</v>
      </c>
      <c r="T130" s="237">
        <v>0</v>
      </c>
      <c r="U130" s="237">
        <v>0</v>
      </c>
      <c r="V130" s="237">
        <v>0</v>
      </c>
      <c r="W130" s="237">
        <v>0</v>
      </c>
      <c r="X130" s="360">
        <v>0</v>
      </c>
      <c r="Y130" s="383">
        <v>0</v>
      </c>
      <c r="Z130" s="222">
        <v>0</v>
      </c>
      <c r="AA130" s="237">
        <v>0</v>
      </c>
      <c r="AB130" s="237">
        <v>0</v>
      </c>
      <c r="AC130" s="237">
        <v>0</v>
      </c>
      <c r="AD130" s="237">
        <v>0</v>
      </c>
      <c r="AE130" s="237">
        <v>0</v>
      </c>
      <c r="AF130" s="237">
        <v>0</v>
      </c>
      <c r="AG130" s="237">
        <v>0</v>
      </c>
      <c r="AH130" s="237">
        <v>75</v>
      </c>
      <c r="AI130" s="237">
        <v>39</v>
      </c>
      <c r="AJ130" s="456">
        <v>0</v>
      </c>
      <c r="AK130" s="559">
        <v>0</v>
      </c>
      <c r="AL130" s="456">
        <v>0</v>
      </c>
      <c r="AM130" s="515">
        <v>0</v>
      </c>
      <c r="AN130" s="478">
        <v>0</v>
      </c>
      <c r="AO130" s="478">
        <v>0</v>
      </c>
      <c r="AP130" s="478">
        <v>0</v>
      </c>
      <c r="AQ130" s="478">
        <v>22</v>
      </c>
      <c r="AR130" s="478">
        <v>3</v>
      </c>
      <c r="AS130" s="478">
        <v>148</v>
      </c>
      <c r="AT130" s="478">
        <v>1027</v>
      </c>
      <c r="AU130" s="478">
        <v>7</v>
      </c>
      <c r="AV130" s="478">
        <v>0</v>
      </c>
      <c r="AW130" s="559">
        <v>0</v>
      </c>
      <c r="AX130" s="478">
        <v>0</v>
      </c>
      <c r="AY130" s="478">
        <v>0</v>
      </c>
      <c r="AZ130" s="478">
        <v>0</v>
      </c>
      <c r="BA130" s="478">
        <v>15</v>
      </c>
      <c r="BB130" s="478">
        <v>419</v>
      </c>
      <c r="BC130" s="478">
        <v>310</v>
      </c>
      <c r="BD130" s="478">
        <v>261</v>
      </c>
      <c r="BE130" s="478">
        <v>243</v>
      </c>
      <c r="BF130" s="478">
        <v>331</v>
      </c>
      <c r="BG130" s="478"/>
      <c r="BH130" s="478"/>
      <c r="BI130" s="138">
        <f t="shared" si="533"/>
        <v>-6</v>
      </c>
      <c r="BJ130" s="139">
        <f t="shared" si="533"/>
        <v>-18</v>
      </c>
      <c r="BK130" s="139">
        <f t="shared" si="533"/>
        <v>-262</v>
      </c>
      <c r="BL130" s="139">
        <f t="shared" si="533"/>
        <v>-237</v>
      </c>
      <c r="BM130" s="139">
        <f t="shared" si="533"/>
        <v>-455</v>
      </c>
      <c r="BN130" s="139">
        <f t="shared" si="533"/>
        <v>-313</v>
      </c>
      <c r="BO130" s="139">
        <f t="shared" si="533"/>
        <v>-624</v>
      </c>
      <c r="BP130" s="139">
        <f t="shared" si="533"/>
        <v>-70</v>
      </c>
      <c r="BQ130" s="139">
        <f t="shared" si="533"/>
        <v>0</v>
      </c>
      <c r="BR130" s="251">
        <f t="shared" si="533"/>
        <v>0</v>
      </c>
      <c r="BS130" s="139">
        <f t="shared" si="534"/>
        <v>0</v>
      </c>
      <c r="BT130" s="139">
        <f t="shared" si="534"/>
        <v>0</v>
      </c>
      <c r="BU130" s="139">
        <f t="shared" si="534"/>
        <v>0</v>
      </c>
      <c r="BV130" s="139">
        <f t="shared" si="534"/>
        <v>0</v>
      </c>
      <c r="BW130" s="139">
        <f t="shared" si="534"/>
        <v>0</v>
      </c>
      <c r="BX130" s="139">
        <f t="shared" si="534"/>
        <v>0</v>
      </c>
      <c r="BY130" s="139">
        <f t="shared" si="534"/>
        <v>0</v>
      </c>
      <c r="BZ130" s="333">
        <f t="shared" si="534"/>
        <v>0</v>
      </c>
      <c r="CA130" s="341">
        <f t="shared" si="534"/>
        <v>0</v>
      </c>
      <c r="CB130" s="333">
        <f t="shared" si="534"/>
        <v>75</v>
      </c>
      <c r="CC130" s="333">
        <f t="shared" si="535"/>
        <v>39</v>
      </c>
      <c r="CD130" s="333">
        <f t="shared" si="535"/>
        <v>0</v>
      </c>
      <c r="CE130" s="495">
        <f t="shared" ref="CE130:CP133" si="536">AK130-Y130</f>
        <v>0</v>
      </c>
      <c r="CF130" s="333">
        <f t="shared" si="536"/>
        <v>0</v>
      </c>
      <c r="CG130" s="333">
        <f t="shared" si="536"/>
        <v>0</v>
      </c>
      <c r="CH130" s="333">
        <f t="shared" si="536"/>
        <v>0</v>
      </c>
      <c r="CI130" s="333">
        <f t="shared" si="536"/>
        <v>0</v>
      </c>
      <c r="CJ130" s="333">
        <f t="shared" si="536"/>
        <v>0</v>
      </c>
      <c r="CK130" s="333">
        <f t="shared" si="536"/>
        <v>22</v>
      </c>
      <c r="CL130" s="333">
        <f t="shared" si="536"/>
        <v>3</v>
      </c>
      <c r="CM130" s="333">
        <f t="shared" si="536"/>
        <v>148</v>
      </c>
      <c r="CN130" s="333">
        <f t="shared" si="536"/>
        <v>952</v>
      </c>
      <c r="CO130" s="333">
        <f t="shared" si="536"/>
        <v>-32</v>
      </c>
      <c r="CP130" s="251">
        <f t="shared" si="536"/>
        <v>0</v>
      </c>
    </row>
    <row r="131" spans="1:94" x14ac:dyDescent="0.25">
      <c r="A131" s="161"/>
      <c r="B131" s="162" t="str">
        <f>$B$12</f>
        <v>Small C&amp;I [3]</v>
      </c>
      <c r="C131" s="163">
        <v>78</v>
      </c>
      <c r="D131" s="164">
        <v>105</v>
      </c>
      <c r="E131" s="164">
        <v>132</v>
      </c>
      <c r="F131" s="165">
        <v>105</v>
      </c>
      <c r="G131" s="164">
        <v>79</v>
      </c>
      <c r="H131" s="143">
        <v>62</v>
      </c>
      <c r="I131" s="143">
        <v>41</v>
      </c>
      <c r="J131" s="143">
        <v>1</v>
      </c>
      <c r="K131" s="143">
        <v>0</v>
      </c>
      <c r="L131" s="328">
        <v>1</v>
      </c>
      <c r="M131" s="355">
        <v>32</v>
      </c>
      <c r="N131" s="328">
        <v>58</v>
      </c>
      <c r="O131" s="222">
        <v>22</v>
      </c>
      <c r="P131" s="222">
        <v>0</v>
      </c>
      <c r="Q131" s="222">
        <v>0</v>
      </c>
      <c r="R131" s="222">
        <v>0</v>
      </c>
      <c r="S131" s="237">
        <v>0</v>
      </c>
      <c r="T131" s="237">
        <v>0</v>
      </c>
      <c r="U131" s="237">
        <v>0</v>
      </c>
      <c r="V131" s="237">
        <v>0</v>
      </c>
      <c r="W131" s="237">
        <v>0</v>
      </c>
      <c r="X131" s="360">
        <v>0</v>
      </c>
      <c r="Y131" s="383">
        <v>0</v>
      </c>
      <c r="Z131" s="222">
        <v>0</v>
      </c>
      <c r="AA131" s="237">
        <v>0</v>
      </c>
      <c r="AB131" s="237">
        <v>0</v>
      </c>
      <c r="AC131" s="237">
        <v>0</v>
      </c>
      <c r="AD131" s="237">
        <v>0</v>
      </c>
      <c r="AE131" s="237">
        <v>0</v>
      </c>
      <c r="AF131" s="237">
        <v>237</v>
      </c>
      <c r="AG131" s="237">
        <v>89</v>
      </c>
      <c r="AH131" s="237">
        <v>43</v>
      </c>
      <c r="AI131" s="237">
        <v>49</v>
      </c>
      <c r="AJ131" s="456">
        <v>28</v>
      </c>
      <c r="AK131" s="559">
        <v>38</v>
      </c>
      <c r="AL131" s="456">
        <v>57</v>
      </c>
      <c r="AM131" s="515">
        <v>0</v>
      </c>
      <c r="AN131" s="478">
        <v>0</v>
      </c>
      <c r="AO131" s="478">
        <v>0</v>
      </c>
      <c r="AP131" s="478">
        <v>0</v>
      </c>
      <c r="AQ131" s="478">
        <v>120</v>
      </c>
      <c r="AR131" s="478">
        <v>49</v>
      </c>
      <c r="AS131" s="478">
        <v>40</v>
      </c>
      <c r="AT131" s="478">
        <v>75</v>
      </c>
      <c r="AU131" s="478">
        <v>47</v>
      </c>
      <c r="AV131" s="478">
        <v>21</v>
      </c>
      <c r="AW131" s="559">
        <v>43</v>
      </c>
      <c r="AX131" s="478">
        <v>108</v>
      </c>
      <c r="AY131" s="478">
        <v>143</v>
      </c>
      <c r="AZ131" s="478">
        <v>182</v>
      </c>
      <c r="BA131" s="478">
        <v>71</v>
      </c>
      <c r="BB131" s="478">
        <v>40</v>
      </c>
      <c r="BC131" s="478">
        <v>77</v>
      </c>
      <c r="BD131" s="478">
        <v>46</v>
      </c>
      <c r="BE131" s="478">
        <v>35</v>
      </c>
      <c r="BF131" s="478">
        <v>38</v>
      </c>
      <c r="BG131" s="478"/>
      <c r="BH131" s="478"/>
      <c r="BI131" s="138">
        <f t="shared" si="533"/>
        <v>-56</v>
      </c>
      <c r="BJ131" s="139">
        <f t="shared" si="533"/>
        <v>-105</v>
      </c>
      <c r="BK131" s="139">
        <f t="shared" si="533"/>
        <v>-132</v>
      </c>
      <c r="BL131" s="139">
        <f t="shared" si="533"/>
        <v>-105</v>
      </c>
      <c r="BM131" s="139">
        <f t="shared" si="533"/>
        <v>-79</v>
      </c>
      <c r="BN131" s="139">
        <f t="shared" si="533"/>
        <v>-62</v>
      </c>
      <c r="BO131" s="139">
        <f t="shared" si="533"/>
        <v>-41</v>
      </c>
      <c r="BP131" s="139">
        <f t="shared" si="533"/>
        <v>-1</v>
      </c>
      <c r="BQ131" s="139">
        <f t="shared" si="533"/>
        <v>0</v>
      </c>
      <c r="BR131" s="251">
        <f t="shared" si="533"/>
        <v>-1</v>
      </c>
      <c r="BS131" s="139">
        <f t="shared" si="534"/>
        <v>-32</v>
      </c>
      <c r="BT131" s="139">
        <f t="shared" si="534"/>
        <v>-58</v>
      </c>
      <c r="BU131" s="139">
        <f t="shared" si="534"/>
        <v>-22</v>
      </c>
      <c r="BV131" s="139">
        <f t="shared" si="534"/>
        <v>0</v>
      </c>
      <c r="BW131" s="139">
        <f t="shared" si="534"/>
        <v>0</v>
      </c>
      <c r="BX131" s="139">
        <f t="shared" si="534"/>
        <v>0</v>
      </c>
      <c r="BY131" s="139">
        <f t="shared" si="534"/>
        <v>0</v>
      </c>
      <c r="BZ131" s="333">
        <f t="shared" si="534"/>
        <v>237</v>
      </c>
      <c r="CA131" s="341">
        <f t="shared" si="534"/>
        <v>89</v>
      </c>
      <c r="CB131" s="333">
        <f t="shared" si="534"/>
        <v>43</v>
      </c>
      <c r="CC131" s="333">
        <f t="shared" si="535"/>
        <v>49</v>
      </c>
      <c r="CD131" s="333">
        <f t="shared" si="535"/>
        <v>28</v>
      </c>
      <c r="CE131" s="495">
        <f t="shared" si="536"/>
        <v>38</v>
      </c>
      <c r="CF131" s="333">
        <f t="shared" si="536"/>
        <v>57</v>
      </c>
      <c r="CG131" s="333">
        <f t="shared" si="536"/>
        <v>0</v>
      </c>
      <c r="CH131" s="333">
        <f t="shared" si="536"/>
        <v>0</v>
      </c>
      <c r="CI131" s="333">
        <f t="shared" si="536"/>
        <v>0</v>
      </c>
      <c r="CJ131" s="333">
        <f t="shared" si="536"/>
        <v>0</v>
      </c>
      <c r="CK131" s="333">
        <f t="shared" si="536"/>
        <v>120</v>
      </c>
      <c r="CL131" s="333">
        <f t="shared" si="536"/>
        <v>-188</v>
      </c>
      <c r="CM131" s="333">
        <f t="shared" si="536"/>
        <v>-49</v>
      </c>
      <c r="CN131" s="333">
        <f t="shared" si="536"/>
        <v>32</v>
      </c>
      <c r="CO131" s="333">
        <f t="shared" si="536"/>
        <v>-2</v>
      </c>
      <c r="CP131" s="251">
        <f t="shared" si="536"/>
        <v>-7</v>
      </c>
    </row>
    <row r="132" spans="1:94" x14ac:dyDescent="0.25">
      <c r="A132" s="161"/>
      <c r="B132" s="162" t="str">
        <f>$B$13</f>
        <v>Medium C&amp;I [4]</v>
      </c>
      <c r="C132" s="163">
        <v>6</v>
      </c>
      <c r="D132" s="164">
        <v>10</v>
      </c>
      <c r="E132" s="164">
        <v>9</v>
      </c>
      <c r="F132" s="165">
        <v>9</v>
      </c>
      <c r="G132" s="164">
        <v>7</v>
      </c>
      <c r="H132" s="143">
        <v>5</v>
      </c>
      <c r="I132" s="143">
        <v>7</v>
      </c>
      <c r="J132" s="143">
        <v>0</v>
      </c>
      <c r="K132" s="143">
        <v>0</v>
      </c>
      <c r="L132" s="328">
        <v>0</v>
      </c>
      <c r="M132" s="355">
        <v>3</v>
      </c>
      <c r="N132" s="328">
        <v>3</v>
      </c>
      <c r="O132" s="222">
        <v>1</v>
      </c>
      <c r="P132" s="222">
        <v>0</v>
      </c>
      <c r="Q132" s="222">
        <v>0</v>
      </c>
      <c r="R132" s="222">
        <v>0</v>
      </c>
      <c r="S132" s="237">
        <v>0</v>
      </c>
      <c r="T132" s="237">
        <v>0</v>
      </c>
      <c r="U132" s="237">
        <v>0</v>
      </c>
      <c r="V132" s="237">
        <v>0</v>
      </c>
      <c r="W132" s="237">
        <v>0</v>
      </c>
      <c r="X132" s="360">
        <v>0</v>
      </c>
      <c r="Y132" s="383">
        <v>0</v>
      </c>
      <c r="Z132" s="222">
        <v>0</v>
      </c>
      <c r="AA132" s="237">
        <v>0</v>
      </c>
      <c r="AB132" s="237">
        <v>0</v>
      </c>
      <c r="AC132" s="237">
        <v>0</v>
      </c>
      <c r="AD132" s="237">
        <v>0</v>
      </c>
      <c r="AE132" s="237">
        <v>0</v>
      </c>
      <c r="AF132" s="237">
        <v>10</v>
      </c>
      <c r="AG132" s="237">
        <v>3</v>
      </c>
      <c r="AH132" s="237">
        <v>2</v>
      </c>
      <c r="AI132" s="237">
        <v>0</v>
      </c>
      <c r="AJ132" s="456">
        <v>0</v>
      </c>
      <c r="AK132" s="559">
        <v>2</v>
      </c>
      <c r="AL132" s="456">
        <v>2</v>
      </c>
      <c r="AM132" s="515">
        <v>0</v>
      </c>
      <c r="AN132" s="478">
        <v>0</v>
      </c>
      <c r="AO132" s="478">
        <v>0</v>
      </c>
      <c r="AP132" s="478">
        <v>0</v>
      </c>
      <c r="AQ132" s="478">
        <v>13</v>
      </c>
      <c r="AR132" s="478">
        <v>2</v>
      </c>
      <c r="AS132" s="478">
        <v>3</v>
      </c>
      <c r="AT132" s="478">
        <v>9</v>
      </c>
      <c r="AU132" s="478">
        <v>3</v>
      </c>
      <c r="AV132" s="478">
        <v>1</v>
      </c>
      <c r="AW132" s="559">
        <v>5</v>
      </c>
      <c r="AX132" s="478">
        <v>6</v>
      </c>
      <c r="AY132" s="478">
        <v>7</v>
      </c>
      <c r="AZ132" s="478">
        <v>9</v>
      </c>
      <c r="BA132" s="478">
        <v>2</v>
      </c>
      <c r="BB132" s="478">
        <v>12</v>
      </c>
      <c r="BC132" s="478">
        <v>7</v>
      </c>
      <c r="BD132" s="478">
        <v>5</v>
      </c>
      <c r="BE132" s="478">
        <v>5</v>
      </c>
      <c r="BF132" s="478">
        <v>7</v>
      </c>
      <c r="BG132" s="478"/>
      <c r="BH132" s="478"/>
      <c r="BI132" s="138">
        <f t="shared" si="533"/>
        <v>-5</v>
      </c>
      <c r="BJ132" s="139">
        <f t="shared" si="533"/>
        <v>-10</v>
      </c>
      <c r="BK132" s="139">
        <f t="shared" si="533"/>
        <v>-9</v>
      </c>
      <c r="BL132" s="139">
        <f t="shared" si="533"/>
        <v>-9</v>
      </c>
      <c r="BM132" s="139">
        <f t="shared" si="533"/>
        <v>-7</v>
      </c>
      <c r="BN132" s="139">
        <f t="shared" si="533"/>
        <v>-5</v>
      </c>
      <c r="BO132" s="139">
        <f t="shared" si="533"/>
        <v>-7</v>
      </c>
      <c r="BP132" s="139">
        <f t="shared" si="533"/>
        <v>0</v>
      </c>
      <c r="BQ132" s="139">
        <f t="shared" si="533"/>
        <v>0</v>
      </c>
      <c r="BR132" s="251">
        <f t="shared" si="533"/>
        <v>0</v>
      </c>
      <c r="BS132" s="139">
        <f t="shared" si="534"/>
        <v>-3</v>
      </c>
      <c r="BT132" s="139">
        <f t="shared" si="534"/>
        <v>-3</v>
      </c>
      <c r="BU132" s="139">
        <f t="shared" si="534"/>
        <v>-1</v>
      </c>
      <c r="BV132" s="139">
        <f t="shared" si="534"/>
        <v>0</v>
      </c>
      <c r="BW132" s="139">
        <f t="shared" si="534"/>
        <v>0</v>
      </c>
      <c r="BX132" s="139">
        <f t="shared" si="534"/>
        <v>0</v>
      </c>
      <c r="BY132" s="139">
        <f t="shared" si="534"/>
        <v>0</v>
      </c>
      <c r="BZ132" s="333">
        <f t="shared" si="534"/>
        <v>10</v>
      </c>
      <c r="CA132" s="341">
        <f t="shared" si="534"/>
        <v>3</v>
      </c>
      <c r="CB132" s="333">
        <f t="shared" si="534"/>
        <v>2</v>
      </c>
      <c r="CC132" s="333">
        <f t="shared" si="535"/>
        <v>0</v>
      </c>
      <c r="CD132" s="333">
        <f t="shared" si="535"/>
        <v>0</v>
      </c>
      <c r="CE132" s="495">
        <f t="shared" si="536"/>
        <v>2</v>
      </c>
      <c r="CF132" s="333">
        <f t="shared" si="536"/>
        <v>2</v>
      </c>
      <c r="CG132" s="333">
        <f t="shared" si="536"/>
        <v>0</v>
      </c>
      <c r="CH132" s="333">
        <f t="shared" si="536"/>
        <v>0</v>
      </c>
      <c r="CI132" s="333">
        <f t="shared" si="536"/>
        <v>0</v>
      </c>
      <c r="CJ132" s="333">
        <f t="shared" si="536"/>
        <v>0</v>
      </c>
      <c r="CK132" s="333">
        <f t="shared" si="536"/>
        <v>13</v>
      </c>
      <c r="CL132" s="333">
        <f t="shared" si="536"/>
        <v>-8</v>
      </c>
      <c r="CM132" s="333">
        <f t="shared" si="536"/>
        <v>0</v>
      </c>
      <c r="CN132" s="333">
        <f t="shared" si="536"/>
        <v>7</v>
      </c>
      <c r="CO132" s="333">
        <f t="shared" si="536"/>
        <v>3</v>
      </c>
      <c r="CP132" s="251">
        <f t="shared" si="536"/>
        <v>1</v>
      </c>
    </row>
    <row r="133" spans="1:94" ht="17.25" x14ac:dyDescent="0.4">
      <c r="A133" s="161"/>
      <c r="B133" s="162" t="str">
        <f>$B$14</f>
        <v>Large C&amp;I [5]</v>
      </c>
      <c r="C133" s="166">
        <v>0</v>
      </c>
      <c r="D133" s="167">
        <v>1</v>
      </c>
      <c r="E133" s="167">
        <v>1</v>
      </c>
      <c r="F133" s="168">
        <v>0</v>
      </c>
      <c r="G133" s="167">
        <v>0</v>
      </c>
      <c r="H133" s="146">
        <v>0</v>
      </c>
      <c r="I133" s="146">
        <v>0</v>
      </c>
      <c r="J133" s="146">
        <v>0</v>
      </c>
      <c r="K133" s="146">
        <v>0</v>
      </c>
      <c r="L133" s="329">
        <v>0</v>
      </c>
      <c r="M133" s="357">
        <v>0</v>
      </c>
      <c r="N133" s="329">
        <v>0</v>
      </c>
      <c r="O133" s="223">
        <v>0</v>
      </c>
      <c r="P133" s="223">
        <v>0</v>
      </c>
      <c r="Q133" s="223">
        <v>0</v>
      </c>
      <c r="R133" s="223">
        <v>0</v>
      </c>
      <c r="S133" s="238">
        <v>0</v>
      </c>
      <c r="T133" s="238">
        <v>0</v>
      </c>
      <c r="U133" s="238">
        <v>0</v>
      </c>
      <c r="V133" s="238">
        <v>0</v>
      </c>
      <c r="W133" s="238">
        <v>0</v>
      </c>
      <c r="X133" s="361">
        <v>0</v>
      </c>
      <c r="Y133" s="384">
        <v>0</v>
      </c>
      <c r="Z133" s="223">
        <v>0</v>
      </c>
      <c r="AA133" s="238">
        <v>0</v>
      </c>
      <c r="AB133" s="238">
        <v>0</v>
      </c>
      <c r="AC133" s="238">
        <v>0</v>
      </c>
      <c r="AD133" s="238">
        <v>0</v>
      </c>
      <c r="AE133" s="237">
        <v>0</v>
      </c>
      <c r="AF133" s="237">
        <v>0</v>
      </c>
      <c r="AG133" s="237">
        <v>0</v>
      </c>
      <c r="AH133" s="237">
        <v>0</v>
      </c>
      <c r="AI133" s="237">
        <v>0</v>
      </c>
      <c r="AJ133" s="456">
        <v>1</v>
      </c>
      <c r="AK133" s="559">
        <v>0</v>
      </c>
      <c r="AL133" s="456">
        <v>0</v>
      </c>
      <c r="AM133" s="515">
        <v>0</v>
      </c>
      <c r="AN133" s="478">
        <v>0</v>
      </c>
      <c r="AO133" s="478">
        <v>0</v>
      </c>
      <c r="AP133" s="478">
        <v>0</v>
      </c>
      <c r="AQ133" s="478">
        <v>1</v>
      </c>
      <c r="AR133" s="478">
        <v>1</v>
      </c>
      <c r="AS133" s="478">
        <v>1</v>
      </c>
      <c r="AT133" s="478">
        <v>1</v>
      </c>
      <c r="AU133" s="478">
        <v>0</v>
      </c>
      <c r="AV133" s="478">
        <v>0</v>
      </c>
      <c r="AW133" s="559">
        <v>0</v>
      </c>
      <c r="AX133" s="478">
        <v>1</v>
      </c>
      <c r="AY133" s="478">
        <v>0</v>
      </c>
      <c r="AZ133" s="478">
        <v>0</v>
      </c>
      <c r="BA133" s="478">
        <v>0</v>
      </c>
      <c r="BB133" s="478">
        <v>0</v>
      </c>
      <c r="BC133" s="478">
        <v>0</v>
      </c>
      <c r="BD133" s="478">
        <v>0</v>
      </c>
      <c r="BE133" s="478">
        <v>0</v>
      </c>
      <c r="BF133" s="478">
        <v>0</v>
      </c>
      <c r="BG133" s="478"/>
      <c r="BH133" s="478"/>
      <c r="BI133" s="154">
        <f t="shared" si="533"/>
        <v>0</v>
      </c>
      <c r="BJ133" s="153">
        <f t="shared" si="533"/>
        <v>-1</v>
      </c>
      <c r="BK133" s="153">
        <f t="shared" si="533"/>
        <v>-1</v>
      </c>
      <c r="BL133" s="153">
        <f t="shared" si="533"/>
        <v>0</v>
      </c>
      <c r="BM133" s="153">
        <f t="shared" si="533"/>
        <v>0</v>
      </c>
      <c r="BN133" s="153">
        <f t="shared" si="533"/>
        <v>0</v>
      </c>
      <c r="BO133" s="153">
        <f t="shared" si="533"/>
        <v>0</v>
      </c>
      <c r="BP133" s="153">
        <f t="shared" si="533"/>
        <v>0</v>
      </c>
      <c r="BQ133" s="153">
        <f t="shared" si="533"/>
        <v>0</v>
      </c>
      <c r="BR133" s="255">
        <f t="shared" si="533"/>
        <v>0</v>
      </c>
      <c r="BS133" s="153">
        <f t="shared" si="534"/>
        <v>0</v>
      </c>
      <c r="BT133" s="153">
        <f t="shared" si="534"/>
        <v>0</v>
      </c>
      <c r="BU133" s="153">
        <f t="shared" si="534"/>
        <v>0</v>
      </c>
      <c r="BV133" s="153">
        <f t="shared" si="534"/>
        <v>0</v>
      </c>
      <c r="BW133" s="153">
        <f t="shared" si="534"/>
        <v>0</v>
      </c>
      <c r="BX133" s="153">
        <f t="shared" si="534"/>
        <v>0</v>
      </c>
      <c r="BY133" s="153">
        <f t="shared" si="534"/>
        <v>0</v>
      </c>
      <c r="BZ133" s="334">
        <f t="shared" si="534"/>
        <v>0</v>
      </c>
      <c r="CA133" s="342">
        <f t="shared" si="534"/>
        <v>0</v>
      </c>
      <c r="CB133" s="334">
        <f t="shared" si="534"/>
        <v>0</v>
      </c>
      <c r="CC133" s="334">
        <f t="shared" si="535"/>
        <v>0</v>
      </c>
      <c r="CD133" s="334">
        <f t="shared" si="535"/>
        <v>1</v>
      </c>
      <c r="CE133" s="495">
        <f t="shared" si="536"/>
        <v>0</v>
      </c>
      <c r="CF133" s="333">
        <f t="shared" si="536"/>
        <v>0</v>
      </c>
      <c r="CG133" s="333">
        <f t="shared" si="536"/>
        <v>0</v>
      </c>
      <c r="CH133" s="333">
        <f t="shared" si="536"/>
        <v>0</v>
      </c>
      <c r="CI133" s="333">
        <f t="shared" si="536"/>
        <v>0</v>
      </c>
      <c r="CJ133" s="333">
        <f t="shared" si="536"/>
        <v>0</v>
      </c>
      <c r="CK133" s="333">
        <f t="shared" si="536"/>
        <v>1</v>
      </c>
      <c r="CL133" s="334">
        <f t="shared" si="536"/>
        <v>1</v>
      </c>
      <c r="CM133" s="334">
        <f t="shared" si="536"/>
        <v>1</v>
      </c>
      <c r="CN133" s="334">
        <f t="shared" si="536"/>
        <v>1</v>
      </c>
      <c r="CO133" s="334">
        <f t="shared" si="536"/>
        <v>0</v>
      </c>
      <c r="CP133" s="255">
        <f t="shared" si="536"/>
        <v>-1</v>
      </c>
    </row>
    <row r="134" spans="1:94" x14ac:dyDescent="0.25">
      <c r="A134" s="161"/>
      <c r="B134" s="162" t="str">
        <f>$B$15</f>
        <v>Total</v>
      </c>
      <c r="C134" s="163">
        <f>SUM(C129:C133)</f>
        <v>170</v>
      </c>
      <c r="D134" s="164">
        <f>SUM(D129:D133)</f>
        <v>1051</v>
      </c>
      <c r="E134" s="164">
        <f t="shared" ref="E134:W134" si="537">SUM(E129:E133)</f>
        <v>1069</v>
      </c>
      <c r="F134" s="165">
        <f t="shared" si="537"/>
        <v>990</v>
      </c>
      <c r="G134" s="164">
        <f t="shared" si="537"/>
        <v>1524</v>
      </c>
      <c r="H134" s="143">
        <f t="shared" si="537"/>
        <v>1146</v>
      </c>
      <c r="I134" s="143">
        <f t="shared" si="537"/>
        <v>1928</v>
      </c>
      <c r="J134" s="143">
        <f t="shared" si="537"/>
        <v>252</v>
      </c>
      <c r="K134" s="143">
        <f t="shared" si="537"/>
        <v>2</v>
      </c>
      <c r="L134" s="328">
        <f t="shared" si="537"/>
        <v>4</v>
      </c>
      <c r="M134" s="355">
        <f t="shared" si="537"/>
        <v>51</v>
      </c>
      <c r="N134" s="328">
        <f t="shared" si="537"/>
        <v>67</v>
      </c>
      <c r="O134" s="222">
        <f t="shared" si="537"/>
        <v>25</v>
      </c>
      <c r="P134" s="222">
        <f t="shared" si="537"/>
        <v>0</v>
      </c>
      <c r="Q134" s="222">
        <f t="shared" si="537"/>
        <v>0</v>
      </c>
      <c r="R134" s="222">
        <f t="shared" si="537"/>
        <v>0</v>
      </c>
      <c r="S134" s="237">
        <f t="shared" si="537"/>
        <v>0</v>
      </c>
      <c r="T134" s="237">
        <f t="shared" si="537"/>
        <v>0</v>
      </c>
      <c r="U134" s="237">
        <f t="shared" si="537"/>
        <v>0</v>
      </c>
      <c r="V134" s="237">
        <f t="shared" si="537"/>
        <v>0</v>
      </c>
      <c r="W134" s="237">
        <f t="shared" si="537"/>
        <v>0</v>
      </c>
      <c r="X134" s="360">
        <f t="shared" ref="X134" si="538">SUM(X129:X133)</f>
        <v>0</v>
      </c>
      <c r="Y134" s="383">
        <f t="shared" ref="Y134:BJ134" si="539">SUM(Y129:Y133)</f>
        <v>0</v>
      </c>
      <c r="Z134" s="222">
        <f t="shared" si="539"/>
        <v>0</v>
      </c>
      <c r="AA134" s="237">
        <f t="shared" si="539"/>
        <v>0</v>
      </c>
      <c r="AB134" s="237">
        <f t="shared" si="539"/>
        <v>0</v>
      </c>
      <c r="AC134" s="237">
        <f t="shared" si="539"/>
        <v>0</v>
      </c>
      <c r="AD134" s="237">
        <f t="shared" ref="AD134:AE134" si="540">SUM(AD129:AD133)</f>
        <v>0</v>
      </c>
      <c r="AE134" s="237">
        <f t="shared" si="540"/>
        <v>0</v>
      </c>
      <c r="AF134" s="237">
        <v>247</v>
      </c>
      <c r="AG134" s="237">
        <v>102</v>
      </c>
      <c r="AH134" s="237">
        <v>597</v>
      </c>
      <c r="AI134" s="237">
        <v>402</v>
      </c>
      <c r="AJ134" s="456">
        <f>SUM(AJ129:AJ133)</f>
        <v>32</v>
      </c>
      <c r="AK134" s="559">
        <f>SUM(AK129:AK133)</f>
        <v>44</v>
      </c>
      <c r="AL134" s="456">
        <v>62</v>
      </c>
      <c r="AM134" s="515">
        <v>0</v>
      </c>
      <c r="AN134" s="478">
        <v>0</v>
      </c>
      <c r="AO134" s="478">
        <v>0</v>
      </c>
      <c r="AP134" s="478">
        <v>0</v>
      </c>
      <c r="AQ134" s="478">
        <f>SUM(AQ129:AQ133)</f>
        <v>1138</v>
      </c>
      <c r="AR134" s="478">
        <v>1323</v>
      </c>
      <c r="AS134" s="478">
        <v>1252</v>
      </c>
      <c r="AT134" s="478">
        <v>1819</v>
      </c>
      <c r="AU134" s="478">
        <v>270</v>
      </c>
      <c r="AV134" s="478">
        <v>22</v>
      </c>
      <c r="AW134" s="559">
        <v>48</v>
      </c>
      <c r="AX134" s="478">
        <v>115</v>
      </c>
      <c r="AY134" s="478">
        <v>150</v>
      </c>
      <c r="AZ134" s="478">
        <v>191</v>
      </c>
      <c r="BA134" s="478">
        <v>201</v>
      </c>
      <c r="BB134" s="478">
        <v>1386</v>
      </c>
      <c r="BC134" s="478">
        <v>1351</v>
      </c>
      <c r="BD134" s="478">
        <v>1201</v>
      </c>
      <c r="BE134" s="478">
        <v>1128</v>
      </c>
      <c r="BF134" s="478">
        <v>1496</v>
      </c>
      <c r="BG134" s="478"/>
      <c r="BH134" s="478"/>
      <c r="BI134" s="155">
        <f t="shared" si="539"/>
        <v>-145</v>
      </c>
      <c r="BJ134" s="156">
        <f t="shared" si="539"/>
        <v>-1051</v>
      </c>
      <c r="BK134" s="156">
        <f t="shared" ref="BK134:BQ134" si="541">SUM(BK129:BK133)</f>
        <v>-1069</v>
      </c>
      <c r="BL134" s="156">
        <f t="shared" si="541"/>
        <v>-990</v>
      </c>
      <c r="BM134" s="156">
        <f t="shared" si="541"/>
        <v>-1524</v>
      </c>
      <c r="BN134" s="156">
        <f t="shared" si="541"/>
        <v>-1146</v>
      </c>
      <c r="BO134" s="156">
        <f t="shared" si="541"/>
        <v>-1928</v>
      </c>
      <c r="BP134" s="156">
        <f t="shared" si="541"/>
        <v>-252</v>
      </c>
      <c r="BQ134" s="156">
        <f t="shared" si="541"/>
        <v>-2</v>
      </c>
      <c r="BR134" s="256">
        <f t="shared" ref="BR134:BS134" si="542">SUM(BR129:BR133)</f>
        <v>-4</v>
      </c>
      <c r="BS134" s="156">
        <f t="shared" si="542"/>
        <v>-51</v>
      </c>
      <c r="BT134" s="156">
        <f t="shared" ref="BT134:BU134" si="543">SUM(BT129:BT133)</f>
        <v>-67</v>
      </c>
      <c r="BU134" s="156">
        <f t="shared" si="543"/>
        <v>-25</v>
      </c>
      <c r="BV134" s="156">
        <f t="shared" ref="BV134:BW134" si="544">SUM(BV129:BV133)</f>
        <v>0</v>
      </c>
      <c r="BW134" s="156">
        <f t="shared" si="544"/>
        <v>0</v>
      </c>
      <c r="BX134" s="156">
        <f t="shared" ref="BX134:BY134" si="545">SUM(BX129:BX133)</f>
        <v>0</v>
      </c>
      <c r="BY134" s="156">
        <f t="shared" si="545"/>
        <v>0</v>
      </c>
      <c r="BZ134" s="417">
        <f t="shared" ref="BZ134" si="546">SUM(BZ129:BZ133)</f>
        <v>247</v>
      </c>
      <c r="CA134" s="430">
        <f t="shared" ref="CA134:CB134" si="547">SUM(CA129:CA133)</f>
        <v>102</v>
      </c>
      <c r="CB134" s="417">
        <f t="shared" si="547"/>
        <v>597</v>
      </c>
      <c r="CC134" s="417">
        <f t="shared" ref="CC134" si="548">SUM(CC129:CC133)</f>
        <v>402</v>
      </c>
      <c r="CD134" s="417">
        <f t="shared" ref="CD134:CE134" si="549">SUM(CD129:CD133)</f>
        <v>32</v>
      </c>
      <c r="CE134" s="501">
        <f t="shared" si="549"/>
        <v>44</v>
      </c>
      <c r="CF134" s="417">
        <f t="shared" ref="CF134:CG134" si="550">SUM(CF129:CF133)</f>
        <v>62</v>
      </c>
      <c r="CG134" s="417">
        <f t="shared" si="550"/>
        <v>3</v>
      </c>
      <c r="CH134" s="417">
        <f t="shared" ref="CH134:CI134" si="551">SUM(CH129:CH133)</f>
        <v>4</v>
      </c>
      <c r="CI134" s="417">
        <f t="shared" si="551"/>
        <v>5</v>
      </c>
      <c r="CJ134" s="417">
        <f t="shared" ref="CJ134:CK134" si="552">SUM(CJ129:CJ133)</f>
        <v>6</v>
      </c>
      <c r="CK134" s="417">
        <f t="shared" si="552"/>
        <v>163</v>
      </c>
      <c r="CL134" s="417">
        <f t="shared" ref="CL134:CM134" si="553">SUM(CL129:CL133)</f>
        <v>-185</v>
      </c>
      <c r="CM134" s="417">
        <f t="shared" si="553"/>
        <v>108</v>
      </c>
      <c r="CN134" s="417">
        <f t="shared" ref="CN134:CO134" si="554">SUM(CN129:CN133)</f>
        <v>1001</v>
      </c>
      <c r="CO134" s="417">
        <f t="shared" si="554"/>
        <v>-21</v>
      </c>
      <c r="CP134" s="256">
        <f t="shared" ref="CP134" si="555">SUM(CP129:CP133)</f>
        <v>4</v>
      </c>
    </row>
    <row r="135" spans="1:94" x14ac:dyDescent="0.25">
      <c r="A135" s="161">
        <f>+A128+1</f>
        <v>19</v>
      </c>
      <c r="B135" s="102" t="s">
        <v>84</v>
      </c>
      <c r="C135" s="163"/>
      <c r="D135" s="164"/>
      <c r="E135" s="164"/>
      <c r="F135" s="165"/>
      <c r="G135" s="164"/>
      <c r="H135" s="143"/>
      <c r="I135" s="143"/>
      <c r="J135" s="143"/>
      <c r="K135" s="143"/>
      <c r="L135" s="328"/>
      <c r="M135" s="355"/>
      <c r="N135" s="328"/>
      <c r="O135" s="222"/>
      <c r="P135" s="222"/>
      <c r="Q135" s="222"/>
      <c r="R135" s="222"/>
      <c r="S135" s="237"/>
      <c r="T135" s="237"/>
      <c r="U135" s="237"/>
      <c r="V135" s="237"/>
      <c r="W135" s="237"/>
      <c r="X135" s="360"/>
      <c r="Y135" s="383"/>
      <c r="Z135" s="222"/>
      <c r="AA135" s="237"/>
      <c r="AB135" s="237"/>
      <c r="AC135" s="237"/>
      <c r="AD135" s="237"/>
      <c r="AE135" s="237"/>
      <c r="AF135" s="237"/>
      <c r="AG135" s="237"/>
      <c r="AH135" s="237"/>
      <c r="AI135" s="237"/>
      <c r="AJ135" s="456"/>
      <c r="AK135" s="559"/>
      <c r="AL135" s="456"/>
      <c r="AM135" s="515"/>
      <c r="AN135" s="478"/>
      <c r="AO135" s="478"/>
      <c r="AP135" s="478"/>
      <c r="AQ135" s="478"/>
      <c r="AR135" s="478"/>
      <c r="AS135" s="478"/>
      <c r="AT135" s="478"/>
      <c r="AU135" s="478"/>
      <c r="AV135" s="478"/>
      <c r="AW135" s="559"/>
      <c r="AX135" s="478"/>
      <c r="AY135" s="478"/>
      <c r="AZ135" s="478"/>
      <c r="BA135" s="478"/>
      <c r="BB135" s="478"/>
      <c r="BC135" s="478"/>
      <c r="BD135" s="478"/>
      <c r="BE135" s="478"/>
      <c r="BF135" s="478"/>
      <c r="BG135" s="478"/>
      <c r="BH135" s="478"/>
      <c r="BI135" s="155"/>
      <c r="BJ135" s="156"/>
      <c r="BK135" s="54"/>
      <c r="BL135" s="54"/>
      <c r="BM135" s="54"/>
      <c r="BN135" s="54"/>
      <c r="BO135" s="54"/>
      <c r="BP135" s="54"/>
      <c r="BQ135" s="54"/>
      <c r="BR135" s="100"/>
      <c r="BS135" s="156"/>
      <c r="BT135" s="156"/>
      <c r="BU135" s="54"/>
      <c r="BV135" s="54"/>
      <c r="BW135" s="54"/>
      <c r="BX135" s="54"/>
      <c r="BY135" s="54"/>
      <c r="BZ135" s="416"/>
      <c r="CA135" s="416"/>
      <c r="CB135" s="439"/>
      <c r="CC135" s="439"/>
      <c r="CD135" s="439"/>
      <c r="CE135" s="499"/>
      <c r="CF135" s="439"/>
      <c r="CG135" s="439"/>
      <c r="CH135" s="439"/>
      <c r="CI135" s="439"/>
      <c r="CJ135" s="439"/>
      <c r="CK135" s="439"/>
      <c r="CL135" s="416"/>
      <c r="CM135" s="416"/>
      <c r="CN135" s="416"/>
      <c r="CO135" s="416"/>
      <c r="CP135" s="100"/>
    </row>
    <row r="136" spans="1:94" x14ac:dyDescent="0.25">
      <c r="A136" s="161"/>
      <c r="B136" s="162" t="str">
        <f>$B$10</f>
        <v>Residential [1]</v>
      </c>
      <c r="C136" s="163">
        <v>6071</v>
      </c>
      <c r="D136" s="164">
        <v>8434</v>
      </c>
      <c r="E136" s="164">
        <v>10246</v>
      </c>
      <c r="F136" s="165">
        <v>8801</v>
      </c>
      <c r="G136" s="164">
        <v>8537</v>
      </c>
      <c r="H136" s="143">
        <v>7773</v>
      </c>
      <c r="I136" s="143">
        <v>6476</v>
      </c>
      <c r="J136" s="143">
        <v>4489</v>
      </c>
      <c r="K136" s="143">
        <v>3143</v>
      </c>
      <c r="L136" s="328">
        <v>2139</v>
      </c>
      <c r="M136" s="355">
        <v>2751</v>
      </c>
      <c r="N136" s="328">
        <v>3727</v>
      </c>
      <c r="O136" s="222">
        <v>3018</v>
      </c>
      <c r="P136" s="222">
        <v>1624</v>
      </c>
      <c r="Q136" s="222">
        <v>1738</v>
      </c>
      <c r="R136" s="222">
        <v>1471</v>
      </c>
      <c r="S136" s="237">
        <v>1174</v>
      </c>
      <c r="T136" s="237">
        <v>957</v>
      </c>
      <c r="U136" s="237">
        <v>719</v>
      </c>
      <c r="V136" s="237">
        <v>605</v>
      </c>
      <c r="W136" s="237">
        <v>574</v>
      </c>
      <c r="X136" s="360">
        <v>449</v>
      </c>
      <c r="Y136" s="383">
        <v>603</v>
      </c>
      <c r="Z136" s="222">
        <v>869</v>
      </c>
      <c r="AA136" s="237">
        <v>1192</v>
      </c>
      <c r="AB136" s="237">
        <v>1373</v>
      </c>
      <c r="AC136" s="237">
        <v>1576</v>
      </c>
      <c r="AD136" s="237">
        <v>1958</v>
      </c>
      <c r="AE136" s="237">
        <v>2205</v>
      </c>
      <c r="AF136" s="237">
        <v>2045</v>
      </c>
      <c r="AG136" s="237">
        <v>2561</v>
      </c>
      <c r="AH136" s="237">
        <v>3747</v>
      </c>
      <c r="AI136" s="237">
        <v>3120</v>
      </c>
      <c r="AJ136" s="456">
        <v>1916</v>
      </c>
      <c r="AK136" s="559">
        <v>1683</v>
      </c>
      <c r="AL136" s="456">
        <v>1682</v>
      </c>
      <c r="AM136" s="456">
        <v>1866</v>
      </c>
      <c r="AN136" s="456">
        <v>1898</v>
      </c>
      <c r="AO136" s="456">
        <v>2057</v>
      </c>
      <c r="AP136" s="478">
        <v>2266</v>
      </c>
      <c r="AQ136" s="478">
        <v>3555</v>
      </c>
      <c r="AR136" s="478">
        <v>4492</v>
      </c>
      <c r="AS136" s="478">
        <v>4709</v>
      </c>
      <c r="AT136" s="478">
        <v>3988</v>
      </c>
      <c r="AU136" s="478">
        <v>3578</v>
      </c>
      <c r="AV136" s="478">
        <v>2523</v>
      </c>
      <c r="AW136" s="559">
        <v>1936</v>
      </c>
      <c r="AX136" s="478">
        <v>1880</v>
      </c>
      <c r="AY136" s="478">
        <v>2038</v>
      </c>
      <c r="AZ136" s="478">
        <v>1949</v>
      </c>
      <c r="BA136" s="478">
        <v>2016</v>
      </c>
      <c r="BB136" s="478">
        <v>2894</v>
      </c>
      <c r="BC136" s="478">
        <v>4170</v>
      </c>
      <c r="BD136" s="478">
        <v>5077</v>
      </c>
      <c r="BE136" s="478">
        <v>4391</v>
      </c>
      <c r="BF136" s="478">
        <v>4247</v>
      </c>
      <c r="BG136" s="478"/>
      <c r="BH136" s="478"/>
      <c r="BI136" s="138">
        <f t="shared" ref="BI136:BR140" si="556">O136-C136</f>
        <v>-3053</v>
      </c>
      <c r="BJ136" s="139">
        <f t="shared" si="556"/>
        <v>-6810</v>
      </c>
      <c r="BK136" s="139">
        <f t="shared" si="556"/>
        <v>-8508</v>
      </c>
      <c r="BL136" s="139">
        <f t="shared" si="556"/>
        <v>-7330</v>
      </c>
      <c r="BM136" s="139">
        <f t="shared" si="556"/>
        <v>-7363</v>
      </c>
      <c r="BN136" s="139">
        <f t="shared" si="556"/>
        <v>-6816</v>
      </c>
      <c r="BO136" s="139">
        <f t="shared" si="556"/>
        <v>-5757</v>
      </c>
      <c r="BP136" s="139">
        <f t="shared" si="556"/>
        <v>-3884</v>
      </c>
      <c r="BQ136" s="139">
        <f t="shared" si="556"/>
        <v>-2569</v>
      </c>
      <c r="BR136" s="251">
        <f t="shared" si="556"/>
        <v>-1690</v>
      </c>
      <c r="BS136" s="139">
        <f t="shared" ref="BS136:CB140" si="557">Y136-M136</f>
        <v>-2148</v>
      </c>
      <c r="BT136" s="139">
        <f t="shared" si="557"/>
        <v>-2858</v>
      </c>
      <c r="BU136" s="139">
        <f t="shared" si="557"/>
        <v>-1826</v>
      </c>
      <c r="BV136" s="139">
        <f t="shared" si="557"/>
        <v>-251</v>
      </c>
      <c r="BW136" s="139">
        <f t="shared" si="557"/>
        <v>-162</v>
      </c>
      <c r="BX136" s="139">
        <f t="shared" si="557"/>
        <v>487</v>
      </c>
      <c r="BY136" s="139">
        <f t="shared" si="557"/>
        <v>1031</v>
      </c>
      <c r="BZ136" s="333">
        <f t="shared" si="557"/>
        <v>1088</v>
      </c>
      <c r="CA136" s="341">
        <f t="shared" si="557"/>
        <v>1842</v>
      </c>
      <c r="CB136" s="333">
        <f t="shared" si="557"/>
        <v>3142</v>
      </c>
      <c r="CC136" s="333">
        <f t="shared" ref="CC136:CL140" si="558">AI136-W136</f>
        <v>2546</v>
      </c>
      <c r="CD136" s="333">
        <f t="shared" si="558"/>
        <v>1467</v>
      </c>
      <c r="CE136" s="495">
        <f t="shared" si="558"/>
        <v>1080</v>
      </c>
      <c r="CF136" s="333">
        <f t="shared" si="558"/>
        <v>813</v>
      </c>
      <c r="CG136" s="333">
        <f t="shared" si="558"/>
        <v>674</v>
      </c>
      <c r="CH136" s="333">
        <f t="shared" si="558"/>
        <v>525</v>
      </c>
      <c r="CI136" s="333">
        <f t="shared" si="558"/>
        <v>481</v>
      </c>
      <c r="CJ136" s="333">
        <f t="shared" si="558"/>
        <v>308</v>
      </c>
      <c r="CK136" s="333">
        <f t="shared" si="558"/>
        <v>1350</v>
      </c>
      <c r="CL136" s="333">
        <f t="shared" si="558"/>
        <v>2447</v>
      </c>
      <c r="CM136" s="333">
        <f t="shared" ref="CM136:CP140" si="559">AS136-AG136</f>
        <v>2148</v>
      </c>
      <c r="CN136" s="333">
        <f t="shared" si="559"/>
        <v>241</v>
      </c>
      <c r="CO136" s="333">
        <f t="shared" si="559"/>
        <v>458</v>
      </c>
      <c r="CP136" s="251">
        <f t="shared" si="559"/>
        <v>607</v>
      </c>
    </row>
    <row r="137" spans="1:94" x14ac:dyDescent="0.25">
      <c r="A137" s="161"/>
      <c r="B137" s="162" t="str">
        <f>$B$11</f>
        <v>Low Income Residential [2]</v>
      </c>
      <c r="C137" s="163">
        <v>1317</v>
      </c>
      <c r="D137" s="164">
        <v>1669</v>
      </c>
      <c r="E137" s="164">
        <v>3587</v>
      </c>
      <c r="F137" s="165">
        <v>3163</v>
      </c>
      <c r="G137" s="164">
        <v>3293</v>
      </c>
      <c r="H137" s="143">
        <v>3206</v>
      </c>
      <c r="I137" s="143">
        <v>2802</v>
      </c>
      <c r="J137" s="143">
        <v>2143</v>
      </c>
      <c r="K137" s="143">
        <v>726</v>
      </c>
      <c r="L137" s="328">
        <v>317</v>
      </c>
      <c r="M137" s="355">
        <v>293</v>
      </c>
      <c r="N137" s="328">
        <v>338</v>
      </c>
      <c r="O137" s="222">
        <v>351</v>
      </c>
      <c r="P137" s="222">
        <v>318</v>
      </c>
      <c r="Q137" s="222">
        <v>403</v>
      </c>
      <c r="R137" s="222">
        <v>394</v>
      </c>
      <c r="S137" s="237">
        <v>341</v>
      </c>
      <c r="T137" s="237">
        <v>274</v>
      </c>
      <c r="U137" s="237">
        <v>201</v>
      </c>
      <c r="V137" s="237">
        <v>169</v>
      </c>
      <c r="W137" s="237">
        <v>93</v>
      </c>
      <c r="X137" s="360">
        <v>79</v>
      </c>
      <c r="Y137" s="383">
        <v>134</v>
      </c>
      <c r="Z137" s="222">
        <v>219</v>
      </c>
      <c r="AA137" s="237">
        <v>363</v>
      </c>
      <c r="AB137" s="237">
        <v>428</v>
      </c>
      <c r="AC137" s="237">
        <v>405</v>
      </c>
      <c r="AD137" s="237">
        <v>458</v>
      </c>
      <c r="AE137" s="237">
        <v>452</v>
      </c>
      <c r="AF137" s="237">
        <v>378</v>
      </c>
      <c r="AG137" s="237">
        <v>345</v>
      </c>
      <c r="AH137" s="237">
        <v>446</v>
      </c>
      <c r="AI137" s="237">
        <v>264</v>
      </c>
      <c r="AJ137" s="456">
        <v>183</v>
      </c>
      <c r="AK137" s="559">
        <v>204</v>
      </c>
      <c r="AL137" s="456">
        <v>230</v>
      </c>
      <c r="AM137" s="456">
        <v>312</v>
      </c>
      <c r="AN137" s="456">
        <v>433</v>
      </c>
      <c r="AO137" s="456">
        <v>493</v>
      </c>
      <c r="AP137" s="478">
        <v>501</v>
      </c>
      <c r="AQ137" s="478">
        <v>441</v>
      </c>
      <c r="AR137" s="478">
        <v>461</v>
      </c>
      <c r="AS137" s="478">
        <v>550</v>
      </c>
      <c r="AT137" s="478">
        <v>799</v>
      </c>
      <c r="AU137" s="478">
        <v>625</v>
      </c>
      <c r="AV137" s="478">
        <v>429</v>
      </c>
      <c r="AW137" s="559">
        <v>318</v>
      </c>
      <c r="AX137" s="478">
        <v>331</v>
      </c>
      <c r="AY137" s="478">
        <v>311</v>
      </c>
      <c r="AZ137" s="478">
        <v>306</v>
      </c>
      <c r="BA137" s="478">
        <v>357</v>
      </c>
      <c r="BB137" s="478">
        <v>426</v>
      </c>
      <c r="BC137" s="478">
        <v>536</v>
      </c>
      <c r="BD137" s="478">
        <v>649</v>
      </c>
      <c r="BE137" s="478">
        <v>503</v>
      </c>
      <c r="BF137" s="478">
        <v>505</v>
      </c>
      <c r="BG137" s="478"/>
      <c r="BH137" s="478"/>
      <c r="BI137" s="138">
        <f t="shared" si="556"/>
        <v>-966</v>
      </c>
      <c r="BJ137" s="139">
        <f t="shared" si="556"/>
        <v>-1351</v>
      </c>
      <c r="BK137" s="139">
        <f t="shared" si="556"/>
        <v>-3184</v>
      </c>
      <c r="BL137" s="139">
        <f t="shared" si="556"/>
        <v>-2769</v>
      </c>
      <c r="BM137" s="139">
        <f t="shared" si="556"/>
        <v>-2952</v>
      </c>
      <c r="BN137" s="139">
        <f t="shared" si="556"/>
        <v>-2932</v>
      </c>
      <c r="BO137" s="139">
        <f t="shared" si="556"/>
        <v>-2601</v>
      </c>
      <c r="BP137" s="139">
        <f t="shared" si="556"/>
        <v>-1974</v>
      </c>
      <c r="BQ137" s="139">
        <f t="shared" si="556"/>
        <v>-633</v>
      </c>
      <c r="BR137" s="251">
        <f t="shared" si="556"/>
        <v>-238</v>
      </c>
      <c r="BS137" s="139">
        <f t="shared" si="557"/>
        <v>-159</v>
      </c>
      <c r="BT137" s="139">
        <f t="shared" si="557"/>
        <v>-119</v>
      </c>
      <c r="BU137" s="139">
        <f t="shared" si="557"/>
        <v>12</v>
      </c>
      <c r="BV137" s="139">
        <f t="shared" si="557"/>
        <v>110</v>
      </c>
      <c r="BW137" s="139">
        <f t="shared" si="557"/>
        <v>2</v>
      </c>
      <c r="BX137" s="139">
        <f t="shared" si="557"/>
        <v>64</v>
      </c>
      <c r="BY137" s="139">
        <f t="shared" si="557"/>
        <v>111</v>
      </c>
      <c r="BZ137" s="333">
        <f t="shared" si="557"/>
        <v>104</v>
      </c>
      <c r="CA137" s="341">
        <f t="shared" si="557"/>
        <v>144</v>
      </c>
      <c r="CB137" s="333">
        <f t="shared" si="557"/>
        <v>277</v>
      </c>
      <c r="CC137" s="333">
        <f t="shared" si="558"/>
        <v>171</v>
      </c>
      <c r="CD137" s="333">
        <f t="shared" si="558"/>
        <v>104</v>
      </c>
      <c r="CE137" s="495">
        <f t="shared" si="558"/>
        <v>70</v>
      </c>
      <c r="CF137" s="333">
        <f t="shared" si="558"/>
        <v>11</v>
      </c>
      <c r="CG137" s="333">
        <f t="shared" si="558"/>
        <v>-51</v>
      </c>
      <c r="CH137" s="333">
        <f t="shared" si="558"/>
        <v>5</v>
      </c>
      <c r="CI137" s="333">
        <f t="shared" si="558"/>
        <v>88</v>
      </c>
      <c r="CJ137" s="333">
        <f t="shared" si="558"/>
        <v>43</v>
      </c>
      <c r="CK137" s="333">
        <f t="shared" si="558"/>
        <v>-11</v>
      </c>
      <c r="CL137" s="333">
        <f t="shared" si="558"/>
        <v>83</v>
      </c>
      <c r="CM137" s="333">
        <f t="shared" si="559"/>
        <v>205</v>
      </c>
      <c r="CN137" s="333">
        <f t="shared" si="559"/>
        <v>353</v>
      </c>
      <c r="CO137" s="333">
        <f t="shared" si="559"/>
        <v>361</v>
      </c>
      <c r="CP137" s="251">
        <f t="shared" si="559"/>
        <v>246</v>
      </c>
    </row>
    <row r="138" spans="1:94" x14ac:dyDescent="0.25">
      <c r="A138" s="161"/>
      <c r="B138" s="162" t="str">
        <f>$B$12</f>
        <v>Small C&amp;I [3]</v>
      </c>
      <c r="C138" s="163">
        <v>134</v>
      </c>
      <c r="D138" s="164">
        <v>190</v>
      </c>
      <c r="E138" s="164">
        <v>208</v>
      </c>
      <c r="F138" s="165">
        <v>163</v>
      </c>
      <c r="G138" s="164">
        <v>135</v>
      </c>
      <c r="H138" s="143">
        <v>104</v>
      </c>
      <c r="I138" s="143">
        <v>89</v>
      </c>
      <c r="J138" s="143">
        <v>66</v>
      </c>
      <c r="K138" s="143">
        <v>53</v>
      </c>
      <c r="L138" s="328">
        <v>47</v>
      </c>
      <c r="M138" s="355">
        <v>64</v>
      </c>
      <c r="N138" s="328">
        <v>76</v>
      </c>
      <c r="O138" s="222">
        <v>44</v>
      </c>
      <c r="P138" s="222">
        <v>26</v>
      </c>
      <c r="Q138" s="222">
        <v>25</v>
      </c>
      <c r="R138" s="222">
        <v>26</v>
      </c>
      <c r="S138" s="237">
        <v>24</v>
      </c>
      <c r="T138" s="237">
        <v>20</v>
      </c>
      <c r="U138" s="237">
        <v>41</v>
      </c>
      <c r="V138" s="237">
        <v>82</v>
      </c>
      <c r="W138" s="237">
        <v>79</v>
      </c>
      <c r="X138" s="360">
        <v>86</v>
      </c>
      <c r="Y138" s="383">
        <v>88</v>
      </c>
      <c r="Z138" s="222">
        <v>139</v>
      </c>
      <c r="AA138" s="237">
        <v>135</v>
      </c>
      <c r="AB138" s="237">
        <v>239</v>
      </c>
      <c r="AC138" s="237">
        <v>214</v>
      </c>
      <c r="AD138" s="237">
        <v>180</v>
      </c>
      <c r="AE138" s="237">
        <v>269</v>
      </c>
      <c r="AF138" s="237">
        <v>273</v>
      </c>
      <c r="AG138" s="237">
        <v>200</v>
      </c>
      <c r="AH138" s="237">
        <v>170</v>
      </c>
      <c r="AI138" s="237">
        <v>142</v>
      </c>
      <c r="AJ138" s="456">
        <v>111</v>
      </c>
      <c r="AK138" s="559">
        <v>86</v>
      </c>
      <c r="AL138" s="456">
        <v>95</v>
      </c>
      <c r="AM138" s="456">
        <v>77</v>
      </c>
      <c r="AN138" s="456">
        <v>70</v>
      </c>
      <c r="AO138" s="456">
        <v>72</v>
      </c>
      <c r="AP138" s="478">
        <v>75</v>
      </c>
      <c r="AQ138" s="478">
        <v>153</v>
      </c>
      <c r="AR138" s="478">
        <v>136</v>
      </c>
      <c r="AS138" s="478">
        <v>123</v>
      </c>
      <c r="AT138" s="478">
        <v>158</v>
      </c>
      <c r="AU138" s="478">
        <v>145</v>
      </c>
      <c r="AV138" s="478">
        <v>120</v>
      </c>
      <c r="AW138" s="559">
        <v>113</v>
      </c>
      <c r="AX138" s="478">
        <v>112</v>
      </c>
      <c r="AY138" s="478">
        <v>153</v>
      </c>
      <c r="AZ138" s="478">
        <v>148</v>
      </c>
      <c r="BA138" s="478">
        <v>116</v>
      </c>
      <c r="BB138" s="478">
        <v>99</v>
      </c>
      <c r="BC138" s="478">
        <v>141</v>
      </c>
      <c r="BD138" s="478">
        <v>130</v>
      </c>
      <c r="BE138" s="478">
        <v>69</v>
      </c>
      <c r="BF138" s="478">
        <v>54</v>
      </c>
      <c r="BG138" s="478"/>
      <c r="BH138" s="478"/>
      <c r="BI138" s="138">
        <f t="shared" si="556"/>
        <v>-90</v>
      </c>
      <c r="BJ138" s="139">
        <f t="shared" si="556"/>
        <v>-164</v>
      </c>
      <c r="BK138" s="139">
        <f t="shared" si="556"/>
        <v>-183</v>
      </c>
      <c r="BL138" s="139">
        <f t="shared" si="556"/>
        <v>-137</v>
      </c>
      <c r="BM138" s="139">
        <f t="shared" si="556"/>
        <v>-111</v>
      </c>
      <c r="BN138" s="139">
        <f t="shared" si="556"/>
        <v>-84</v>
      </c>
      <c r="BO138" s="139">
        <f t="shared" si="556"/>
        <v>-48</v>
      </c>
      <c r="BP138" s="139">
        <f t="shared" si="556"/>
        <v>16</v>
      </c>
      <c r="BQ138" s="139">
        <f t="shared" si="556"/>
        <v>26</v>
      </c>
      <c r="BR138" s="251">
        <f t="shared" si="556"/>
        <v>39</v>
      </c>
      <c r="BS138" s="139">
        <f t="shared" si="557"/>
        <v>24</v>
      </c>
      <c r="BT138" s="139">
        <f t="shared" si="557"/>
        <v>63</v>
      </c>
      <c r="BU138" s="139">
        <f t="shared" si="557"/>
        <v>91</v>
      </c>
      <c r="BV138" s="139">
        <f t="shared" si="557"/>
        <v>213</v>
      </c>
      <c r="BW138" s="139">
        <f t="shared" si="557"/>
        <v>189</v>
      </c>
      <c r="BX138" s="139">
        <f t="shared" si="557"/>
        <v>154</v>
      </c>
      <c r="BY138" s="139">
        <f t="shared" si="557"/>
        <v>245</v>
      </c>
      <c r="BZ138" s="333">
        <f t="shared" si="557"/>
        <v>253</v>
      </c>
      <c r="CA138" s="341">
        <f t="shared" si="557"/>
        <v>159</v>
      </c>
      <c r="CB138" s="333">
        <f t="shared" si="557"/>
        <v>88</v>
      </c>
      <c r="CC138" s="333">
        <f t="shared" si="558"/>
        <v>63</v>
      </c>
      <c r="CD138" s="333">
        <f t="shared" si="558"/>
        <v>25</v>
      </c>
      <c r="CE138" s="495">
        <f t="shared" si="558"/>
        <v>-2</v>
      </c>
      <c r="CF138" s="333">
        <f t="shared" si="558"/>
        <v>-44</v>
      </c>
      <c r="CG138" s="333">
        <f t="shared" si="558"/>
        <v>-58</v>
      </c>
      <c r="CH138" s="333">
        <f t="shared" si="558"/>
        <v>-169</v>
      </c>
      <c r="CI138" s="333">
        <f t="shared" si="558"/>
        <v>-142</v>
      </c>
      <c r="CJ138" s="333">
        <f t="shared" si="558"/>
        <v>-105</v>
      </c>
      <c r="CK138" s="333">
        <f t="shared" si="558"/>
        <v>-116</v>
      </c>
      <c r="CL138" s="333">
        <f t="shared" si="558"/>
        <v>-137</v>
      </c>
      <c r="CM138" s="333">
        <f t="shared" si="559"/>
        <v>-77</v>
      </c>
      <c r="CN138" s="333">
        <f t="shared" si="559"/>
        <v>-12</v>
      </c>
      <c r="CO138" s="333">
        <f t="shared" si="559"/>
        <v>3</v>
      </c>
      <c r="CP138" s="251">
        <f t="shared" si="559"/>
        <v>9</v>
      </c>
    </row>
    <row r="139" spans="1:94" x14ac:dyDescent="0.25">
      <c r="A139" s="161"/>
      <c r="B139" s="162" t="str">
        <f>$B$13</f>
        <v>Medium C&amp;I [4]</v>
      </c>
      <c r="C139" s="163">
        <v>54</v>
      </c>
      <c r="D139" s="164">
        <v>62</v>
      </c>
      <c r="E139" s="164">
        <v>69</v>
      </c>
      <c r="F139" s="165">
        <v>59</v>
      </c>
      <c r="G139" s="164">
        <v>54</v>
      </c>
      <c r="H139" s="143">
        <v>48</v>
      </c>
      <c r="I139" s="143">
        <v>37</v>
      </c>
      <c r="J139" s="143">
        <v>23</v>
      </c>
      <c r="K139" s="143">
        <v>24</v>
      </c>
      <c r="L139" s="328">
        <v>27</v>
      </c>
      <c r="M139" s="355">
        <v>28</v>
      </c>
      <c r="N139" s="328">
        <v>39</v>
      </c>
      <c r="O139" s="222">
        <v>30</v>
      </c>
      <c r="P139" s="222">
        <v>10</v>
      </c>
      <c r="Q139" s="222">
        <v>10</v>
      </c>
      <c r="R139" s="222">
        <v>12</v>
      </c>
      <c r="S139" s="237">
        <v>16</v>
      </c>
      <c r="T139" s="237">
        <v>21</v>
      </c>
      <c r="U139" s="237">
        <v>30</v>
      </c>
      <c r="V139" s="237">
        <v>35</v>
      </c>
      <c r="W139" s="237">
        <v>32</v>
      </c>
      <c r="X139" s="360">
        <v>21</v>
      </c>
      <c r="Y139" s="383">
        <v>12</v>
      </c>
      <c r="Z139" s="222">
        <v>20</v>
      </c>
      <c r="AA139" s="237">
        <v>21</v>
      </c>
      <c r="AB139" s="237">
        <v>45</v>
      </c>
      <c r="AC139" s="237">
        <v>36</v>
      </c>
      <c r="AD139" s="237">
        <v>39</v>
      </c>
      <c r="AE139" s="237">
        <v>59</v>
      </c>
      <c r="AF139" s="237">
        <v>73</v>
      </c>
      <c r="AG139" s="237">
        <v>43</v>
      </c>
      <c r="AH139" s="237">
        <v>49</v>
      </c>
      <c r="AI139" s="237">
        <v>39</v>
      </c>
      <c r="AJ139" s="456">
        <v>34</v>
      </c>
      <c r="AK139" s="559">
        <v>34</v>
      </c>
      <c r="AL139" s="456">
        <v>39</v>
      </c>
      <c r="AM139" s="456">
        <v>23</v>
      </c>
      <c r="AN139" s="456">
        <v>20</v>
      </c>
      <c r="AO139" s="456">
        <v>24</v>
      </c>
      <c r="AP139" s="478">
        <v>29</v>
      </c>
      <c r="AQ139" s="478">
        <v>36</v>
      </c>
      <c r="AR139" s="478">
        <v>35</v>
      </c>
      <c r="AS139" s="478">
        <v>31</v>
      </c>
      <c r="AT139" s="478">
        <v>42</v>
      </c>
      <c r="AU139" s="478">
        <v>37</v>
      </c>
      <c r="AV139" s="478">
        <v>32</v>
      </c>
      <c r="AW139" s="559">
        <v>32</v>
      </c>
      <c r="AX139" s="478">
        <v>33</v>
      </c>
      <c r="AY139" s="478">
        <v>43</v>
      </c>
      <c r="AZ139" s="478">
        <v>32</v>
      </c>
      <c r="BA139" s="478">
        <v>34</v>
      </c>
      <c r="BB139" s="478">
        <v>38</v>
      </c>
      <c r="BC139" s="478">
        <v>40</v>
      </c>
      <c r="BD139" s="478">
        <v>44</v>
      </c>
      <c r="BE139" s="478">
        <v>22</v>
      </c>
      <c r="BF139" s="478">
        <v>20</v>
      </c>
      <c r="BG139" s="478"/>
      <c r="BH139" s="478"/>
      <c r="BI139" s="138">
        <f t="shared" si="556"/>
        <v>-24</v>
      </c>
      <c r="BJ139" s="139">
        <f t="shared" si="556"/>
        <v>-52</v>
      </c>
      <c r="BK139" s="139">
        <f t="shared" si="556"/>
        <v>-59</v>
      </c>
      <c r="BL139" s="139">
        <f t="shared" si="556"/>
        <v>-47</v>
      </c>
      <c r="BM139" s="139">
        <f t="shared" si="556"/>
        <v>-38</v>
      </c>
      <c r="BN139" s="139">
        <f t="shared" si="556"/>
        <v>-27</v>
      </c>
      <c r="BO139" s="139">
        <f t="shared" si="556"/>
        <v>-7</v>
      </c>
      <c r="BP139" s="139">
        <f t="shared" si="556"/>
        <v>12</v>
      </c>
      <c r="BQ139" s="139">
        <f t="shared" si="556"/>
        <v>8</v>
      </c>
      <c r="BR139" s="251">
        <f t="shared" si="556"/>
        <v>-6</v>
      </c>
      <c r="BS139" s="139">
        <f t="shared" si="557"/>
        <v>-16</v>
      </c>
      <c r="BT139" s="139">
        <f t="shared" si="557"/>
        <v>-19</v>
      </c>
      <c r="BU139" s="139">
        <f t="shared" si="557"/>
        <v>-9</v>
      </c>
      <c r="BV139" s="139">
        <f t="shared" si="557"/>
        <v>35</v>
      </c>
      <c r="BW139" s="139">
        <f t="shared" si="557"/>
        <v>26</v>
      </c>
      <c r="BX139" s="139">
        <f t="shared" si="557"/>
        <v>27</v>
      </c>
      <c r="BY139" s="139">
        <f t="shared" si="557"/>
        <v>43</v>
      </c>
      <c r="BZ139" s="333">
        <f t="shared" si="557"/>
        <v>52</v>
      </c>
      <c r="CA139" s="341">
        <f t="shared" si="557"/>
        <v>13</v>
      </c>
      <c r="CB139" s="333">
        <f t="shared" si="557"/>
        <v>14</v>
      </c>
      <c r="CC139" s="333">
        <f t="shared" si="558"/>
        <v>7</v>
      </c>
      <c r="CD139" s="333">
        <f t="shared" si="558"/>
        <v>13</v>
      </c>
      <c r="CE139" s="495">
        <f t="shared" si="558"/>
        <v>22</v>
      </c>
      <c r="CF139" s="333">
        <f t="shared" si="558"/>
        <v>19</v>
      </c>
      <c r="CG139" s="333">
        <f t="shared" si="558"/>
        <v>2</v>
      </c>
      <c r="CH139" s="333">
        <f t="shared" si="558"/>
        <v>-25</v>
      </c>
      <c r="CI139" s="333">
        <f t="shared" si="558"/>
        <v>-12</v>
      </c>
      <c r="CJ139" s="333">
        <f t="shared" si="558"/>
        <v>-10</v>
      </c>
      <c r="CK139" s="333">
        <f t="shared" si="558"/>
        <v>-23</v>
      </c>
      <c r="CL139" s="333">
        <f t="shared" si="558"/>
        <v>-38</v>
      </c>
      <c r="CM139" s="333">
        <f t="shared" si="559"/>
        <v>-12</v>
      </c>
      <c r="CN139" s="333">
        <f t="shared" si="559"/>
        <v>-7</v>
      </c>
      <c r="CO139" s="333">
        <f t="shared" si="559"/>
        <v>-2</v>
      </c>
      <c r="CP139" s="251">
        <f t="shared" si="559"/>
        <v>-2</v>
      </c>
    </row>
    <row r="140" spans="1:94" ht="17.25" x14ac:dyDescent="0.4">
      <c r="A140" s="161"/>
      <c r="B140" s="162" t="str">
        <f>$B$14</f>
        <v>Large C&amp;I [5]</v>
      </c>
      <c r="C140" s="166">
        <v>5</v>
      </c>
      <c r="D140" s="167">
        <v>7</v>
      </c>
      <c r="E140" s="167">
        <v>8</v>
      </c>
      <c r="F140" s="168">
        <v>7</v>
      </c>
      <c r="G140" s="167">
        <v>6</v>
      </c>
      <c r="H140" s="146">
        <v>5</v>
      </c>
      <c r="I140" s="146">
        <v>3</v>
      </c>
      <c r="J140" s="146">
        <v>2</v>
      </c>
      <c r="K140" s="146">
        <v>3</v>
      </c>
      <c r="L140" s="329">
        <v>2</v>
      </c>
      <c r="M140" s="357">
        <v>3</v>
      </c>
      <c r="N140" s="329">
        <v>2</v>
      </c>
      <c r="O140" s="223">
        <v>1</v>
      </c>
      <c r="P140" s="223">
        <v>0</v>
      </c>
      <c r="Q140" s="223">
        <v>2</v>
      </c>
      <c r="R140" s="223">
        <v>0</v>
      </c>
      <c r="S140" s="238">
        <v>3</v>
      </c>
      <c r="T140" s="238">
        <v>4</v>
      </c>
      <c r="U140" s="238">
        <v>6</v>
      </c>
      <c r="V140" s="238">
        <v>6</v>
      </c>
      <c r="W140" s="238">
        <v>3</v>
      </c>
      <c r="X140" s="361">
        <v>2</v>
      </c>
      <c r="Y140" s="384">
        <v>1</v>
      </c>
      <c r="Z140" s="223">
        <v>2</v>
      </c>
      <c r="AA140" s="238">
        <v>2</v>
      </c>
      <c r="AB140" s="238">
        <v>3</v>
      </c>
      <c r="AC140" s="238">
        <v>7</v>
      </c>
      <c r="AD140" s="238">
        <v>7</v>
      </c>
      <c r="AE140" s="238">
        <v>6</v>
      </c>
      <c r="AF140" s="238">
        <v>5</v>
      </c>
      <c r="AG140" s="238">
        <v>2</v>
      </c>
      <c r="AH140" s="238">
        <v>2</v>
      </c>
      <c r="AI140" s="238">
        <v>2</v>
      </c>
      <c r="AJ140" s="457">
        <v>2</v>
      </c>
      <c r="AK140" s="560">
        <v>2</v>
      </c>
      <c r="AL140" s="457">
        <v>1</v>
      </c>
      <c r="AM140" s="457">
        <v>1</v>
      </c>
      <c r="AN140" s="457">
        <v>1</v>
      </c>
      <c r="AO140" s="457">
        <v>1</v>
      </c>
      <c r="AP140" s="509">
        <v>1</v>
      </c>
      <c r="AQ140" s="509">
        <v>1</v>
      </c>
      <c r="AR140" s="509">
        <v>3</v>
      </c>
      <c r="AS140" s="509">
        <v>4</v>
      </c>
      <c r="AT140" s="509">
        <v>3</v>
      </c>
      <c r="AU140" s="509">
        <v>4</v>
      </c>
      <c r="AV140" s="509">
        <v>3</v>
      </c>
      <c r="AW140" s="560">
        <v>4</v>
      </c>
      <c r="AX140" s="509">
        <v>3</v>
      </c>
      <c r="AY140" s="509">
        <v>2</v>
      </c>
      <c r="AZ140" s="509">
        <v>6</v>
      </c>
      <c r="BA140" s="509">
        <v>6</v>
      </c>
      <c r="BB140" s="509">
        <v>5</v>
      </c>
      <c r="BC140" s="509">
        <v>5</v>
      </c>
      <c r="BD140" s="509">
        <v>5</v>
      </c>
      <c r="BE140" s="509">
        <v>3</v>
      </c>
      <c r="BF140" s="509">
        <v>3</v>
      </c>
      <c r="BG140" s="509"/>
      <c r="BH140" s="509"/>
      <c r="BI140" s="154">
        <f t="shared" si="556"/>
        <v>-4</v>
      </c>
      <c r="BJ140" s="153">
        <f t="shared" si="556"/>
        <v>-7</v>
      </c>
      <c r="BK140" s="153">
        <f t="shared" si="556"/>
        <v>-6</v>
      </c>
      <c r="BL140" s="153">
        <f t="shared" si="556"/>
        <v>-7</v>
      </c>
      <c r="BM140" s="153">
        <f t="shared" si="556"/>
        <v>-3</v>
      </c>
      <c r="BN140" s="153">
        <f t="shared" si="556"/>
        <v>-1</v>
      </c>
      <c r="BO140" s="153">
        <f t="shared" si="556"/>
        <v>3</v>
      </c>
      <c r="BP140" s="153">
        <f t="shared" si="556"/>
        <v>4</v>
      </c>
      <c r="BQ140" s="153">
        <f t="shared" si="556"/>
        <v>0</v>
      </c>
      <c r="BR140" s="255">
        <f t="shared" si="556"/>
        <v>0</v>
      </c>
      <c r="BS140" s="153">
        <f t="shared" si="557"/>
        <v>-2</v>
      </c>
      <c r="BT140" s="153">
        <f t="shared" si="557"/>
        <v>0</v>
      </c>
      <c r="BU140" s="153">
        <f t="shared" si="557"/>
        <v>1</v>
      </c>
      <c r="BV140" s="153">
        <f t="shared" si="557"/>
        <v>3</v>
      </c>
      <c r="BW140" s="153">
        <f t="shared" si="557"/>
        <v>5</v>
      </c>
      <c r="BX140" s="153">
        <f t="shared" si="557"/>
        <v>7</v>
      </c>
      <c r="BY140" s="153">
        <f t="shared" si="557"/>
        <v>3</v>
      </c>
      <c r="BZ140" s="334">
        <f t="shared" si="557"/>
        <v>1</v>
      </c>
      <c r="CA140" s="342">
        <f t="shared" si="557"/>
        <v>-4</v>
      </c>
      <c r="CB140" s="334">
        <f t="shared" si="557"/>
        <v>-4</v>
      </c>
      <c r="CC140" s="334">
        <f t="shared" si="558"/>
        <v>-1</v>
      </c>
      <c r="CD140" s="334">
        <f t="shared" si="558"/>
        <v>0</v>
      </c>
      <c r="CE140" s="500">
        <f t="shared" si="558"/>
        <v>1</v>
      </c>
      <c r="CF140" s="334">
        <f t="shared" si="558"/>
        <v>-1</v>
      </c>
      <c r="CG140" s="334">
        <f t="shared" si="558"/>
        <v>-1</v>
      </c>
      <c r="CH140" s="334">
        <f t="shared" si="558"/>
        <v>-2</v>
      </c>
      <c r="CI140" s="334">
        <f t="shared" si="558"/>
        <v>-6</v>
      </c>
      <c r="CJ140" s="334">
        <f t="shared" si="558"/>
        <v>-6</v>
      </c>
      <c r="CK140" s="334">
        <f t="shared" si="558"/>
        <v>-5</v>
      </c>
      <c r="CL140" s="334">
        <f t="shared" si="558"/>
        <v>-2</v>
      </c>
      <c r="CM140" s="334">
        <f t="shared" si="559"/>
        <v>2</v>
      </c>
      <c r="CN140" s="334">
        <f t="shared" si="559"/>
        <v>1</v>
      </c>
      <c r="CO140" s="334">
        <f t="shared" si="559"/>
        <v>2</v>
      </c>
      <c r="CP140" s="255">
        <f t="shared" si="559"/>
        <v>1</v>
      </c>
    </row>
    <row r="141" spans="1:94" ht="15.75" thickBot="1" x14ac:dyDescent="0.3">
      <c r="A141" s="161"/>
      <c r="B141" s="169" t="str">
        <f>$B$15</f>
        <v>Total</v>
      </c>
      <c r="C141" s="170">
        <f>SUM(C136:C140)</f>
        <v>7581</v>
      </c>
      <c r="D141" s="171">
        <f>SUM(D136:D140)</f>
        <v>10362</v>
      </c>
      <c r="E141" s="171">
        <f t="shared" ref="E141:BQ141" si="560">SUM(E136:E140)</f>
        <v>14118</v>
      </c>
      <c r="F141" s="171">
        <f t="shared" si="560"/>
        <v>12193</v>
      </c>
      <c r="G141" s="171">
        <f t="shared" si="560"/>
        <v>12025</v>
      </c>
      <c r="H141" s="149">
        <f t="shared" si="560"/>
        <v>11136</v>
      </c>
      <c r="I141" s="149">
        <f t="shared" si="560"/>
        <v>9407</v>
      </c>
      <c r="J141" s="149">
        <f t="shared" si="560"/>
        <v>6723</v>
      </c>
      <c r="K141" s="149">
        <f t="shared" si="560"/>
        <v>3949</v>
      </c>
      <c r="L141" s="330">
        <f t="shared" si="560"/>
        <v>2532</v>
      </c>
      <c r="M141" s="150">
        <f t="shared" si="560"/>
        <v>3139</v>
      </c>
      <c r="N141" s="330">
        <f t="shared" si="560"/>
        <v>4182</v>
      </c>
      <c r="O141" s="224">
        <f t="shared" si="560"/>
        <v>3444</v>
      </c>
      <c r="P141" s="224">
        <f t="shared" si="560"/>
        <v>1978</v>
      </c>
      <c r="Q141" s="224">
        <f t="shared" si="560"/>
        <v>2178</v>
      </c>
      <c r="R141" s="224">
        <f t="shared" si="560"/>
        <v>1903</v>
      </c>
      <c r="S141" s="224">
        <f t="shared" si="560"/>
        <v>1558</v>
      </c>
      <c r="T141" s="224">
        <f t="shared" si="560"/>
        <v>1276</v>
      </c>
      <c r="U141" s="224">
        <f t="shared" si="560"/>
        <v>997</v>
      </c>
      <c r="V141" s="224">
        <f t="shared" si="560"/>
        <v>897</v>
      </c>
      <c r="W141" s="224">
        <f t="shared" si="560"/>
        <v>781</v>
      </c>
      <c r="X141" s="298">
        <f t="shared" ref="X141" si="561">SUM(X136:X140)</f>
        <v>637</v>
      </c>
      <c r="Y141" s="385">
        <f t="shared" ref="Y141:AE141" si="562">SUM(Y136:Y140)</f>
        <v>838</v>
      </c>
      <c r="Z141" s="224">
        <f t="shared" si="562"/>
        <v>1249</v>
      </c>
      <c r="AA141" s="224">
        <f t="shared" si="562"/>
        <v>1713</v>
      </c>
      <c r="AB141" s="224">
        <f t="shared" si="562"/>
        <v>2088</v>
      </c>
      <c r="AC141" s="224">
        <f t="shared" si="562"/>
        <v>2238</v>
      </c>
      <c r="AD141" s="224">
        <f t="shared" si="562"/>
        <v>2642</v>
      </c>
      <c r="AE141" s="224">
        <f t="shared" si="562"/>
        <v>2991</v>
      </c>
      <c r="AF141" s="224">
        <f t="shared" ref="AF141" si="563">SUM(AF136:AF140)</f>
        <v>2774</v>
      </c>
      <c r="AG141" s="224">
        <v>3151</v>
      </c>
      <c r="AH141" s="224">
        <f t="shared" ref="AH141" si="564">SUM(AH136:AH140)</f>
        <v>4414</v>
      </c>
      <c r="AI141" s="224">
        <f>SUM(AI136:AI140)</f>
        <v>3567</v>
      </c>
      <c r="AJ141" s="458">
        <v>2246</v>
      </c>
      <c r="AK141" s="562">
        <f t="shared" ref="AK141" si="565">SUM(AK136:AK140)</f>
        <v>2009</v>
      </c>
      <c r="AL141" s="458">
        <f t="shared" ref="AL141" si="566">SUM(AL136:AL140)</f>
        <v>2047</v>
      </c>
      <c r="AM141" s="516">
        <f t="shared" ref="AM141:AR141" si="567">SUM(AM136:AM140)</f>
        <v>2279</v>
      </c>
      <c r="AN141" s="516">
        <f t="shared" si="567"/>
        <v>2422</v>
      </c>
      <c r="AO141" s="516">
        <f t="shared" si="567"/>
        <v>2647</v>
      </c>
      <c r="AP141" s="516">
        <f t="shared" si="567"/>
        <v>2872</v>
      </c>
      <c r="AQ141" s="516">
        <f t="shared" si="567"/>
        <v>4186</v>
      </c>
      <c r="AR141" s="516">
        <f t="shared" si="567"/>
        <v>5127</v>
      </c>
      <c r="AS141" s="516">
        <v>5417</v>
      </c>
      <c r="AT141" s="516">
        <v>4990</v>
      </c>
      <c r="AU141" s="516">
        <v>4389</v>
      </c>
      <c r="AV141" s="516">
        <v>3107</v>
      </c>
      <c r="AW141" s="576">
        <v>2403</v>
      </c>
      <c r="AX141" s="516">
        <v>2359</v>
      </c>
      <c r="AY141" s="516">
        <v>2547</v>
      </c>
      <c r="AZ141" s="516">
        <v>2441</v>
      </c>
      <c r="BA141" s="516">
        <v>2529</v>
      </c>
      <c r="BB141" s="516">
        <v>3462</v>
      </c>
      <c r="BC141" s="516">
        <v>4892</v>
      </c>
      <c r="BD141" s="516">
        <v>5905</v>
      </c>
      <c r="BE141" s="516">
        <v>4988</v>
      </c>
      <c r="BF141" s="516">
        <v>4829</v>
      </c>
      <c r="BG141" s="516"/>
      <c r="BH141" s="516"/>
      <c r="BI141" s="158">
        <f t="shared" si="560"/>
        <v>-4137</v>
      </c>
      <c r="BJ141" s="157">
        <f t="shared" si="560"/>
        <v>-8384</v>
      </c>
      <c r="BK141" s="157">
        <f t="shared" si="560"/>
        <v>-11940</v>
      </c>
      <c r="BL141" s="157">
        <f t="shared" si="560"/>
        <v>-10290</v>
      </c>
      <c r="BM141" s="157">
        <f t="shared" si="560"/>
        <v>-10467</v>
      </c>
      <c r="BN141" s="157">
        <f t="shared" si="560"/>
        <v>-9860</v>
      </c>
      <c r="BO141" s="157">
        <f t="shared" si="560"/>
        <v>-8410</v>
      </c>
      <c r="BP141" s="157">
        <f t="shared" si="560"/>
        <v>-5826</v>
      </c>
      <c r="BQ141" s="157">
        <f t="shared" si="560"/>
        <v>-3168</v>
      </c>
      <c r="BR141" s="257">
        <f t="shared" ref="BR141:BS141" si="568">SUM(BR136:BR140)</f>
        <v>-1895</v>
      </c>
      <c r="BS141" s="157">
        <f t="shared" si="568"/>
        <v>-2301</v>
      </c>
      <c r="BT141" s="157">
        <f t="shared" ref="BT141:BU141" si="569">SUM(BT136:BT140)</f>
        <v>-2933</v>
      </c>
      <c r="BU141" s="157">
        <f t="shared" si="569"/>
        <v>-1731</v>
      </c>
      <c r="BV141" s="157">
        <f t="shared" ref="BV141:BW141" si="570">SUM(BV136:BV140)</f>
        <v>110</v>
      </c>
      <c r="BW141" s="157">
        <f t="shared" si="570"/>
        <v>60</v>
      </c>
      <c r="BX141" s="157">
        <f t="shared" ref="BX141:BY141" si="571">SUM(BX136:BX140)</f>
        <v>739</v>
      </c>
      <c r="BY141" s="157">
        <f t="shared" si="571"/>
        <v>1433</v>
      </c>
      <c r="BZ141" s="418">
        <f t="shared" ref="BZ141" si="572">SUM(BZ136:BZ140)</f>
        <v>1498</v>
      </c>
      <c r="CA141" s="431">
        <f t="shared" ref="CA141:CB141" si="573">SUM(CA136:CA140)</f>
        <v>2154</v>
      </c>
      <c r="CB141" s="418">
        <f t="shared" si="573"/>
        <v>3517</v>
      </c>
      <c r="CC141" s="418">
        <f t="shared" ref="CC141:CD141" si="574">SUM(CC136:CC140)</f>
        <v>2786</v>
      </c>
      <c r="CD141" s="330">
        <f t="shared" si="574"/>
        <v>1609</v>
      </c>
      <c r="CE141" s="497">
        <f t="shared" ref="CE141:CF141" si="575">SUM(CE136:CE140)</f>
        <v>1171</v>
      </c>
      <c r="CF141" s="330">
        <f t="shared" si="575"/>
        <v>798</v>
      </c>
      <c r="CG141" s="330">
        <f t="shared" ref="CG141:CH141" si="576">SUM(CG136:CG140)</f>
        <v>566</v>
      </c>
      <c r="CH141" s="330">
        <f t="shared" si="576"/>
        <v>334</v>
      </c>
      <c r="CI141" s="330">
        <f t="shared" ref="CI141:CJ141" si="577">SUM(CI136:CI140)</f>
        <v>409</v>
      </c>
      <c r="CJ141" s="330">
        <f t="shared" si="577"/>
        <v>230</v>
      </c>
      <c r="CK141" s="330">
        <f t="shared" ref="CK141" si="578">SUM(CK136:CK140)</f>
        <v>1195</v>
      </c>
      <c r="CL141" s="418">
        <f t="shared" ref="CL141:CM141" si="579">SUM(CL136:CL140)</f>
        <v>2353</v>
      </c>
      <c r="CM141" s="418">
        <f t="shared" si="579"/>
        <v>2266</v>
      </c>
      <c r="CN141" s="418">
        <f t="shared" ref="CN141:CO141" si="580">SUM(CN136:CN140)</f>
        <v>576</v>
      </c>
      <c r="CO141" s="418">
        <f t="shared" si="580"/>
        <v>822</v>
      </c>
      <c r="CP141" s="257">
        <f t="shared" ref="CP141" si="581">SUM(CP136:CP140)</f>
        <v>861</v>
      </c>
    </row>
    <row r="142" spans="1:94" ht="30" x14ac:dyDescent="0.25">
      <c r="A142" s="161">
        <v>20</v>
      </c>
      <c r="B142" s="450" t="s">
        <v>120</v>
      </c>
      <c r="C142" s="163"/>
      <c r="D142" s="164"/>
      <c r="E142" s="164"/>
      <c r="F142" s="165"/>
      <c r="G142" s="164"/>
      <c r="H142" s="143"/>
      <c r="I142" s="143"/>
      <c r="J142" s="143"/>
      <c r="K142" s="143"/>
      <c r="L142" s="328"/>
      <c r="M142" s="355"/>
      <c r="N142" s="328"/>
      <c r="O142" s="222"/>
      <c r="P142" s="222"/>
      <c r="Q142" s="222"/>
      <c r="R142" s="222"/>
      <c r="S142" s="237"/>
      <c r="T142" s="237"/>
      <c r="U142" s="237"/>
      <c r="V142" s="237"/>
      <c r="W142" s="237"/>
      <c r="X142" s="360"/>
      <c r="Y142" s="383"/>
      <c r="Z142" s="222"/>
      <c r="AA142" s="237"/>
      <c r="AB142" s="237"/>
      <c r="AC142" s="237"/>
      <c r="AD142" s="237"/>
      <c r="AE142" s="237"/>
      <c r="AF142" s="237"/>
      <c r="AG142" s="237"/>
      <c r="AH142" s="237"/>
      <c r="AI142" s="237"/>
      <c r="AJ142" s="456"/>
      <c r="AK142" s="559"/>
      <c r="AL142" s="456"/>
      <c r="AM142" s="515"/>
      <c r="AN142" s="478"/>
      <c r="AO142" s="478"/>
      <c r="AP142" s="478"/>
      <c r="AQ142" s="478"/>
      <c r="AR142" s="478"/>
      <c r="AS142" s="478"/>
      <c r="AT142" s="478"/>
      <c r="AU142" s="478"/>
      <c r="AV142" s="478"/>
      <c r="AW142" s="559"/>
      <c r="AX142" s="478"/>
      <c r="AY142" s="478"/>
      <c r="AZ142" s="478"/>
      <c r="BA142" s="478"/>
      <c r="BB142" s="478"/>
      <c r="BC142" s="478"/>
      <c r="BD142" s="478"/>
      <c r="BE142" s="478"/>
      <c r="BF142" s="478"/>
      <c r="BG142" s="478"/>
      <c r="BH142" s="478"/>
      <c r="BI142" s="138"/>
      <c r="BJ142" s="139"/>
      <c r="BK142" s="139"/>
      <c r="BL142" s="139"/>
      <c r="BM142" s="139"/>
      <c r="BN142" s="139"/>
      <c r="BO142" s="139"/>
      <c r="BP142" s="139"/>
      <c r="BQ142" s="139"/>
      <c r="BR142" s="251"/>
      <c r="BS142" s="139"/>
      <c r="BT142" s="139"/>
      <c r="BU142" s="139"/>
      <c r="BV142" s="139"/>
      <c r="BW142" s="139"/>
      <c r="BX142" s="139"/>
      <c r="BY142" s="139"/>
      <c r="BZ142" s="333"/>
      <c r="CA142" s="341"/>
      <c r="CB142" s="333"/>
      <c r="CC142" s="333"/>
      <c r="CD142" s="333"/>
      <c r="CE142" s="495"/>
      <c r="CF142" s="333"/>
      <c r="CG142" s="333"/>
      <c r="CH142" s="333"/>
      <c r="CI142" s="333"/>
      <c r="CJ142" s="333"/>
      <c r="CK142" s="333"/>
      <c r="CL142" s="333"/>
      <c r="CM142" s="333"/>
      <c r="CN142" s="333"/>
      <c r="CO142" s="333"/>
      <c r="CP142" s="251"/>
    </row>
    <row r="143" spans="1:94" x14ac:dyDescent="0.25">
      <c r="B143" s="162" t="s">
        <v>117</v>
      </c>
      <c r="C143" s="163"/>
      <c r="D143" s="164"/>
      <c r="E143" s="164"/>
      <c r="F143" s="165"/>
      <c r="G143" s="164"/>
      <c r="H143" s="143"/>
      <c r="I143" s="143"/>
      <c r="J143" s="143"/>
      <c r="K143" s="143"/>
      <c r="L143" s="328"/>
      <c r="M143" s="355"/>
      <c r="N143" s="328"/>
      <c r="O143" s="222"/>
      <c r="P143" s="222"/>
      <c r="Q143" s="222"/>
      <c r="R143" s="222"/>
      <c r="S143" s="237"/>
      <c r="T143" s="237"/>
      <c r="U143" s="237"/>
      <c r="V143" s="237"/>
      <c r="W143" s="237"/>
      <c r="X143" s="360"/>
      <c r="Y143" s="383"/>
      <c r="Z143" s="222"/>
      <c r="AA143" s="237"/>
      <c r="AB143" s="237"/>
      <c r="AC143" s="237"/>
      <c r="AD143" s="237"/>
      <c r="AE143" s="237">
        <v>0</v>
      </c>
      <c r="AF143" s="237">
        <v>0</v>
      </c>
      <c r="AG143" s="237">
        <v>0</v>
      </c>
      <c r="AH143" s="237">
        <v>188</v>
      </c>
      <c r="AI143" s="237">
        <v>202</v>
      </c>
      <c r="AJ143" s="456">
        <v>18</v>
      </c>
      <c r="AK143" s="559">
        <v>12</v>
      </c>
      <c r="AL143" s="456">
        <v>3</v>
      </c>
      <c r="AM143" s="515">
        <v>0</v>
      </c>
      <c r="AN143" s="478">
        <v>0</v>
      </c>
      <c r="AO143" s="478">
        <v>0</v>
      </c>
      <c r="AP143" s="478">
        <v>0</v>
      </c>
      <c r="AQ143" s="478">
        <v>362</v>
      </c>
      <c r="AR143" s="478">
        <v>836</v>
      </c>
      <c r="AS143" s="478">
        <v>1067</v>
      </c>
      <c r="AT143" s="478">
        <v>675</v>
      </c>
      <c r="AU143" s="478">
        <v>630</v>
      </c>
      <c r="AV143" s="478">
        <v>111</v>
      </c>
      <c r="AW143" s="559">
        <v>52</v>
      </c>
      <c r="AX143" s="478">
        <v>22</v>
      </c>
      <c r="AY143" s="478">
        <v>22</v>
      </c>
      <c r="AZ143" s="478">
        <v>12</v>
      </c>
      <c r="BA143" s="478">
        <v>29</v>
      </c>
      <c r="BB143" s="478">
        <v>578</v>
      </c>
      <c r="BC143" s="478">
        <v>586</v>
      </c>
      <c r="BD143" s="478">
        <v>839</v>
      </c>
      <c r="BE143" s="478">
        <v>756</v>
      </c>
      <c r="BF143" s="478">
        <v>924</v>
      </c>
      <c r="BG143" s="478"/>
      <c r="BH143" s="478"/>
      <c r="BI143" s="138"/>
      <c r="BJ143" s="139"/>
      <c r="BK143" s="139"/>
      <c r="BL143" s="139"/>
      <c r="BM143" s="139"/>
      <c r="BN143" s="139"/>
      <c r="BO143" s="139"/>
      <c r="BP143" s="139"/>
      <c r="BQ143" s="139"/>
      <c r="BR143" s="251"/>
      <c r="BS143" s="139"/>
      <c r="BT143" s="139"/>
      <c r="BU143" s="139"/>
      <c r="BV143" s="139"/>
      <c r="BW143" s="139"/>
      <c r="BX143" s="139"/>
      <c r="BY143" s="333">
        <f t="shared" ref="BY143:CH146" si="582">AE143-S143</f>
        <v>0</v>
      </c>
      <c r="BZ143" s="333">
        <f t="shared" si="582"/>
        <v>0</v>
      </c>
      <c r="CA143" s="341">
        <f t="shared" si="582"/>
        <v>0</v>
      </c>
      <c r="CB143" s="333">
        <f t="shared" si="582"/>
        <v>188</v>
      </c>
      <c r="CC143" s="333">
        <f t="shared" si="582"/>
        <v>202</v>
      </c>
      <c r="CD143" s="333">
        <f t="shared" si="582"/>
        <v>18</v>
      </c>
      <c r="CE143" s="495">
        <f t="shared" si="582"/>
        <v>12</v>
      </c>
      <c r="CF143" s="456">
        <f t="shared" si="582"/>
        <v>3</v>
      </c>
      <c r="CG143" s="456">
        <f t="shared" si="582"/>
        <v>0</v>
      </c>
      <c r="CH143" s="456">
        <f t="shared" si="582"/>
        <v>0</v>
      </c>
      <c r="CI143" s="456">
        <f t="shared" ref="CI143:CP146" si="583">AO143-AC143</f>
        <v>0</v>
      </c>
      <c r="CJ143" s="456">
        <f t="shared" si="583"/>
        <v>0</v>
      </c>
      <c r="CK143" s="456">
        <f t="shared" si="583"/>
        <v>362</v>
      </c>
      <c r="CL143" s="333">
        <f t="shared" si="583"/>
        <v>836</v>
      </c>
      <c r="CM143" s="333">
        <f t="shared" si="583"/>
        <v>1067</v>
      </c>
      <c r="CN143" s="333">
        <f t="shared" si="583"/>
        <v>487</v>
      </c>
      <c r="CO143" s="333">
        <f t="shared" si="583"/>
        <v>428</v>
      </c>
      <c r="CP143" s="251">
        <f t="shared" si="583"/>
        <v>93</v>
      </c>
    </row>
    <row r="144" spans="1:94" x14ac:dyDescent="0.25">
      <c r="B144" s="162" t="s">
        <v>118</v>
      </c>
      <c r="C144" s="163"/>
      <c r="D144" s="164"/>
      <c r="E144" s="164"/>
      <c r="F144" s="165"/>
      <c r="G144" s="164"/>
      <c r="H144" s="143"/>
      <c r="I144" s="143"/>
      <c r="J144" s="143"/>
      <c r="K144" s="143"/>
      <c r="L144" s="328"/>
      <c r="M144" s="355"/>
      <c r="N144" s="328"/>
      <c r="O144" s="222"/>
      <c r="P144" s="222"/>
      <c r="Q144" s="222"/>
      <c r="R144" s="222"/>
      <c r="S144" s="237"/>
      <c r="T144" s="237"/>
      <c r="U144" s="237"/>
      <c r="V144" s="237"/>
      <c r="W144" s="237"/>
      <c r="X144" s="360"/>
      <c r="Y144" s="383"/>
      <c r="Z144" s="222"/>
      <c r="AA144" s="237"/>
      <c r="AB144" s="237"/>
      <c r="AC144" s="237"/>
      <c r="AD144" s="237"/>
      <c r="AE144" s="237">
        <v>0</v>
      </c>
      <c r="AF144" s="237">
        <v>0</v>
      </c>
      <c r="AG144" s="237">
        <v>0</v>
      </c>
      <c r="AH144" s="237">
        <v>55</v>
      </c>
      <c r="AI144" s="237">
        <v>53</v>
      </c>
      <c r="AJ144" s="456">
        <v>3</v>
      </c>
      <c r="AK144" s="559">
        <v>4</v>
      </c>
      <c r="AL144" s="456">
        <v>0</v>
      </c>
      <c r="AM144" s="515">
        <v>0</v>
      </c>
      <c r="AN144" s="478">
        <v>0</v>
      </c>
      <c r="AO144" s="478">
        <v>0</v>
      </c>
      <c r="AP144" s="478">
        <v>0</v>
      </c>
      <c r="AQ144" s="478">
        <v>14</v>
      </c>
      <c r="AR144" s="478">
        <v>2</v>
      </c>
      <c r="AS144" s="478">
        <v>6</v>
      </c>
      <c r="AT144" s="478">
        <v>946</v>
      </c>
      <c r="AU144" s="478">
        <v>129</v>
      </c>
      <c r="AV144" s="478">
        <v>37</v>
      </c>
      <c r="AW144" s="559">
        <v>12</v>
      </c>
      <c r="AX144" s="478">
        <v>12</v>
      </c>
      <c r="AY144" s="478">
        <v>4</v>
      </c>
      <c r="AZ144" s="478">
        <v>3</v>
      </c>
      <c r="BA144" s="478">
        <v>5</v>
      </c>
      <c r="BB144" s="478">
        <v>221</v>
      </c>
      <c r="BC144" s="478">
        <v>203</v>
      </c>
      <c r="BD144" s="478">
        <v>234</v>
      </c>
      <c r="BE144" s="478">
        <v>273</v>
      </c>
      <c r="BF144" s="478">
        <v>319</v>
      </c>
      <c r="BG144" s="478"/>
      <c r="BH144" s="478"/>
      <c r="BI144" s="138"/>
      <c r="BJ144" s="139"/>
      <c r="BK144" s="139"/>
      <c r="BL144" s="139"/>
      <c r="BM144" s="139"/>
      <c r="BN144" s="139"/>
      <c r="BO144" s="139"/>
      <c r="BP144" s="139"/>
      <c r="BQ144" s="139"/>
      <c r="BR144" s="251"/>
      <c r="BS144" s="139"/>
      <c r="BT144" s="139"/>
      <c r="BU144" s="139"/>
      <c r="BV144" s="139"/>
      <c r="BW144" s="139"/>
      <c r="BX144" s="139"/>
      <c r="BY144" s="333">
        <f t="shared" si="582"/>
        <v>0</v>
      </c>
      <c r="BZ144" s="333">
        <f t="shared" si="582"/>
        <v>0</v>
      </c>
      <c r="CA144" s="341">
        <f t="shared" si="582"/>
        <v>0</v>
      </c>
      <c r="CB144" s="333">
        <f t="shared" si="582"/>
        <v>55</v>
      </c>
      <c r="CC144" s="333">
        <f t="shared" si="582"/>
        <v>53</v>
      </c>
      <c r="CD144" s="333">
        <f t="shared" si="582"/>
        <v>3</v>
      </c>
      <c r="CE144" s="495">
        <f t="shared" si="582"/>
        <v>4</v>
      </c>
      <c r="CF144" s="456">
        <f t="shared" si="582"/>
        <v>0</v>
      </c>
      <c r="CG144" s="456">
        <f t="shared" si="582"/>
        <v>0</v>
      </c>
      <c r="CH144" s="456">
        <f t="shared" si="582"/>
        <v>0</v>
      </c>
      <c r="CI144" s="456">
        <f t="shared" si="583"/>
        <v>0</v>
      </c>
      <c r="CJ144" s="456">
        <f t="shared" si="583"/>
        <v>0</v>
      </c>
      <c r="CK144" s="456">
        <f t="shared" si="583"/>
        <v>14</v>
      </c>
      <c r="CL144" s="333">
        <f t="shared" si="583"/>
        <v>2</v>
      </c>
      <c r="CM144" s="333">
        <f t="shared" si="583"/>
        <v>6</v>
      </c>
      <c r="CN144" s="333">
        <f t="shared" si="583"/>
        <v>891</v>
      </c>
      <c r="CO144" s="333">
        <f t="shared" si="583"/>
        <v>76</v>
      </c>
      <c r="CP144" s="251">
        <f t="shared" si="583"/>
        <v>34</v>
      </c>
    </row>
    <row r="145" spans="2:94" x14ac:dyDescent="0.25">
      <c r="B145" s="162" t="s">
        <v>119</v>
      </c>
      <c r="C145" s="163"/>
      <c r="D145" s="164"/>
      <c r="E145" s="164"/>
      <c r="F145" s="165"/>
      <c r="G145" s="164"/>
      <c r="H145" s="143"/>
      <c r="I145" s="143"/>
      <c r="J145" s="143"/>
      <c r="K145" s="143"/>
      <c r="L145" s="328"/>
      <c r="M145" s="355"/>
      <c r="N145" s="328"/>
      <c r="O145" s="222"/>
      <c r="P145" s="222"/>
      <c r="Q145" s="222"/>
      <c r="R145" s="222"/>
      <c r="S145" s="237"/>
      <c r="T145" s="237"/>
      <c r="U145" s="237"/>
      <c r="V145" s="237"/>
      <c r="W145" s="237"/>
      <c r="X145" s="360"/>
      <c r="Y145" s="383"/>
      <c r="Z145" s="222"/>
      <c r="AA145" s="237"/>
      <c r="AB145" s="237"/>
      <c r="AC145" s="237"/>
      <c r="AD145" s="237"/>
      <c r="AE145" s="237">
        <v>2</v>
      </c>
      <c r="AF145" s="237">
        <v>28</v>
      </c>
      <c r="AG145" s="237">
        <v>27</v>
      </c>
      <c r="AH145" s="237">
        <v>55</v>
      </c>
      <c r="AI145" s="237">
        <v>90</v>
      </c>
      <c r="AJ145" s="456">
        <v>37</v>
      </c>
      <c r="AK145" s="559">
        <v>35</v>
      </c>
      <c r="AL145" s="456">
        <v>41</v>
      </c>
      <c r="AM145" s="515">
        <v>4</v>
      </c>
      <c r="AN145" s="478">
        <v>0</v>
      </c>
      <c r="AO145" s="478">
        <v>0</v>
      </c>
      <c r="AP145" s="478">
        <v>0</v>
      </c>
      <c r="AQ145" s="478">
        <v>8</v>
      </c>
      <c r="AR145" s="478">
        <v>20</v>
      </c>
      <c r="AS145" s="478">
        <v>21</v>
      </c>
      <c r="AT145" s="478">
        <v>72</v>
      </c>
      <c r="AU145" s="478">
        <v>78</v>
      </c>
      <c r="AV145" s="478">
        <v>57</v>
      </c>
      <c r="AW145" s="559">
        <v>47</v>
      </c>
      <c r="AX145" s="478">
        <v>78</v>
      </c>
      <c r="AY145" s="478">
        <v>83</v>
      </c>
      <c r="AZ145" s="478">
        <v>76</v>
      </c>
      <c r="BA145" s="478">
        <v>43</v>
      </c>
      <c r="BB145" s="478">
        <v>9</v>
      </c>
      <c r="BC145" s="478">
        <v>17</v>
      </c>
      <c r="BD145" s="478">
        <v>11</v>
      </c>
      <c r="BE145" s="478">
        <v>39</v>
      </c>
      <c r="BF145" s="478">
        <v>73</v>
      </c>
      <c r="BG145" s="478"/>
      <c r="BH145" s="478"/>
      <c r="BI145" s="138"/>
      <c r="BJ145" s="139"/>
      <c r="BK145" s="139"/>
      <c r="BL145" s="139"/>
      <c r="BM145" s="139"/>
      <c r="BN145" s="139"/>
      <c r="BO145" s="139"/>
      <c r="BP145" s="139"/>
      <c r="BQ145" s="139"/>
      <c r="BR145" s="251"/>
      <c r="BS145" s="139"/>
      <c r="BT145" s="139"/>
      <c r="BU145" s="139"/>
      <c r="BV145" s="139"/>
      <c r="BW145" s="139"/>
      <c r="BX145" s="139"/>
      <c r="BY145" s="333">
        <f t="shared" si="582"/>
        <v>2</v>
      </c>
      <c r="BZ145" s="333">
        <f t="shared" si="582"/>
        <v>28</v>
      </c>
      <c r="CA145" s="341">
        <f t="shared" si="582"/>
        <v>27</v>
      </c>
      <c r="CB145" s="333">
        <f t="shared" si="582"/>
        <v>55</v>
      </c>
      <c r="CC145" s="333">
        <f t="shared" si="582"/>
        <v>90</v>
      </c>
      <c r="CD145" s="333">
        <f t="shared" si="582"/>
        <v>37</v>
      </c>
      <c r="CE145" s="495">
        <f t="shared" si="582"/>
        <v>35</v>
      </c>
      <c r="CF145" s="456">
        <f t="shared" si="582"/>
        <v>41</v>
      </c>
      <c r="CG145" s="456">
        <f t="shared" si="582"/>
        <v>4</v>
      </c>
      <c r="CH145" s="456">
        <f t="shared" si="582"/>
        <v>0</v>
      </c>
      <c r="CI145" s="456">
        <f t="shared" si="583"/>
        <v>0</v>
      </c>
      <c r="CJ145" s="456">
        <f t="shared" si="583"/>
        <v>0</v>
      </c>
      <c r="CK145" s="456">
        <f t="shared" si="583"/>
        <v>6</v>
      </c>
      <c r="CL145" s="333">
        <f t="shared" si="583"/>
        <v>-8</v>
      </c>
      <c r="CM145" s="333">
        <f t="shared" si="583"/>
        <v>-6</v>
      </c>
      <c r="CN145" s="333">
        <f t="shared" si="583"/>
        <v>17</v>
      </c>
      <c r="CO145" s="333">
        <f t="shared" si="583"/>
        <v>-12</v>
      </c>
      <c r="CP145" s="251">
        <f t="shared" si="583"/>
        <v>20</v>
      </c>
    </row>
    <row r="146" spans="2:94" ht="17.25" x14ac:dyDescent="0.4">
      <c r="B146" s="162" t="s">
        <v>121</v>
      </c>
      <c r="C146" s="166"/>
      <c r="D146" s="167"/>
      <c r="E146" s="167"/>
      <c r="F146" s="168"/>
      <c r="G146" s="167"/>
      <c r="H146" s="146"/>
      <c r="I146" s="146"/>
      <c r="J146" s="146"/>
      <c r="K146" s="146"/>
      <c r="L146" s="329"/>
      <c r="M146" s="357"/>
      <c r="N146" s="329"/>
      <c r="O146" s="223"/>
      <c r="P146" s="223"/>
      <c r="Q146" s="223"/>
      <c r="R146" s="223"/>
      <c r="S146" s="238"/>
      <c r="T146" s="238"/>
      <c r="U146" s="238"/>
      <c r="V146" s="238"/>
      <c r="W146" s="238"/>
      <c r="X146" s="361"/>
      <c r="Y146" s="384"/>
      <c r="Z146" s="223"/>
      <c r="AA146" s="238"/>
      <c r="AB146" s="238"/>
      <c r="AC146" s="238"/>
      <c r="AD146" s="238"/>
      <c r="AE146" s="237">
        <v>0</v>
      </c>
      <c r="AF146" s="237">
        <v>3</v>
      </c>
      <c r="AG146" s="237">
        <v>8</v>
      </c>
      <c r="AH146" s="237">
        <v>5</v>
      </c>
      <c r="AI146" s="237">
        <v>7</v>
      </c>
      <c r="AJ146" s="456">
        <v>5</v>
      </c>
      <c r="AK146" s="559">
        <v>7</v>
      </c>
      <c r="AL146" s="456">
        <v>2</v>
      </c>
      <c r="AM146" s="515">
        <v>0</v>
      </c>
      <c r="AN146" s="478">
        <v>0</v>
      </c>
      <c r="AO146" s="478">
        <v>0</v>
      </c>
      <c r="AP146" s="478">
        <v>0</v>
      </c>
      <c r="AQ146" s="478">
        <v>0</v>
      </c>
      <c r="AR146" s="478">
        <v>5</v>
      </c>
      <c r="AS146" s="478">
        <v>2</v>
      </c>
      <c r="AT146" s="478">
        <v>6</v>
      </c>
      <c r="AU146" s="478">
        <v>12</v>
      </c>
      <c r="AV146" s="478">
        <v>4</v>
      </c>
      <c r="AW146" s="559">
        <v>4</v>
      </c>
      <c r="AX146" s="478">
        <v>5</v>
      </c>
      <c r="AY146" s="478">
        <v>5</v>
      </c>
      <c r="AZ146" s="478">
        <v>7</v>
      </c>
      <c r="BA146" s="478">
        <v>1</v>
      </c>
      <c r="BB146" s="478">
        <v>6</v>
      </c>
      <c r="BC146" s="478">
        <v>2</v>
      </c>
      <c r="BD146" s="478">
        <v>3</v>
      </c>
      <c r="BE146" s="478">
        <v>4</v>
      </c>
      <c r="BF146" s="478">
        <v>0</v>
      </c>
      <c r="BG146" s="478"/>
      <c r="BH146" s="478"/>
      <c r="BI146" s="138" t="s">
        <v>122</v>
      </c>
      <c r="BJ146" s="237"/>
      <c r="BK146" s="237"/>
      <c r="BL146" s="153"/>
      <c r="BM146" s="153"/>
      <c r="BN146" s="153"/>
      <c r="BO146" s="153"/>
      <c r="BP146" s="153"/>
      <c r="BQ146" s="153"/>
      <c r="BR146" s="255"/>
      <c r="BS146" s="153"/>
      <c r="BT146" s="153"/>
      <c r="BU146" s="153"/>
      <c r="BV146" s="153"/>
      <c r="BW146" s="153"/>
      <c r="BX146" s="153"/>
      <c r="BY146" s="333">
        <f t="shared" si="582"/>
        <v>0</v>
      </c>
      <c r="BZ146" s="333">
        <f t="shared" si="582"/>
        <v>3</v>
      </c>
      <c r="CA146" s="341">
        <f t="shared" si="582"/>
        <v>8</v>
      </c>
      <c r="CB146" s="333">
        <f t="shared" si="582"/>
        <v>5</v>
      </c>
      <c r="CC146" s="333">
        <f t="shared" si="582"/>
        <v>7</v>
      </c>
      <c r="CD146" s="333">
        <f t="shared" si="582"/>
        <v>5</v>
      </c>
      <c r="CE146" s="495">
        <f t="shared" si="582"/>
        <v>7</v>
      </c>
      <c r="CF146" s="456">
        <f t="shared" si="582"/>
        <v>2</v>
      </c>
      <c r="CG146" s="456">
        <f t="shared" si="582"/>
        <v>0</v>
      </c>
      <c r="CH146" s="456">
        <f t="shared" si="582"/>
        <v>0</v>
      </c>
      <c r="CI146" s="456">
        <f t="shared" si="583"/>
        <v>0</v>
      </c>
      <c r="CJ146" s="456">
        <f t="shared" si="583"/>
        <v>0</v>
      </c>
      <c r="CK146" s="456">
        <f t="shared" si="583"/>
        <v>0</v>
      </c>
      <c r="CL146" s="333">
        <f t="shared" si="583"/>
        <v>2</v>
      </c>
      <c r="CM146" s="333">
        <f t="shared" si="583"/>
        <v>-6</v>
      </c>
      <c r="CN146" s="333">
        <f t="shared" si="583"/>
        <v>1</v>
      </c>
      <c r="CO146" s="333">
        <f t="shared" si="583"/>
        <v>5</v>
      </c>
      <c r="CP146" s="251">
        <f t="shared" si="583"/>
        <v>-1</v>
      </c>
    </row>
    <row r="147" spans="2:94" ht="15.75" thickBot="1" x14ac:dyDescent="0.3">
      <c r="B147" s="169" t="s">
        <v>27</v>
      </c>
      <c r="C147" s="170"/>
      <c r="D147" s="171"/>
      <c r="E147" s="171"/>
      <c r="F147" s="171"/>
      <c r="G147" s="171"/>
      <c r="H147" s="149"/>
      <c r="I147" s="149"/>
      <c r="J147" s="149"/>
      <c r="K147" s="149"/>
      <c r="L147" s="330"/>
      <c r="M147" s="150"/>
      <c r="N147" s="330"/>
      <c r="O147" s="224"/>
      <c r="P147" s="224"/>
      <c r="Q147" s="224"/>
      <c r="R147" s="224"/>
      <c r="S147" s="224"/>
      <c r="T147" s="224"/>
      <c r="U147" s="224"/>
      <c r="V147" s="224"/>
      <c r="W147" s="224"/>
      <c r="X147" s="298"/>
      <c r="Y147" s="385"/>
      <c r="Z147" s="224"/>
      <c r="AA147" s="224"/>
      <c r="AB147" s="224"/>
      <c r="AC147" s="224"/>
      <c r="AD147" s="451" t="s">
        <v>122</v>
      </c>
      <c r="AE147" s="224">
        <v>2</v>
      </c>
      <c r="AF147" s="224">
        <f>SUM(AF143:AF146)</f>
        <v>31</v>
      </c>
      <c r="AG147" s="224">
        <v>35</v>
      </c>
      <c r="AH147" s="224">
        <v>303</v>
      </c>
      <c r="AI147" s="224">
        <v>352</v>
      </c>
      <c r="AJ147" s="459">
        <v>63</v>
      </c>
      <c r="AK147" s="556">
        <f>SUM(AK143:AK146)</f>
        <v>58</v>
      </c>
      <c r="AL147" s="459">
        <v>46</v>
      </c>
      <c r="AM147" s="517">
        <v>4</v>
      </c>
      <c r="AN147" s="514">
        <v>0</v>
      </c>
      <c r="AO147" s="514">
        <v>0</v>
      </c>
      <c r="AP147" s="514">
        <v>0</v>
      </c>
      <c r="AQ147" s="514">
        <f>SUM(AQ143:AQ146)</f>
        <v>384</v>
      </c>
      <c r="AR147" s="514">
        <f>SUM(AR143:AR146)</f>
        <v>863</v>
      </c>
      <c r="AS147" s="514">
        <v>1096</v>
      </c>
      <c r="AT147" s="514">
        <v>1699</v>
      </c>
      <c r="AU147" s="514">
        <v>849</v>
      </c>
      <c r="AV147" s="514">
        <v>209</v>
      </c>
      <c r="AW147" s="577">
        <v>115</v>
      </c>
      <c r="AX147" s="514">
        <v>117</v>
      </c>
      <c r="AY147" s="514">
        <v>114</v>
      </c>
      <c r="AZ147" s="514">
        <v>98</v>
      </c>
      <c r="BA147" s="514">
        <v>78</v>
      </c>
      <c r="BB147" s="514">
        <v>814</v>
      </c>
      <c r="BC147" s="514">
        <v>808</v>
      </c>
      <c r="BD147" s="514">
        <v>1087</v>
      </c>
      <c r="BE147" s="514">
        <v>1072</v>
      </c>
      <c r="BF147" s="514">
        <v>1316</v>
      </c>
      <c r="BG147" s="514"/>
      <c r="BH147" s="514"/>
      <c r="BI147" s="158" t="s">
        <v>122</v>
      </c>
      <c r="BJ147" s="157"/>
      <c r="BK147" s="157"/>
      <c r="BL147" s="157"/>
      <c r="BM147" s="157"/>
      <c r="BN147" s="157"/>
      <c r="BO147" s="157"/>
      <c r="BP147" s="157"/>
      <c r="BQ147" s="157"/>
      <c r="BR147" s="257"/>
      <c r="BS147" s="157"/>
      <c r="BT147" s="157"/>
      <c r="BU147" s="157"/>
      <c r="BV147" s="157"/>
      <c r="BW147" s="157"/>
      <c r="BX147" s="157"/>
      <c r="BY147" s="454">
        <f t="shared" ref="BY147:CD147" si="584">SUM(BY142:BY146)</f>
        <v>2</v>
      </c>
      <c r="BZ147" s="149">
        <f t="shared" si="584"/>
        <v>31</v>
      </c>
      <c r="CA147" s="149">
        <f t="shared" si="584"/>
        <v>35</v>
      </c>
      <c r="CB147" s="149">
        <f t="shared" si="584"/>
        <v>303</v>
      </c>
      <c r="CC147" s="149">
        <f t="shared" si="584"/>
        <v>352</v>
      </c>
      <c r="CD147" s="330">
        <f t="shared" si="584"/>
        <v>63</v>
      </c>
      <c r="CE147" s="497">
        <f t="shared" ref="CE147:CI147" si="585">SUM(CE142:CE146)</f>
        <v>58</v>
      </c>
      <c r="CF147" s="459">
        <f t="shared" si="585"/>
        <v>46</v>
      </c>
      <c r="CG147" s="459">
        <f t="shared" si="585"/>
        <v>4</v>
      </c>
      <c r="CH147" s="459">
        <f t="shared" si="585"/>
        <v>0</v>
      </c>
      <c r="CI147" s="459">
        <f t="shared" si="585"/>
        <v>0</v>
      </c>
      <c r="CJ147" s="459">
        <f t="shared" ref="CJ147:CK147" si="586">SUM(CJ142:CJ146)</f>
        <v>0</v>
      </c>
      <c r="CK147" s="459">
        <f t="shared" si="586"/>
        <v>382</v>
      </c>
      <c r="CL147" s="149">
        <f t="shared" ref="CL147:CM147" si="587">SUM(CL142:CL146)</f>
        <v>832</v>
      </c>
      <c r="CM147" s="149">
        <f t="shared" si="587"/>
        <v>1061</v>
      </c>
      <c r="CN147" s="149">
        <f t="shared" ref="CN147:CO147" si="588">SUM(CN142:CN146)</f>
        <v>1396</v>
      </c>
      <c r="CO147" s="149">
        <f t="shared" si="588"/>
        <v>497</v>
      </c>
      <c r="CP147" s="253">
        <f t="shared" ref="CP147" si="589">SUM(CP142:CP146)</f>
        <v>146</v>
      </c>
    </row>
    <row r="148" spans="2:94" x14ac:dyDescent="0.25">
      <c r="Y148" s="444"/>
      <c r="AF148" s="393" t="s">
        <v>122</v>
      </c>
      <c r="AG148" s="393" t="s">
        <v>122</v>
      </c>
      <c r="AH148" s="393" t="s">
        <v>122</v>
      </c>
      <c r="AI148" s="393" t="s">
        <v>122</v>
      </c>
      <c r="AJ148" s="393"/>
      <c r="AK148" s="393"/>
      <c r="AL148" s="393"/>
      <c r="AM148" s="393"/>
      <c r="AN148" s="532"/>
      <c r="AO148" s="532"/>
      <c r="AP148" s="532"/>
      <c r="AQ148" s="532"/>
      <c r="AR148" s="532"/>
      <c r="AS148" s="532"/>
      <c r="AT148" s="532"/>
      <c r="AU148" s="532"/>
      <c r="AV148" s="532"/>
      <c r="AW148" s="532"/>
      <c r="AX148" s="532"/>
      <c r="AY148" s="532"/>
      <c r="AZ148" s="532"/>
      <c r="BA148" s="532"/>
      <c r="BB148" s="532"/>
      <c r="BC148" s="532"/>
      <c r="BD148" s="532"/>
      <c r="BE148" s="532"/>
      <c r="BF148" s="532"/>
      <c r="BG148" s="532"/>
      <c r="BH148" s="532"/>
      <c r="BI148" s="393" t="s">
        <v>122</v>
      </c>
    </row>
    <row r="149" spans="2:94" x14ac:dyDescent="0.25">
      <c r="Y149" s="444"/>
      <c r="AF149" s="393" t="s">
        <v>122</v>
      </c>
      <c r="AG149" s="393" t="s">
        <v>122</v>
      </c>
      <c r="AH149" s="393" t="s">
        <v>122</v>
      </c>
      <c r="AI149" s="393"/>
      <c r="AJ149" s="393"/>
      <c r="AK149" s="393"/>
      <c r="AL149" s="393"/>
      <c r="AM149" s="393"/>
      <c r="AN149" s="532"/>
      <c r="AO149" s="532"/>
      <c r="AP149" s="532"/>
      <c r="AQ149" s="532"/>
      <c r="AR149" s="532"/>
      <c r="AS149" s="532"/>
      <c r="AT149" s="532"/>
      <c r="AU149" s="532"/>
      <c r="AV149" s="532"/>
      <c r="AW149" s="532"/>
      <c r="AX149" s="532"/>
      <c r="AY149" s="532"/>
      <c r="AZ149" s="532"/>
      <c r="BA149" s="532"/>
      <c r="BB149" s="532"/>
      <c r="BC149" s="532"/>
      <c r="BD149" s="532"/>
      <c r="BE149" s="532"/>
      <c r="BF149" s="532"/>
      <c r="BG149" s="532"/>
      <c r="BH149" s="532"/>
      <c r="BI149" s="393"/>
      <c r="BJ149" s="393"/>
      <c r="BK149" s="393"/>
    </row>
    <row r="150" spans="2:94" x14ac:dyDescent="0.25">
      <c r="B150" s="172" t="s">
        <v>31</v>
      </c>
      <c r="Y150" s="444"/>
      <c r="AF150" s="444"/>
      <c r="AG150" s="393"/>
      <c r="AH150" s="393"/>
      <c r="AI150" s="393"/>
      <c r="AJ150" s="393"/>
      <c r="AK150" s="393"/>
      <c r="AL150" s="393"/>
      <c r="AM150" s="393"/>
      <c r="AN150" s="532"/>
      <c r="AO150" s="532"/>
      <c r="AP150" s="532"/>
      <c r="AQ150" s="532"/>
      <c r="AR150" s="532"/>
      <c r="AS150" s="532"/>
      <c r="AT150" s="532"/>
      <c r="AU150" s="532"/>
      <c r="AV150" s="532"/>
      <c r="AW150" s="532"/>
      <c r="AX150" s="532"/>
      <c r="AY150" s="532"/>
      <c r="AZ150" s="532"/>
      <c r="BA150" s="532"/>
      <c r="BB150" s="532"/>
      <c r="BC150" s="532"/>
      <c r="BD150" s="532"/>
      <c r="BE150" s="532"/>
      <c r="BF150" s="532"/>
      <c r="BG150" s="532"/>
      <c r="BH150" s="532"/>
      <c r="BI150" s="393"/>
      <c r="BJ150" s="393"/>
      <c r="BK150" s="393"/>
    </row>
    <row r="151" spans="2:94" ht="30" x14ac:dyDescent="0.25">
      <c r="B151" s="447" t="s">
        <v>44</v>
      </c>
      <c r="Y151" s="444"/>
      <c r="AF151" s="444"/>
      <c r="AG151" s="393"/>
      <c r="AH151" s="393"/>
      <c r="AI151" s="393"/>
      <c r="AJ151" s="393"/>
      <c r="AK151" s="393"/>
      <c r="AL151" s="393"/>
      <c r="AM151" s="393"/>
      <c r="AN151" s="532"/>
      <c r="AO151" s="532"/>
      <c r="AP151" s="532"/>
      <c r="AQ151" s="532"/>
      <c r="AR151" s="532"/>
      <c r="AS151" s="532"/>
      <c r="AT151" s="532"/>
      <c r="AU151" s="532"/>
      <c r="AV151" s="532"/>
      <c r="AW151" s="532"/>
      <c r="AX151" s="532"/>
      <c r="AY151" s="532"/>
      <c r="AZ151" s="532"/>
      <c r="BA151" s="532"/>
      <c r="BB151" s="532"/>
      <c r="BC151" s="532"/>
      <c r="BD151" s="532"/>
      <c r="BE151" s="532"/>
      <c r="BF151" s="532"/>
      <c r="BG151" s="532"/>
      <c r="BH151" s="532"/>
      <c r="BI151" s="393"/>
      <c r="BJ151" s="393"/>
      <c r="BK151" s="393"/>
    </row>
    <row r="152" spans="2:94" ht="30" customHeight="1" x14ac:dyDescent="0.25">
      <c r="B152" s="447" t="s">
        <v>45</v>
      </c>
      <c r="Y152" s="444"/>
      <c r="AF152" s="444"/>
      <c r="AG152" s="393"/>
      <c r="AH152" s="393"/>
      <c r="AI152" s="393"/>
      <c r="AJ152" s="393"/>
      <c r="AK152" s="393"/>
      <c r="AL152" s="393"/>
      <c r="AM152" s="393"/>
      <c r="AN152" s="532"/>
      <c r="AO152" s="532"/>
      <c r="AP152" s="532"/>
      <c r="AQ152" s="532"/>
      <c r="AR152" s="532"/>
      <c r="AS152" s="532"/>
      <c r="AT152" s="532"/>
      <c r="AU152" s="532"/>
      <c r="AV152" s="532"/>
      <c r="AW152" s="532"/>
      <c r="AX152" s="532"/>
      <c r="AY152" s="532"/>
      <c r="AZ152" s="532"/>
      <c r="BA152" s="532"/>
      <c r="BB152" s="532"/>
      <c r="BC152" s="532"/>
      <c r="BD152" s="532"/>
      <c r="BE152" s="532"/>
      <c r="BF152" s="532"/>
      <c r="BG152" s="532"/>
      <c r="BH152" s="532"/>
      <c r="BI152" s="393"/>
      <c r="BJ152" s="393"/>
      <c r="BK152" s="393"/>
    </row>
    <row r="153" spans="2:94" ht="30" x14ac:dyDescent="0.25">
      <c r="B153" s="447" t="s">
        <v>46</v>
      </c>
      <c r="Y153" s="444"/>
      <c r="AF153" s="444"/>
      <c r="AG153" s="393"/>
      <c r="AH153" s="393"/>
      <c r="AI153" s="393"/>
      <c r="AJ153" s="393"/>
      <c r="AK153" s="393"/>
      <c r="AL153" s="393"/>
      <c r="AM153" s="393"/>
      <c r="AN153" s="532"/>
      <c r="AO153" s="532"/>
      <c r="AP153" s="532"/>
      <c r="AQ153" s="532"/>
      <c r="AR153" s="532"/>
      <c r="AS153" s="532"/>
      <c r="AT153" s="532"/>
      <c r="AU153" s="532"/>
      <c r="AV153" s="532"/>
      <c r="AW153" s="532"/>
      <c r="AX153" s="532"/>
      <c r="AY153" s="532"/>
      <c r="AZ153" s="532"/>
      <c r="BA153" s="532"/>
      <c r="BB153" s="532"/>
      <c r="BC153" s="532"/>
      <c r="BD153" s="532"/>
      <c r="BE153" s="532"/>
      <c r="BF153" s="532"/>
      <c r="BG153" s="532"/>
      <c r="BH153" s="532"/>
      <c r="BI153" s="393"/>
      <c r="BJ153" s="393"/>
      <c r="BK153" s="393"/>
    </row>
    <row r="154" spans="2:94" x14ac:dyDescent="0.25">
      <c r="B154" s="447" t="s">
        <v>47</v>
      </c>
      <c r="Y154" s="444"/>
      <c r="AF154" s="393"/>
      <c r="AG154" s="393"/>
      <c r="AH154" s="393"/>
      <c r="AI154" s="393"/>
      <c r="AJ154" s="393"/>
      <c r="AK154" s="393"/>
      <c r="AL154" s="393"/>
      <c r="AM154" s="393"/>
      <c r="AN154" s="532"/>
      <c r="AO154" s="532"/>
      <c r="AP154" s="532"/>
      <c r="AQ154" s="532"/>
      <c r="AR154" s="532"/>
      <c r="AS154" s="532"/>
      <c r="AT154" s="532"/>
      <c r="AU154" s="532"/>
      <c r="AV154" s="532"/>
      <c r="AW154" s="532"/>
      <c r="AX154" s="532"/>
      <c r="AY154" s="532"/>
      <c r="AZ154" s="532"/>
      <c r="BA154" s="532"/>
      <c r="BB154" s="532"/>
      <c r="BC154" s="532"/>
      <c r="BD154" s="532"/>
      <c r="BE154" s="532"/>
      <c r="BF154" s="532"/>
      <c r="BG154" s="532"/>
      <c r="BH154" s="532"/>
      <c r="BI154" s="393"/>
      <c r="BJ154" s="393"/>
      <c r="BK154" s="393"/>
    </row>
    <row r="155" spans="2:94" ht="30" x14ac:dyDescent="0.25">
      <c r="B155" s="448" t="s">
        <v>48</v>
      </c>
      <c r="Y155" s="444"/>
      <c r="AF155" s="393"/>
      <c r="AG155" s="393"/>
      <c r="AH155" s="393"/>
      <c r="AI155" s="393"/>
      <c r="AJ155" s="393"/>
      <c r="AK155" s="393"/>
      <c r="AL155" s="393"/>
      <c r="AM155" s="393"/>
      <c r="AN155" s="532"/>
      <c r="AO155" s="532"/>
      <c r="AP155" s="532"/>
      <c r="AQ155" s="532"/>
      <c r="AR155" s="532"/>
      <c r="AS155" s="532"/>
      <c r="AT155" s="532"/>
      <c r="AU155" s="532"/>
      <c r="AV155" s="532"/>
      <c r="AW155" s="532"/>
      <c r="AX155" s="532"/>
      <c r="AY155" s="532"/>
      <c r="AZ155" s="532"/>
      <c r="BA155" s="532"/>
      <c r="BB155" s="532"/>
      <c r="BC155" s="532"/>
      <c r="BD155" s="532"/>
      <c r="BE155" s="532"/>
      <c r="BF155" s="532"/>
      <c r="BG155" s="532"/>
      <c r="BH155" s="532"/>
      <c r="BI155" s="393"/>
      <c r="BJ155" s="393"/>
      <c r="BK155" s="393"/>
    </row>
    <row r="156" spans="2:94" x14ac:dyDescent="0.25">
      <c r="B156" s="448" t="s">
        <v>49</v>
      </c>
      <c r="Y156" s="444"/>
      <c r="AF156" s="393" t="s">
        <v>122</v>
      </c>
      <c r="AG156" s="393" t="s">
        <v>122</v>
      </c>
      <c r="AH156" s="393" t="s">
        <v>122</v>
      </c>
      <c r="AI156" s="393" t="s">
        <v>122</v>
      </c>
      <c r="AJ156" s="393"/>
      <c r="AK156" s="393"/>
      <c r="AL156" s="393"/>
      <c r="AM156" s="393"/>
      <c r="AN156" s="532"/>
      <c r="AO156" s="532"/>
      <c r="AP156" s="532"/>
      <c r="AQ156" s="532"/>
      <c r="AR156" s="532"/>
      <c r="AS156" s="532"/>
      <c r="AT156" s="532"/>
      <c r="AU156" s="532"/>
      <c r="AV156" s="532"/>
      <c r="AW156" s="532"/>
      <c r="AX156" s="532"/>
      <c r="AY156" s="532"/>
      <c r="AZ156" s="532"/>
      <c r="BA156" s="532"/>
      <c r="BB156" s="532"/>
      <c r="BC156" s="532"/>
      <c r="BD156" s="532"/>
      <c r="BE156" s="532"/>
      <c r="BF156" s="532"/>
      <c r="BG156" s="532"/>
      <c r="BH156" s="532"/>
      <c r="BI156" s="393" t="s">
        <v>122</v>
      </c>
    </row>
    <row r="157" spans="2:94" ht="30" x14ac:dyDescent="0.25">
      <c r="B157" s="448" t="s">
        <v>50</v>
      </c>
      <c r="Y157" s="444"/>
      <c r="AF157" s="393" t="s">
        <v>122</v>
      </c>
      <c r="AG157" s="393" t="s">
        <v>122</v>
      </c>
      <c r="AH157" s="393" t="s">
        <v>122</v>
      </c>
      <c r="AI157" s="393" t="s">
        <v>122</v>
      </c>
      <c r="AJ157" s="393"/>
      <c r="AK157" s="393"/>
      <c r="AL157" s="393"/>
      <c r="AM157" s="393"/>
      <c r="AN157" s="532"/>
      <c r="AO157" s="532"/>
      <c r="AP157" s="532"/>
      <c r="AQ157" s="532"/>
      <c r="AR157" s="532"/>
      <c r="AS157" s="532"/>
      <c r="AT157" s="532"/>
      <c r="AU157" s="532"/>
      <c r="AV157" s="532"/>
      <c r="AW157" s="532"/>
      <c r="AX157" s="532"/>
      <c r="AY157" s="532"/>
      <c r="AZ157" s="532"/>
      <c r="BA157" s="532"/>
      <c r="BB157" s="532"/>
      <c r="BC157" s="532"/>
      <c r="BD157" s="532"/>
      <c r="BE157" s="532"/>
      <c r="BF157" s="532"/>
      <c r="BG157" s="532"/>
      <c r="BH157" s="532"/>
      <c r="BI157" s="393" t="s">
        <v>122</v>
      </c>
    </row>
    <row r="158" spans="2:94" x14ac:dyDescent="0.25">
      <c r="B158" s="448" t="s">
        <v>54</v>
      </c>
      <c r="Y158" s="444"/>
      <c r="AF158" s="393" t="s">
        <v>122</v>
      </c>
      <c r="AG158" s="393" t="s">
        <v>122</v>
      </c>
      <c r="AH158" s="393" t="s">
        <v>122</v>
      </c>
      <c r="AI158" s="393" t="s">
        <v>122</v>
      </c>
      <c r="AJ158" s="393"/>
      <c r="AK158" s="393"/>
      <c r="AL158" s="393"/>
      <c r="AM158" s="393"/>
      <c r="AN158" s="532"/>
      <c r="AO158" s="532"/>
      <c r="AP158" s="532"/>
      <c r="AQ158" s="532"/>
      <c r="AR158" s="532"/>
      <c r="AS158" s="532"/>
      <c r="AT158" s="532"/>
      <c r="AU158" s="532"/>
      <c r="AV158" s="532"/>
      <c r="AW158" s="532"/>
      <c r="AX158" s="532"/>
      <c r="AY158" s="532"/>
      <c r="AZ158" s="532"/>
      <c r="BA158" s="532"/>
      <c r="BB158" s="532"/>
      <c r="BC158" s="532"/>
      <c r="BD158" s="532"/>
      <c r="BE158" s="532"/>
      <c r="BF158" s="532"/>
      <c r="BG158" s="532"/>
      <c r="BH158" s="532"/>
      <c r="BI158" s="393" t="s">
        <v>122</v>
      </c>
    </row>
    <row r="159" spans="2:94" x14ac:dyDescent="0.25">
      <c r="B159" s="448" t="s">
        <v>55</v>
      </c>
      <c r="Y159" s="444"/>
      <c r="AF159" s="393" t="s">
        <v>122</v>
      </c>
      <c r="AG159" s="393" t="s">
        <v>122</v>
      </c>
      <c r="AH159" s="393" t="s">
        <v>122</v>
      </c>
      <c r="AI159" s="393" t="s">
        <v>122</v>
      </c>
      <c r="AJ159" s="393"/>
      <c r="AK159" s="393"/>
      <c r="AL159" s="393"/>
      <c r="AM159" s="393"/>
      <c r="AN159" s="532"/>
      <c r="AO159" s="532"/>
      <c r="AP159" s="532"/>
      <c r="AQ159" s="532"/>
      <c r="AR159" s="532"/>
      <c r="AS159" s="532"/>
      <c r="AT159" s="532"/>
      <c r="AU159" s="532"/>
      <c r="AV159" s="532"/>
      <c r="AW159" s="532"/>
      <c r="AX159" s="532"/>
      <c r="AY159" s="532"/>
      <c r="AZ159" s="532"/>
      <c r="BA159" s="532"/>
      <c r="BB159" s="532"/>
      <c r="BC159" s="532"/>
      <c r="BD159" s="532"/>
      <c r="BE159" s="532"/>
      <c r="BF159" s="532"/>
      <c r="BG159" s="532"/>
      <c r="BH159" s="532"/>
      <c r="BI159" s="393" t="s">
        <v>122</v>
      </c>
    </row>
    <row r="160" spans="2:94" x14ac:dyDescent="0.25">
      <c r="B160" s="448" t="s">
        <v>56</v>
      </c>
      <c r="Y160" s="444"/>
      <c r="AF160" s="445" t="s">
        <v>122</v>
      </c>
      <c r="AG160" s="445" t="s">
        <v>122</v>
      </c>
      <c r="AH160" s="445" t="s">
        <v>122</v>
      </c>
      <c r="AI160" s="445" t="s">
        <v>122</v>
      </c>
      <c r="AJ160" s="445"/>
      <c r="AK160" s="445"/>
      <c r="AL160" s="445"/>
      <c r="AM160" s="445"/>
      <c r="AN160" s="533"/>
      <c r="AO160" s="533"/>
      <c r="AP160" s="533"/>
      <c r="AQ160" s="533"/>
      <c r="AR160" s="533"/>
      <c r="AS160" s="533"/>
      <c r="AT160" s="533"/>
      <c r="AU160" s="533"/>
      <c r="AV160" s="533"/>
      <c r="AW160" s="533"/>
      <c r="AX160" s="533"/>
      <c r="AY160" s="533"/>
      <c r="AZ160" s="533"/>
      <c r="BA160" s="533"/>
      <c r="BB160" s="533"/>
      <c r="BC160" s="533"/>
      <c r="BD160" s="533"/>
      <c r="BE160" s="533"/>
      <c r="BF160" s="533"/>
      <c r="BG160" s="533"/>
      <c r="BH160" s="533"/>
      <c r="BI160" s="445" t="s">
        <v>122</v>
      </c>
    </row>
    <row r="161" spans="2:61" ht="30" x14ac:dyDescent="0.25">
      <c r="B161" s="447" t="s">
        <v>51</v>
      </c>
      <c r="Y161" s="444"/>
      <c r="AF161" s="444"/>
      <c r="AG161" s="444"/>
      <c r="AH161" s="444"/>
      <c r="AI161" s="444"/>
      <c r="AJ161" s="444"/>
      <c r="AK161" s="444"/>
      <c r="AL161" s="444"/>
      <c r="AM161" s="444"/>
      <c r="AN161" s="534"/>
      <c r="AO161" s="534"/>
      <c r="AP161" s="534"/>
      <c r="AQ161" s="534"/>
      <c r="AR161" s="534"/>
      <c r="AS161" s="534"/>
      <c r="AT161" s="534"/>
      <c r="AU161" s="534"/>
      <c r="AV161" s="534"/>
      <c r="AW161" s="534"/>
      <c r="AX161" s="534"/>
      <c r="AY161" s="534"/>
      <c r="AZ161" s="534"/>
      <c r="BA161" s="534"/>
      <c r="BB161" s="534"/>
      <c r="BC161" s="534"/>
      <c r="BD161" s="534"/>
      <c r="BE161" s="534"/>
      <c r="BF161" s="534"/>
      <c r="BG161" s="534"/>
      <c r="BH161" s="534"/>
      <c r="BI161" s="444"/>
    </row>
    <row r="162" spans="2:61" ht="30" x14ac:dyDescent="0.25">
      <c r="B162" s="447" t="s">
        <v>112</v>
      </c>
      <c r="Y162" s="444"/>
      <c r="AF162" s="445"/>
      <c r="AG162" s="445"/>
      <c r="AH162" s="445"/>
      <c r="AI162" s="445"/>
      <c r="AJ162" s="445"/>
      <c r="AK162" s="445"/>
      <c r="AL162" s="445"/>
      <c r="AM162" s="445"/>
      <c r="AN162" s="533"/>
      <c r="AO162" s="533"/>
      <c r="AP162" s="533"/>
      <c r="AQ162" s="533"/>
      <c r="AR162" s="533"/>
      <c r="AS162" s="533"/>
      <c r="AT162" s="533"/>
      <c r="AU162" s="533"/>
      <c r="AV162" s="533"/>
      <c r="AW162" s="533"/>
      <c r="AX162" s="533"/>
      <c r="AY162" s="533"/>
      <c r="AZ162" s="533"/>
      <c r="BA162" s="533"/>
      <c r="BB162" s="533"/>
      <c r="BC162" s="533"/>
      <c r="BD162" s="533"/>
      <c r="BE162" s="533"/>
      <c r="BF162" s="533"/>
      <c r="BG162" s="533"/>
      <c r="BH162" s="533"/>
      <c r="BI162" s="444"/>
    </row>
    <row r="163" spans="2:61" x14ac:dyDescent="0.25">
      <c r="B163" s="447"/>
      <c r="Y163" s="444"/>
      <c r="AJ163" s="393"/>
      <c r="AK163" s="393"/>
      <c r="AL163" s="393"/>
      <c r="AM163" s="393"/>
      <c r="AN163" s="532"/>
      <c r="AO163" s="532"/>
      <c r="AP163" s="532"/>
      <c r="AQ163" s="532"/>
      <c r="AR163" s="532"/>
      <c r="AS163" s="532"/>
      <c r="AT163" s="532"/>
      <c r="AU163" s="532"/>
      <c r="AV163" s="532"/>
      <c r="AW163" s="532"/>
      <c r="AX163" s="532"/>
      <c r="AY163" s="532"/>
      <c r="AZ163" s="532"/>
      <c r="BA163" s="532"/>
      <c r="BB163" s="532"/>
      <c r="BC163" s="532"/>
      <c r="BD163" s="532"/>
      <c r="BE163" s="532"/>
      <c r="BF163" s="532"/>
      <c r="BG163" s="532"/>
      <c r="BH163" s="532"/>
      <c r="BI163" s="444"/>
    </row>
    <row r="164" spans="2:61" x14ac:dyDescent="0.25">
      <c r="B164" s="449" t="s">
        <v>21</v>
      </c>
      <c r="Y164" s="444"/>
      <c r="AJ164" s="393"/>
      <c r="AK164" s="393"/>
      <c r="AL164" s="393"/>
      <c r="AM164" s="393"/>
      <c r="AN164" s="532"/>
      <c r="AO164" s="532"/>
      <c r="AP164" s="532"/>
      <c r="AQ164" s="532"/>
      <c r="AR164" s="532"/>
      <c r="AS164" s="532"/>
      <c r="AT164" s="532"/>
      <c r="AU164" s="532"/>
      <c r="AV164" s="532"/>
      <c r="AW164" s="532"/>
      <c r="AX164" s="532"/>
      <c r="AY164" s="532"/>
      <c r="AZ164" s="532"/>
      <c r="BA164" s="532"/>
      <c r="BB164" s="532"/>
      <c r="BC164" s="532"/>
      <c r="BD164" s="532"/>
      <c r="BE164" s="532"/>
      <c r="BF164" s="532"/>
      <c r="BG164" s="532"/>
      <c r="BH164" s="532"/>
      <c r="BI164" s="444"/>
    </row>
    <row r="165" spans="2:61" ht="30" x14ac:dyDescent="0.25">
      <c r="B165" s="447" t="s">
        <v>52</v>
      </c>
      <c r="Y165" s="444"/>
      <c r="AJ165" s="393"/>
      <c r="AK165" s="393"/>
      <c r="AL165" s="393"/>
      <c r="AM165" s="393"/>
      <c r="AN165" s="532"/>
      <c r="AO165" s="532"/>
      <c r="AP165" s="532"/>
      <c r="AQ165" s="532"/>
      <c r="AR165" s="532"/>
      <c r="AS165" s="532"/>
      <c r="AT165" s="532"/>
      <c r="AU165" s="532"/>
      <c r="AV165" s="532"/>
      <c r="AW165" s="532"/>
      <c r="AX165" s="532"/>
      <c r="AY165" s="532"/>
      <c r="AZ165" s="532"/>
      <c r="BA165" s="532"/>
      <c r="BB165" s="532"/>
      <c r="BC165" s="532"/>
      <c r="BD165" s="532"/>
      <c r="BE165" s="532"/>
      <c r="BF165" s="532"/>
      <c r="BG165" s="532"/>
      <c r="BH165" s="532"/>
      <c r="BI165" s="444"/>
    </row>
    <row r="166" spans="2:61" x14ac:dyDescent="0.25">
      <c r="B166" s="447" t="s">
        <v>53</v>
      </c>
      <c r="Y166" s="444"/>
      <c r="AJ166" s="393"/>
      <c r="AK166" s="393"/>
      <c r="AL166" s="393"/>
      <c r="AM166" s="393"/>
      <c r="AN166" s="532"/>
      <c r="AO166" s="532"/>
      <c r="AP166" s="532"/>
      <c r="AQ166" s="532"/>
      <c r="AR166" s="532"/>
      <c r="AS166" s="532"/>
      <c r="AT166" s="532"/>
      <c r="AU166" s="532"/>
      <c r="AV166" s="532"/>
      <c r="AW166" s="532"/>
      <c r="AX166" s="532"/>
      <c r="AY166" s="532"/>
      <c r="AZ166" s="532"/>
      <c r="BA166" s="532"/>
      <c r="BB166" s="532"/>
      <c r="BC166" s="532"/>
      <c r="BD166" s="532"/>
      <c r="BE166" s="532"/>
      <c r="BF166" s="532"/>
      <c r="BG166" s="532"/>
      <c r="BH166" s="532"/>
      <c r="BI166" s="444"/>
    </row>
    <row r="167" spans="2:61" x14ac:dyDescent="0.25">
      <c r="Y167" s="444"/>
      <c r="AJ167" s="445"/>
      <c r="AK167" s="445"/>
      <c r="AL167" s="445"/>
      <c r="AM167" s="445"/>
      <c r="AN167" s="533"/>
      <c r="AO167" s="533"/>
      <c r="AP167" s="533"/>
      <c r="AQ167" s="533"/>
      <c r="AR167" s="533"/>
      <c r="AS167" s="533"/>
      <c r="AT167" s="533"/>
      <c r="AU167" s="533"/>
      <c r="AV167" s="533"/>
      <c r="AW167" s="533"/>
      <c r="AX167" s="533"/>
      <c r="AY167" s="533"/>
      <c r="AZ167" s="533"/>
      <c r="BA167" s="533"/>
      <c r="BB167" s="533"/>
      <c r="BC167" s="533"/>
      <c r="BD167" s="533"/>
      <c r="BE167" s="533"/>
      <c r="BF167" s="533"/>
      <c r="BG167" s="533"/>
      <c r="BH167" s="533"/>
      <c r="BI167" s="444"/>
    </row>
    <row r="169" spans="2:61" x14ac:dyDescent="0.25">
      <c r="C169" s="121"/>
      <c r="D169" s="121"/>
      <c r="E169" s="121"/>
      <c r="F169" s="121"/>
      <c r="G169" s="121"/>
      <c r="L169" s="443"/>
      <c r="P169" s="1"/>
      <c r="Q169" s="1"/>
      <c r="R169" s="1"/>
    </row>
    <row r="170" spans="2:61" x14ac:dyDescent="0.25">
      <c r="C170" s="121"/>
      <c r="D170" s="121"/>
      <c r="E170" s="121"/>
      <c r="F170" s="121"/>
      <c r="G170" s="121"/>
      <c r="H170" s="121"/>
      <c r="L170" s="444"/>
      <c r="P170" s="1"/>
      <c r="Q170" s="1"/>
      <c r="R170" s="1"/>
    </row>
    <row r="171" spans="2:61" x14ac:dyDescent="0.25">
      <c r="C171" s="121"/>
      <c r="D171" s="121"/>
      <c r="E171" s="121"/>
      <c r="F171" s="121"/>
      <c r="G171" s="121"/>
      <c r="H171" s="121"/>
      <c r="L171" s="444"/>
      <c r="P171" s="1"/>
      <c r="Q171" s="1"/>
      <c r="R171" s="1"/>
    </row>
    <row r="172" spans="2:61" x14ac:dyDescent="0.25">
      <c r="C172" s="121"/>
      <c r="D172" s="121"/>
      <c r="E172" s="121"/>
      <c r="F172" s="121"/>
      <c r="G172" s="121"/>
      <c r="H172" s="121"/>
      <c r="L172" s="444"/>
      <c r="P172" s="1"/>
      <c r="Q172" s="1"/>
      <c r="R172" s="1"/>
    </row>
    <row r="173" spans="2:61" x14ac:dyDescent="0.25">
      <c r="C173" s="121"/>
      <c r="D173" s="121"/>
      <c r="E173" s="121"/>
      <c r="F173" s="121"/>
      <c r="G173" s="121"/>
      <c r="H173" s="121"/>
      <c r="L173" s="444"/>
      <c r="P173" s="1"/>
      <c r="Q173" s="1"/>
      <c r="R173" s="1"/>
    </row>
    <row r="174" spans="2:61" x14ac:dyDescent="0.25">
      <c r="C174" s="121"/>
      <c r="D174" s="121"/>
      <c r="E174" s="121"/>
      <c r="F174" s="121"/>
      <c r="G174" s="121"/>
      <c r="H174" s="121"/>
      <c r="L174" s="444"/>
      <c r="P174" s="1"/>
      <c r="Q174" s="1"/>
      <c r="R174" s="1"/>
    </row>
    <row r="175" spans="2:61" x14ac:dyDescent="0.25">
      <c r="C175" s="121"/>
      <c r="D175" s="121"/>
      <c r="E175" s="121"/>
      <c r="F175" s="121"/>
      <c r="G175" s="121"/>
      <c r="H175" s="121"/>
      <c r="L175" s="443"/>
      <c r="P175" s="1"/>
      <c r="Q175" s="1"/>
      <c r="R175" s="1"/>
    </row>
    <row r="176" spans="2:61" x14ac:dyDescent="0.25">
      <c r="C176" s="121"/>
      <c r="D176" s="121"/>
      <c r="E176" s="121"/>
      <c r="F176" s="121"/>
      <c r="G176" s="121"/>
      <c r="H176" s="121"/>
      <c r="L176" s="444"/>
      <c r="P176" s="1"/>
      <c r="Q176" s="1"/>
      <c r="R176" s="1"/>
    </row>
    <row r="177" spans="2:18" x14ac:dyDescent="0.25">
      <c r="C177" s="121"/>
      <c r="D177" s="121"/>
      <c r="E177" s="121"/>
      <c r="F177" s="121"/>
      <c r="G177" s="121"/>
      <c r="H177" s="121"/>
      <c r="L177" s="444"/>
      <c r="P177" s="1"/>
      <c r="Q177" s="1"/>
      <c r="R177" s="1"/>
    </row>
    <row r="178" spans="2:18" x14ac:dyDescent="0.25">
      <c r="C178" s="121"/>
      <c r="D178" s="121"/>
      <c r="E178" s="121"/>
      <c r="F178" s="121"/>
      <c r="G178" s="121"/>
      <c r="H178" s="121"/>
      <c r="L178" s="443"/>
      <c r="P178" s="1"/>
      <c r="Q178" s="1"/>
      <c r="R178" s="1"/>
    </row>
    <row r="179" spans="2:18" x14ac:dyDescent="0.25">
      <c r="C179" s="121"/>
      <c r="D179" s="121"/>
      <c r="E179" s="121"/>
      <c r="F179" s="121"/>
      <c r="G179" s="121"/>
      <c r="H179" s="121"/>
      <c r="L179" s="444"/>
      <c r="P179" s="1"/>
      <c r="Q179" s="1"/>
      <c r="R179" s="1"/>
    </row>
    <row r="180" spans="2:18" x14ac:dyDescent="0.25">
      <c r="C180" s="121"/>
      <c r="D180" s="121"/>
      <c r="E180" s="121"/>
      <c r="F180" s="121"/>
      <c r="G180" s="121"/>
      <c r="H180" s="121"/>
      <c r="L180" s="444"/>
      <c r="P180" s="1"/>
      <c r="Q180" s="1"/>
      <c r="R180" s="1"/>
    </row>
    <row r="181" spans="2:18" x14ac:dyDescent="0.25">
      <c r="C181" s="121"/>
      <c r="D181" s="121"/>
      <c r="E181" s="121"/>
      <c r="F181" s="121"/>
      <c r="G181" s="121"/>
      <c r="H181" s="121"/>
      <c r="L181" s="444"/>
      <c r="P181" s="1"/>
      <c r="Q181" s="1"/>
      <c r="R181" s="1"/>
    </row>
    <row r="182" spans="2:18" x14ac:dyDescent="0.25">
      <c r="C182" s="121"/>
      <c r="D182" s="121"/>
      <c r="E182" s="121"/>
      <c r="F182" s="121"/>
      <c r="G182" s="121"/>
      <c r="H182" s="121"/>
      <c r="L182" s="444"/>
      <c r="P182" s="1"/>
      <c r="Q182" s="1"/>
      <c r="R182" s="1"/>
    </row>
    <row r="183" spans="2:18" x14ac:dyDescent="0.25">
      <c r="C183" s="121"/>
      <c r="D183" s="121"/>
      <c r="E183" s="121"/>
      <c r="F183" s="121"/>
      <c r="G183" s="121"/>
      <c r="L183" s="444"/>
      <c r="P183" s="1"/>
      <c r="Q183" s="1"/>
      <c r="R183" s="1"/>
    </row>
    <row r="184" spans="2:18" x14ac:dyDescent="0.25">
      <c r="C184" s="121"/>
      <c r="D184" s="121"/>
      <c r="E184" s="121"/>
      <c r="F184" s="121"/>
      <c r="G184" s="121"/>
      <c r="L184" s="443"/>
      <c r="P184" s="1"/>
      <c r="Q184" s="1"/>
      <c r="R184" s="1"/>
    </row>
    <row r="185" spans="2:18" x14ac:dyDescent="0.25">
      <c r="C185" s="121"/>
      <c r="D185" s="121"/>
      <c r="E185" s="121"/>
      <c r="F185" s="121"/>
      <c r="G185" s="121"/>
      <c r="L185" s="444"/>
      <c r="P185" s="1"/>
      <c r="Q185" s="1"/>
      <c r="R185" s="1"/>
    </row>
    <row r="186" spans="2:18" x14ac:dyDescent="0.25">
      <c r="B186" s="122"/>
      <c r="C186" s="121"/>
      <c r="D186" s="121"/>
      <c r="E186" s="121"/>
      <c r="F186" s="121"/>
      <c r="G186" s="121"/>
      <c r="H186" s="121"/>
      <c r="L186" s="443"/>
      <c r="P186" s="1"/>
      <c r="Q186" s="1"/>
      <c r="R186" s="1"/>
    </row>
    <row r="187" spans="2:18" x14ac:dyDescent="0.25">
      <c r="L187" s="444"/>
      <c r="P187" s="1"/>
      <c r="Q187" s="1"/>
      <c r="R187" s="1"/>
    </row>
    <row r="188" spans="2:18" x14ac:dyDescent="0.25">
      <c r="L188" s="444"/>
      <c r="P188" s="1"/>
      <c r="Q188" s="1"/>
      <c r="R188" s="1"/>
    </row>
    <row r="189" spans="2:18" x14ac:dyDescent="0.25">
      <c r="L189" s="444"/>
      <c r="P189" s="1"/>
      <c r="Q189" s="1"/>
      <c r="R189" s="1"/>
    </row>
    <row r="190" spans="2:18" x14ac:dyDescent="0.25">
      <c r="L190" s="444"/>
      <c r="P190" s="1"/>
      <c r="Q190" s="1"/>
      <c r="R190" s="1"/>
    </row>
    <row r="191" spans="2:18" x14ac:dyDescent="0.25">
      <c r="L191" s="443"/>
      <c r="P191" s="1"/>
      <c r="Q191" s="1"/>
      <c r="R191" s="1"/>
    </row>
    <row r="192" spans="2:18" x14ac:dyDescent="0.25">
      <c r="P192" s="1"/>
      <c r="Q192" s="1"/>
      <c r="R192" s="1"/>
    </row>
  </sheetData>
  <mergeCells count="10">
    <mergeCell ref="CE7:CP7"/>
    <mergeCell ref="B1:BV1"/>
    <mergeCell ref="C2:I2"/>
    <mergeCell ref="C3:I3"/>
    <mergeCell ref="C5:I5"/>
    <mergeCell ref="BI7:BR7"/>
    <mergeCell ref="M7:X7"/>
    <mergeCell ref="C7:L7"/>
    <mergeCell ref="Y7:AF7"/>
    <mergeCell ref="BS7:CD7"/>
  </mergeCells>
  <pageMargins left="0.45" right="0.45" top="0.5" bottom="0.5" header="0.3" footer="0.3"/>
  <pageSetup scale="24" fitToHeight="0" orientation="landscape" r:id="rId1"/>
  <headerFooter>
    <oddFooter>&amp;C&amp;P of &amp;N</oddFooter>
  </headerFooter>
  <rowBreaks count="2" manualBreakCount="2">
    <brk id="64" max="16383" man="1"/>
    <brk id="12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3ED509B3B46478755F960E5D5082D" ma:contentTypeVersion="13" ma:contentTypeDescription="Create a new document." ma:contentTypeScope="" ma:versionID="a43192b00796390ab5a18e07db49b490">
  <xsd:schema xmlns:xsd="http://www.w3.org/2001/XMLSchema" xmlns:xs="http://www.w3.org/2001/XMLSchema" xmlns:p="http://schemas.microsoft.com/office/2006/metadata/properties" xmlns:ns3="a2e695b4-9150-42fe-b9c3-37332672e6b0" xmlns:ns4="f0d9c22b-fcf1-4ac5-af28-836ba5e16df8" targetNamespace="http://schemas.microsoft.com/office/2006/metadata/properties" ma:root="true" ma:fieldsID="f3a305680f06306dc62a1b608809fd21" ns3:_="" ns4:_="">
    <xsd:import namespace="a2e695b4-9150-42fe-b9c3-37332672e6b0"/>
    <xsd:import namespace="f0d9c22b-fcf1-4ac5-af28-836ba5e16d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695b4-9150-42fe-b9c3-37332672e6b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9c22b-fcf1-4ac5-af28-836ba5e16d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B973B56-30BF-46F7-B54B-548DFB8C7C52}">
  <ds:schemaRefs>
    <ds:schemaRef ds:uri="f0d9c22b-fcf1-4ac5-af28-836ba5e16df8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a2e695b4-9150-42fe-b9c3-37332672e6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01733D4-6C49-4FDF-B394-F3D6D142EF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695b4-9150-42fe-b9c3-37332672e6b0"/>
    <ds:schemaRef ds:uri="f0d9c22b-fcf1-4ac5-af28-836ba5e16d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Glossary</vt:lpstr>
      <vt:lpstr>October</vt:lpstr>
      <vt:lpstr>Glossary!Print_Area</vt:lpstr>
      <vt:lpstr>October!Print_Area</vt:lpstr>
      <vt:lpstr>October!Print_Titles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Jefferis, Ryan C</cp:lastModifiedBy>
  <cp:lastPrinted>2021-05-05T15:01:43Z</cp:lastPrinted>
  <dcterms:created xsi:type="dcterms:W3CDTF">2020-04-08T09:56:20Z</dcterms:created>
  <dcterms:modified xsi:type="dcterms:W3CDTF">2023-11-13T14:27:02Z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0x0101004773ED509B3B46478755F960E5D5082D</vt:lpwstr>
  </property>
  <property fmtid="{D5CDD505-2E9C-101B-9397-08002B2CF9AE}" pid="3" name="_NewReviewCycle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