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codeName="ThisWorkbook"/>
  <mc:AlternateContent xmlns:mc="http://schemas.openxmlformats.org/markup-compatibility/2006">
    <mc:Choice Requires="x15">
      <x15ac:absPath xmlns:x15ac="http://schemas.microsoft.com/office/spreadsheetml/2010/11/ac" url="O:\Regulatory\DPU Files\2020 - DPU\DPU 20-58 (Clarification of DPU Straw Proposals)\3 - DPU 20-58-D (Quarterly COVID)\13 - First Quarter 2024\2 - Final\"/>
    </mc:Choice>
  </mc:AlternateContent>
  <xr:revisionPtr revIDLastSave="0" documentId="13_ncr:1_{2013AD7F-483D-4006-A6DC-EF7E8C881F4D}" xr6:coauthVersionLast="47" xr6:coauthVersionMax="47" xr10:uidLastSave="{00000000-0000-0000-0000-000000000000}"/>
  <bookViews>
    <workbookView xWindow="-120" yWindow="-120" windowWidth="29040" windowHeight="15840" xr2:uid="{00000000-000D-0000-FFFF-FFFF00000000}"/>
  </bookViews>
  <sheets>
    <sheet name="Bad Debt &amp; Financial Health" sheetId="2" r:id="rId1"/>
    <sheet name="Customer Specific Data" sheetId="3" r:id="rId2"/>
  </sheets>
  <externalReferences>
    <externalReference r:id="rId3"/>
  </externalReferences>
  <definedNames>
    <definedName name="jim_anderson_is_a_nice_guy.">'[1]9.0 Inventory Mgmt '!#REF!</definedName>
    <definedName name="_xlnm.Print_Titles" localSheetId="1">'Customer Specific Data'!$1:$6</definedName>
  </definedNames>
  <calcPr calcId="19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R6" i="3" l="1"/>
  <c r="AS6" i="3" s="1"/>
  <c r="AT6" i="3" s="1"/>
  <c r="AU6" i="3" s="1"/>
  <c r="AV6" i="3" s="1"/>
  <c r="AW6" i="3" s="1"/>
  <c r="AX6" i="3" s="1"/>
  <c r="AY6" i="3" s="1"/>
  <c r="AZ6" i="3" s="1"/>
  <c r="BA6" i="3" s="1"/>
  <c r="AQ6" i="3"/>
  <c r="BA40" i="3"/>
  <c r="AZ40" i="3"/>
  <c r="AY40" i="3"/>
  <c r="AX40" i="3"/>
  <c r="AW40" i="3"/>
  <c r="AV40" i="3"/>
  <c r="AU40" i="3"/>
  <c r="AT40" i="3"/>
  <c r="AS40" i="3"/>
  <c r="AR40" i="3"/>
  <c r="AQ40" i="3"/>
  <c r="AP40" i="3"/>
  <c r="BA14" i="3"/>
  <c r="AZ14" i="3"/>
  <c r="AY14" i="3"/>
  <c r="AX14" i="3"/>
  <c r="AW14" i="3"/>
  <c r="AV14" i="3"/>
  <c r="AU14" i="3"/>
  <c r="AT14" i="3"/>
  <c r="AS14" i="3"/>
  <c r="AR14" i="3"/>
  <c r="AQ14" i="3"/>
  <c r="AP14" i="3"/>
  <c r="AV42" i="2"/>
  <c r="AW42" i="2" s="1"/>
  <c r="AX42" i="2" s="1"/>
  <c r="AY42" i="2" s="1"/>
  <c r="AZ42" i="2" s="1"/>
  <c r="BA42" i="2" s="1"/>
  <c r="AV29" i="2"/>
  <c r="AW29" i="2" s="1"/>
  <c r="AX29" i="2" s="1"/>
  <c r="AY29" i="2" s="1"/>
  <c r="AZ29" i="2" s="1"/>
  <c r="BA29" i="2" s="1"/>
  <c r="AV22" i="2"/>
  <c r="AW22" i="2" s="1"/>
  <c r="AX22" i="2" s="1"/>
  <c r="AY22" i="2" s="1"/>
  <c r="AZ22" i="2" s="1"/>
  <c r="BA22" i="2" s="1"/>
  <c r="AV14" i="2"/>
  <c r="AL40" i="3"/>
  <c r="AM40" i="3"/>
  <c r="AN40" i="3"/>
  <c r="AL14" i="3"/>
  <c r="AM14" i="3"/>
  <c r="AN14" i="3"/>
  <c r="AN6" i="3"/>
  <c r="AM6" i="3"/>
  <c r="AL6" i="3"/>
  <c r="AM42" i="2"/>
  <c r="AN42" i="2" s="1"/>
  <c r="AN29" i="2"/>
  <c r="AM29" i="2"/>
  <c r="AN22" i="2"/>
  <c r="AM22" i="2"/>
  <c r="AN14" i="2"/>
  <c r="AM14" i="2"/>
  <c r="AL42" i="2"/>
  <c r="AL29" i="2"/>
  <c r="AL22" i="2"/>
  <c r="AL14" i="2"/>
  <c r="AW14" i="2" l="1"/>
  <c r="AK6" i="3"/>
  <c r="AJ6" i="3"/>
  <c r="AI6" i="3"/>
  <c r="AK40" i="3"/>
  <c r="AJ40" i="3"/>
  <c r="AI40" i="3"/>
  <c r="AK14" i="3"/>
  <c r="AJ14" i="3"/>
  <c r="AI14" i="3"/>
  <c r="AK14" i="2"/>
  <c r="AK22" i="2" s="1"/>
  <c r="AJ14" i="2"/>
  <c r="AJ29" i="2" s="1"/>
  <c r="AJ42" i="2" s="1"/>
  <c r="AI14" i="2"/>
  <c r="AI29" i="2" s="1"/>
  <c r="AI42" i="2" s="1"/>
  <c r="AF40" i="3"/>
  <c r="AH40" i="3"/>
  <c r="AG40" i="3"/>
  <c r="AH14" i="3"/>
  <c r="AG14" i="3"/>
  <c r="AF14" i="3"/>
  <c r="AH42" i="2"/>
  <c r="AG42" i="2"/>
  <c r="AF42" i="2"/>
  <c r="AH29" i="2"/>
  <c r="AG29" i="2"/>
  <c r="AF29" i="2"/>
  <c r="AH22" i="2"/>
  <c r="AG22" i="2"/>
  <c r="AF22" i="2"/>
  <c r="AB40" i="3"/>
  <c r="AC40" i="3"/>
  <c r="AD40" i="3"/>
  <c r="AE40" i="3"/>
  <c r="AA14" i="3"/>
  <c r="AA38" i="3"/>
  <c r="AA40" i="3"/>
  <c r="AE14" i="3"/>
  <c r="AD14" i="3"/>
  <c r="AC14" i="3"/>
  <c r="Z40" i="3"/>
  <c r="Y40" i="3"/>
  <c r="Z38" i="3"/>
  <c r="Y38" i="3"/>
  <c r="Z14" i="3"/>
  <c r="Y14" i="3"/>
  <c r="AX14" i="2" l="1"/>
  <c r="AK29" i="2"/>
  <c r="AK42" i="2" s="1"/>
  <c r="AJ22" i="2"/>
  <c r="AI22" i="2"/>
  <c r="X14" i="3"/>
  <c r="W14" i="3"/>
  <c r="V14" i="3"/>
  <c r="X6" i="3"/>
  <c r="W6" i="3"/>
  <c r="V6" i="3"/>
  <c r="U40" i="3"/>
  <c r="U38" i="3"/>
  <c r="U14" i="3"/>
  <c r="W29" i="2"/>
  <c r="W42" i="2" s="1"/>
  <c r="V22" i="2"/>
  <c r="V29" i="2" s="1"/>
  <c r="V42" i="2" s="1"/>
  <c r="X22" i="2"/>
  <c r="X29" i="2" s="1"/>
  <c r="X42" i="2" s="1"/>
  <c r="W22" i="2"/>
  <c r="T40" i="3"/>
  <c r="S40" i="3"/>
  <c r="T38" i="3"/>
  <c r="S38" i="3"/>
  <c r="T14" i="3"/>
  <c r="S14" i="3"/>
  <c r="R40" i="3"/>
  <c r="Q40" i="3"/>
  <c r="P40" i="3"/>
  <c r="R38" i="3"/>
  <c r="Q38" i="3"/>
  <c r="P38" i="3"/>
  <c r="R14" i="3"/>
  <c r="Q14" i="3"/>
  <c r="P14" i="3"/>
  <c r="AY14" i="2" l="1"/>
  <c r="N14" i="3"/>
  <c r="M14" i="3"/>
  <c r="L14" i="3"/>
  <c r="AZ14" i="2" l="1"/>
  <c r="BA14" i="2" s="1"/>
  <c r="N40" i="3"/>
  <c r="N38" i="3"/>
  <c r="M40" i="3"/>
  <c r="M38" i="3"/>
  <c r="L40" i="3"/>
  <c r="L38" i="3"/>
  <c r="N30" i="3"/>
  <c r="M30" i="3"/>
  <c r="L30" i="3"/>
  <c r="C4" i="3" l="1"/>
  <c r="K98" i="3" l="1"/>
  <c r="K40" i="3"/>
  <c r="J40" i="3"/>
  <c r="I40" i="3"/>
  <c r="K38" i="3"/>
  <c r="J38" i="3"/>
  <c r="I38" i="3"/>
  <c r="F14" i="3"/>
  <c r="G14" i="3"/>
  <c r="H14" i="3"/>
  <c r="I14" i="3"/>
  <c r="K14" i="3"/>
  <c r="J14" i="3"/>
  <c r="A24" i="2" l="1"/>
  <c r="A25" i="2" s="1"/>
  <c r="A26" i="2" s="1"/>
  <c r="C3" i="3" l="1"/>
  <c r="C2" i="3"/>
  <c r="E14" i="3" l="1"/>
  <c r="D14" i="3"/>
  <c r="C14" i="3"/>
  <c r="A16" i="2" l="1"/>
  <c r="A17" i="2" s="1"/>
  <c r="A18" i="2" s="1"/>
  <c r="A15" i="3" l="1"/>
  <c r="A21" i="3" s="1"/>
  <c r="A25" i="3" l="1"/>
  <c r="A27" i="3" s="1"/>
  <c r="A31" i="3" s="1"/>
  <c r="A43" i="3" s="1"/>
  <c r="A47" i="3" s="1"/>
  <c r="A53" i="3" s="1"/>
  <c r="A59" i="3" s="1"/>
  <c r="A61" i="3" s="1"/>
  <c r="A63" i="3" s="1"/>
  <c r="A69" i="3" s="1"/>
  <c r="A75" i="3" s="1"/>
  <c r="A81" i="3" s="1"/>
  <c r="A83" i="3" s="1"/>
  <c r="A89" i="3" s="1"/>
  <c r="A91" i="3" s="1"/>
  <c r="A97" i="3" s="1"/>
  <c r="A98" i="3" s="1"/>
  <c r="A99" i="3" s="1"/>
  <c r="A105" i="3" s="1"/>
  <c r="A111" i="3" s="1"/>
  <c r="A117" i="3" s="1"/>
</calcChain>
</file>

<file path=xl/sharedStrings.xml><?xml version="1.0" encoding="utf-8"?>
<sst xmlns="http://schemas.openxmlformats.org/spreadsheetml/2006/main" count="695" uniqueCount="111">
  <si>
    <t>Financial Health Information</t>
  </si>
  <si>
    <t>Notes:</t>
  </si>
  <si>
    <t xml:space="preserve">    Issuance of Dividends</t>
  </si>
  <si>
    <t xml:space="preserve">    Plans to Issue Dividends</t>
  </si>
  <si>
    <t xml:space="preserve">    Increase to Bank Lines of Credit</t>
  </si>
  <si>
    <t xml:space="preserve">    Requested Increase to Bank Lines of Credit</t>
  </si>
  <si>
    <t>Customer Specific Data</t>
  </si>
  <si>
    <t>Number of Customers by Customer Class</t>
  </si>
  <si>
    <t>Number of Disconnects by Customer Class</t>
  </si>
  <si>
    <t>Number of Credit Card Fees by Customer Class</t>
  </si>
  <si>
    <t>Number of Existing Deferred Payment Arrangements by Customer Class</t>
  </si>
  <si>
    <t>Number of Completed Deferred Payment Arrangements by Customer Class</t>
  </si>
  <si>
    <t>Number of Existing Hardship Protections by Customer Class</t>
  </si>
  <si>
    <t>Number of Completed Hardship Protections by Customer Class</t>
  </si>
  <si>
    <t>Number of New Hardship Protections by Customer Class</t>
  </si>
  <si>
    <t>Number of Customers Enrolling an AMP Program</t>
  </si>
  <si>
    <t>Number of Customers Dropping Off an AMP Program</t>
  </si>
  <si>
    <t>Number of Enrolling (New) Low-Income Customers</t>
  </si>
  <si>
    <t>Number of Dropping Off Low-Income Customers</t>
  </si>
  <si>
    <t>Number of Required Deposits by Customer Class</t>
  </si>
  <si>
    <t>Number of Required New or Increased Deposits by Customer Class</t>
  </si>
  <si>
    <t>Number of Deposits Returned by Customer Class</t>
  </si>
  <si>
    <t>Number of Required Reduced/Foregone Deposits by Customer Class</t>
  </si>
  <si>
    <t>Company</t>
  </si>
  <si>
    <t xml:space="preserve">Liberty Utilities (New England Natural Gas Company) Corp. d/b/a Liberty </t>
  </si>
  <si>
    <t>Contact Information</t>
  </si>
  <si>
    <t>R.J. Ritchie | R.J.Ritchie@libertyutilities.com |C: 774-320-5801</t>
  </si>
  <si>
    <t>Date:</t>
  </si>
  <si>
    <t xml:space="preserve">    Residential</t>
  </si>
  <si>
    <t xml:space="preserve">    Low Income Residential</t>
  </si>
  <si>
    <t xml:space="preserve">    Small C&amp;I</t>
  </si>
  <si>
    <t xml:space="preserve">    Medium C&amp;I</t>
  </si>
  <si>
    <t xml:space="preserve">    Large C&amp;I</t>
  </si>
  <si>
    <t>Quarterly COVID-Related Impacts Tracking Summary</t>
  </si>
  <si>
    <t xml:space="preserve">    Reported Revenues</t>
  </si>
  <si>
    <t xml:space="preserve">    Accounts Receivable</t>
  </si>
  <si>
    <t xml:space="preserve">    Total Customers</t>
  </si>
  <si>
    <t>b.</t>
  </si>
  <si>
    <t>a.</t>
  </si>
  <si>
    <t>c.</t>
  </si>
  <si>
    <t>d.</t>
  </si>
  <si>
    <t>Fall River &amp; N. Attleboro</t>
  </si>
  <si>
    <t>Service Area</t>
  </si>
  <si>
    <t>Blackstone</t>
  </si>
  <si>
    <t>Liberty</t>
  </si>
  <si>
    <t>Bad Debt Expense (1)</t>
  </si>
  <si>
    <t>(1) The Company is unable to provide the bad debt expense information by zipcode.  The Company is able to provide it by Fall River and North Attleboro, and Blackstone service areas.</t>
  </si>
  <si>
    <t xml:space="preserve">    Increase in Dividend Amounts</t>
  </si>
  <si>
    <t xml:space="preserve">    Plans to Increase in Dividend Amounts</t>
  </si>
  <si>
    <t>Bank Lines of Credit (2)</t>
  </si>
  <si>
    <t>n/a</t>
  </si>
  <si>
    <t>Liberty Utilities Co</t>
  </si>
  <si>
    <t>(2) Liberty and Liberty Utilities Co (parent company) did not increase or request an increase in its bank lines of credit.</t>
  </si>
  <si>
    <t>(3) Liberty and Liberty Utilities Co did not issue or plan to issue dividends during this time period.</t>
  </si>
  <si>
    <t>(5) Liberty isn't rated by the credit rating agencies.  There was no change in the credit rating of Liberty Utilities Co.</t>
  </si>
  <si>
    <t>(4) Liberty and Liberty Utilities Co did not need to access the capital markets.</t>
  </si>
  <si>
    <t>A</t>
  </si>
  <si>
    <t>Lost Revenues</t>
  </si>
  <si>
    <t>C</t>
  </si>
  <si>
    <t>Data Collection</t>
  </si>
  <si>
    <t xml:space="preserve">Continue Monthly Arrearage </t>
  </si>
  <si>
    <t xml:space="preserve">    All Rate Classes</t>
  </si>
  <si>
    <t xml:space="preserve">    All Residential &amp; Low Income Residential Classes</t>
  </si>
  <si>
    <t>Please see Liberty Utilities Arrearage Spreadsheet for billed usage and revenues.</t>
  </si>
  <si>
    <t>Please see Liberty Utilities Arrearage Spreadsheet.</t>
  </si>
  <si>
    <t xml:space="preserve">    Gross Accounts Receivable Write-offs (6)</t>
  </si>
  <si>
    <t xml:space="preserve">    Accounts Receivable Recoveries (6)</t>
  </si>
  <si>
    <r>
      <t xml:space="preserve">May-21 </t>
    </r>
    <r>
      <rPr>
        <b/>
        <vertAlign val="superscript"/>
        <sz val="11"/>
        <color theme="1"/>
        <rFont val="Calibri"/>
        <family val="2"/>
        <scheme val="minor"/>
      </rPr>
      <t>(9)</t>
    </r>
  </si>
  <si>
    <r>
      <t xml:space="preserve">Jun-21 </t>
    </r>
    <r>
      <rPr>
        <b/>
        <vertAlign val="superscript"/>
        <sz val="11"/>
        <color theme="1"/>
        <rFont val="Calibri"/>
        <family val="2"/>
        <scheme val="minor"/>
      </rPr>
      <t>(9)</t>
    </r>
  </si>
  <si>
    <t xml:space="preserve">(6) Due to implementation of SAP, the Company is unable to report this information at this time. </t>
  </si>
  <si>
    <t xml:space="preserve">    C&amp;I</t>
  </si>
  <si>
    <r>
      <t>Number of Disconnection Notices by Customer Class</t>
    </r>
    <r>
      <rPr>
        <b/>
        <vertAlign val="superscript"/>
        <sz val="11"/>
        <color theme="1"/>
        <rFont val="Calibri"/>
        <family val="2"/>
        <scheme val="minor"/>
      </rPr>
      <t xml:space="preserve"> (1)</t>
    </r>
  </si>
  <si>
    <r>
      <t xml:space="preserve">Number of Reconnects by Customer Class </t>
    </r>
    <r>
      <rPr>
        <b/>
        <vertAlign val="superscript"/>
        <sz val="11"/>
        <color theme="1"/>
        <rFont val="Calibri"/>
        <family val="2"/>
        <scheme val="minor"/>
      </rPr>
      <t>(2)</t>
    </r>
  </si>
  <si>
    <r>
      <t xml:space="preserve">Number of Reconnection Fees by Customer Class </t>
    </r>
    <r>
      <rPr>
        <b/>
        <vertAlign val="superscript"/>
        <sz val="11"/>
        <color theme="1"/>
        <rFont val="Calibri"/>
        <family val="2"/>
        <scheme val="minor"/>
      </rPr>
      <t>(3)</t>
    </r>
  </si>
  <si>
    <r>
      <t xml:space="preserve">Total Assessed Reconnection Fees by Customer Class </t>
    </r>
    <r>
      <rPr>
        <b/>
        <vertAlign val="superscript"/>
        <sz val="11"/>
        <color theme="1"/>
        <rFont val="Calibri"/>
        <family val="2"/>
        <scheme val="minor"/>
      </rPr>
      <t>(3)</t>
    </r>
  </si>
  <si>
    <r>
      <t xml:space="preserve">Total Assessed Credit Card Fees by Customer Class </t>
    </r>
    <r>
      <rPr>
        <b/>
        <vertAlign val="superscript"/>
        <sz val="11"/>
        <color theme="1"/>
        <rFont val="Calibri"/>
        <family val="2"/>
        <scheme val="minor"/>
      </rPr>
      <t>(4)</t>
    </r>
  </si>
  <si>
    <r>
      <t xml:space="preserve">Number of Late Payment Fees by Customer Class </t>
    </r>
    <r>
      <rPr>
        <b/>
        <vertAlign val="superscript"/>
        <sz val="11"/>
        <color theme="1"/>
        <rFont val="Calibri"/>
        <family val="2"/>
        <scheme val="minor"/>
      </rPr>
      <t>(5)</t>
    </r>
  </si>
  <si>
    <r>
      <t xml:space="preserve">Total Assessed Late Payment Fees by Customer Class </t>
    </r>
    <r>
      <rPr>
        <b/>
        <vertAlign val="superscript"/>
        <sz val="11"/>
        <color theme="1"/>
        <rFont val="Calibri"/>
        <family val="2"/>
        <scheme val="minor"/>
      </rPr>
      <t>(5)</t>
    </r>
  </si>
  <si>
    <r>
      <t xml:space="preserve">Number of New Deferred Payment Arrangements by Customer Class </t>
    </r>
    <r>
      <rPr>
        <b/>
        <vertAlign val="superscript"/>
        <sz val="11"/>
        <color theme="1"/>
        <rFont val="Calibri"/>
        <family val="2"/>
        <scheme val="minor"/>
      </rPr>
      <t>(6)</t>
    </r>
  </si>
  <si>
    <r>
      <t xml:space="preserve">Number of Renegotiated Deferred Payment Arrangements by Customer Class </t>
    </r>
    <r>
      <rPr>
        <b/>
        <vertAlign val="superscript"/>
        <sz val="11"/>
        <color theme="1"/>
        <rFont val="Calibri"/>
        <family val="2"/>
        <scheme val="minor"/>
      </rPr>
      <t>(7)</t>
    </r>
  </si>
  <si>
    <r>
      <t xml:space="preserve">Number of Customers Completing an AMP Program </t>
    </r>
    <r>
      <rPr>
        <b/>
        <vertAlign val="superscript"/>
        <sz val="11"/>
        <color theme="1"/>
        <rFont val="Calibri"/>
        <family val="2"/>
        <scheme val="minor"/>
      </rPr>
      <t>(8)</t>
    </r>
  </si>
  <si>
    <r>
      <t xml:space="preserve">Number of Customers Re-Enrolling an AMP Program </t>
    </r>
    <r>
      <rPr>
        <b/>
        <vertAlign val="superscript"/>
        <sz val="11"/>
        <color theme="1"/>
        <rFont val="Calibri"/>
        <family val="2"/>
        <scheme val="minor"/>
      </rPr>
      <t>(7)</t>
    </r>
  </si>
  <si>
    <r>
      <rPr>
        <b/>
        <vertAlign val="superscript"/>
        <sz val="11"/>
        <color theme="1"/>
        <rFont val="Calibri"/>
        <family val="2"/>
        <scheme val="minor"/>
      </rPr>
      <t>(1)</t>
    </r>
    <r>
      <rPr>
        <sz val="11"/>
        <color theme="1"/>
        <rFont val="Calibri"/>
        <family val="2"/>
        <scheme val="minor"/>
      </rPr>
      <t xml:space="preserve"> The Company is unable to provide the number of disconnection notices by rate class.  However, the Company did not send disconnection notices to the residential rate class during this time frame.  Therefore, the number provided represents the C&amp;I rate classes. As of August 2021, the Company was able to provide the number of disconnections by rate class. </t>
    </r>
  </si>
  <si>
    <r>
      <rPr>
        <b/>
        <vertAlign val="superscript"/>
        <sz val="11"/>
        <color theme="1"/>
        <rFont val="Calibri"/>
        <family val="2"/>
        <scheme val="minor"/>
      </rPr>
      <t>(2)</t>
    </r>
    <r>
      <rPr>
        <sz val="11"/>
        <color theme="1"/>
        <rFont val="Calibri"/>
        <family val="2"/>
        <scheme val="minor"/>
      </rPr>
      <t xml:space="preserve"> The Company is unable to provide the number of reconnects by rate class. </t>
    </r>
  </si>
  <si>
    <r>
      <rPr>
        <b/>
        <vertAlign val="superscript"/>
        <sz val="11"/>
        <color theme="1"/>
        <rFont val="Calibri"/>
        <family val="2"/>
        <scheme val="minor"/>
      </rPr>
      <t>(3)</t>
    </r>
    <r>
      <rPr>
        <sz val="11"/>
        <color theme="1"/>
        <rFont val="Calibri"/>
        <family val="2"/>
        <scheme val="minor"/>
      </rPr>
      <t xml:space="preserve"> The Company is unable to provide the number and amount of reconnection fees by rate class. </t>
    </r>
  </si>
  <si>
    <r>
      <rPr>
        <vertAlign val="superscript"/>
        <sz val="11"/>
        <color theme="1"/>
        <rFont val="Calibri"/>
        <family val="2"/>
        <scheme val="minor"/>
      </rPr>
      <t xml:space="preserve">(4) </t>
    </r>
    <r>
      <rPr>
        <sz val="11"/>
        <color theme="1"/>
        <rFont val="Calibri"/>
        <family val="2"/>
        <scheme val="minor"/>
      </rPr>
      <t>Credit card fees are charged through a third party.  Estimated credit card fees were calculated based on the number payments received. For May and June, the Company is unable to estimate the credit card fees since the Company is unable to breakdown the number of fees by rate class due to the implementation of SAP.</t>
    </r>
  </si>
  <si>
    <r>
      <rPr>
        <b/>
        <vertAlign val="superscript"/>
        <sz val="11"/>
        <color theme="1"/>
        <rFont val="Calibri"/>
        <family val="2"/>
        <scheme val="minor"/>
      </rPr>
      <t>(5)</t>
    </r>
    <r>
      <rPr>
        <sz val="11"/>
        <color theme="1"/>
        <rFont val="Calibri"/>
        <family val="2"/>
        <scheme val="minor"/>
      </rPr>
      <t xml:space="preserve"> Late payment charges were not applied or collected. The number of customers and the amount provided is based on what was assessed. For May and June, due to SAP the Company does not have an accurate way to report what the late payment fees would have been. The Company will be able to provide late fee information moving forward beginning in July.</t>
    </r>
  </si>
  <si>
    <r>
      <rPr>
        <b/>
        <vertAlign val="superscript"/>
        <sz val="11"/>
        <color theme="1"/>
        <rFont val="Calibri"/>
        <family val="2"/>
        <scheme val="minor"/>
      </rPr>
      <t>(6)</t>
    </r>
    <r>
      <rPr>
        <sz val="11"/>
        <color theme="1"/>
        <rFont val="Calibri"/>
        <family val="2"/>
        <scheme val="minor"/>
      </rPr>
      <t xml:space="preserve"> The Company is unable to provide the number of new deferred payment arrangements by rate class. </t>
    </r>
  </si>
  <si>
    <r>
      <rPr>
        <b/>
        <vertAlign val="superscript"/>
        <sz val="11"/>
        <color theme="1"/>
        <rFont val="Calibri"/>
        <family val="2"/>
        <scheme val="minor"/>
      </rPr>
      <t xml:space="preserve">(7) </t>
    </r>
    <r>
      <rPr>
        <sz val="11"/>
        <color theme="1"/>
        <rFont val="Calibri"/>
        <family val="2"/>
        <scheme val="minor"/>
      </rPr>
      <t>The Company is unable to track this information.</t>
    </r>
  </si>
  <si>
    <r>
      <rPr>
        <b/>
        <vertAlign val="superscript"/>
        <sz val="11"/>
        <color theme="1"/>
        <rFont val="Calibri"/>
        <family val="2"/>
        <scheme val="minor"/>
      </rPr>
      <t>(8)</t>
    </r>
    <r>
      <rPr>
        <sz val="11"/>
        <color theme="1"/>
        <rFont val="Calibri"/>
        <family val="2"/>
        <scheme val="minor"/>
      </rPr>
      <t xml:space="preserve"> The Company is unable to provide the number of Completed AMP Program by rate class. </t>
    </r>
  </si>
  <si>
    <r>
      <rPr>
        <b/>
        <vertAlign val="superscript"/>
        <sz val="11"/>
        <color theme="1"/>
        <rFont val="Calibri"/>
        <family val="2"/>
        <scheme val="minor"/>
      </rPr>
      <t xml:space="preserve">(9) </t>
    </r>
    <r>
      <rPr>
        <sz val="11"/>
        <color theme="1"/>
        <rFont val="Calibri"/>
        <family val="2"/>
        <scheme val="minor"/>
      </rPr>
      <t>Due to the implementation of SAP, the Company is unable to report some information by rate class. The Company is working to see if it is something that can be provided in future reporting.</t>
    </r>
  </si>
  <si>
    <r>
      <t xml:space="preserve">Jul-21 </t>
    </r>
    <r>
      <rPr>
        <b/>
        <vertAlign val="superscript"/>
        <sz val="11"/>
        <color theme="1"/>
        <rFont val="Calibri"/>
        <family val="2"/>
        <scheme val="minor"/>
      </rPr>
      <t>(9)</t>
    </r>
  </si>
  <si>
    <r>
      <t xml:space="preserve">Aug-21 </t>
    </r>
    <r>
      <rPr>
        <b/>
        <vertAlign val="superscript"/>
        <sz val="11"/>
        <color theme="1"/>
        <rFont val="Calibri"/>
        <family val="2"/>
        <scheme val="minor"/>
      </rPr>
      <t>(9)</t>
    </r>
  </si>
  <si>
    <r>
      <t xml:space="preserve">Sep-21 </t>
    </r>
    <r>
      <rPr>
        <b/>
        <vertAlign val="superscript"/>
        <sz val="11"/>
        <color theme="1"/>
        <rFont val="Calibri"/>
        <family val="2"/>
        <scheme val="minor"/>
      </rPr>
      <t>(9)</t>
    </r>
  </si>
  <si>
    <r>
      <t xml:space="preserve">Yes </t>
    </r>
    <r>
      <rPr>
        <vertAlign val="superscript"/>
        <sz val="11"/>
        <color theme="1"/>
        <rFont val="Calibri"/>
        <family val="2"/>
        <scheme val="minor"/>
      </rPr>
      <t>(7)</t>
    </r>
  </si>
  <si>
    <t xml:space="preserve">(7) On December 20, 2021, Liberty Utilities Co. entered into a delayed draw term facility for up to $1.1 billion.  No draws were made in December 2021.  An initial draw of approx. $610.4 million was made in January 2022 in connection with Liberty Utilities Co.'s acquisition of New York American Water. </t>
  </si>
  <si>
    <t xml:space="preserve">(8) On October 28, 2021, S&amp;P revised its outlook on Liberty Utilities Co. from "Stable" to "Negative" as a result of the public announcent made by its parent Algonquin Power &amp; Utilities to purchase Kentucky Power Co.  On March 24, 2022, S&amp;P affirmed the BBB rating of Liberty Utilities Co. </t>
  </si>
  <si>
    <r>
      <t xml:space="preserve">Yes </t>
    </r>
    <r>
      <rPr>
        <vertAlign val="superscript"/>
        <sz val="11"/>
        <rFont val="Calibri"/>
        <family val="2"/>
        <scheme val="minor"/>
      </rPr>
      <t>(7)</t>
    </r>
  </si>
  <si>
    <r>
      <t xml:space="preserve">Yes </t>
    </r>
    <r>
      <rPr>
        <vertAlign val="superscript"/>
        <sz val="11"/>
        <rFont val="Calibri"/>
        <family val="2"/>
        <scheme val="minor"/>
      </rPr>
      <t>(9)</t>
    </r>
  </si>
  <si>
    <r>
      <t xml:space="preserve">May-22 </t>
    </r>
    <r>
      <rPr>
        <b/>
        <vertAlign val="superscript"/>
        <sz val="11"/>
        <color theme="1"/>
        <rFont val="Calibri"/>
        <family val="2"/>
        <scheme val="minor"/>
      </rPr>
      <t>(10)</t>
    </r>
  </si>
  <si>
    <r>
      <t xml:space="preserve">Jun-22 </t>
    </r>
    <r>
      <rPr>
        <b/>
        <vertAlign val="superscript"/>
        <sz val="11"/>
        <color theme="1"/>
        <rFont val="Calibri"/>
        <family val="2"/>
        <scheme val="minor"/>
      </rPr>
      <t>(10)</t>
    </r>
  </si>
  <si>
    <r>
      <rPr>
        <vertAlign val="superscript"/>
        <sz val="11"/>
        <color theme="1"/>
        <rFont val="Calibri"/>
        <family val="2"/>
        <scheme val="minor"/>
      </rPr>
      <t>(10)</t>
    </r>
    <r>
      <rPr>
        <sz val="11"/>
        <color theme="1"/>
        <rFont val="Calibri"/>
        <family val="2"/>
        <scheme val="minor"/>
      </rPr>
      <t xml:space="preserve"> Due to an implementation of SAP, the Company stopped charging late payment fees in May and June but resumed in July.</t>
    </r>
  </si>
  <si>
    <t xml:space="preserve">(9) On April 27, 2022, Liberty Utilities Co. upsized its existing $500 million revolving credit facility to $1.0 billion with a maturity of April 29, 2027 and also entered into a new $500.0 million revolving credit facility that matures on March 31, 2023.   The $500.0 million revolving facility was amended to further extended the maturity to February 28, 2024. </t>
  </si>
  <si>
    <t xml:space="preserve">(10) In April 2023, following the announcement of the cancellation of the Kentucky Power Co. acquisition, each of DBRS, Fitch, S&amp;P and Moody’s made announcements regarding the credit ratings of the Algonquin Power &amp; Utilities Corp. ("Corporation") and its subsidiaries. DBRS and Fitch both affirmed their ratings and stable outlook on the Corporation and its subsidiaries, S&amp;P affirmed its ratings and revised its outlooks to stable from negative on the Corporation and its subsidiaries and Moody’s affirmed its rating and stable outlook on Liberty Utilities Co. </t>
  </si>
  <si>
    <t>Dividends</t>
  </si>
  <si>
    <t>Capital Markets Access (3)</t>
  </si>
  <si>
    <t>Credit Rating Agency Actions (4)</t>
  </si>
  <si>
    <t>Yes (8)</t>
  </si>
  <si>
    <t>Yes (7)</t>
  </si>
  <si>
    <t>Yes (9)</t>
  </si>
  <si>
    <t>Apirl 26,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</si>
</sst>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8" formatCode="&quot;$&quot;#,##0.00_);[Red]\(&quot;$&quot;#,##0.00\)"/>
    <numFmt numFmtId="44" formatCode="_(&quot;$&quot;* #,##0.00_);_(&quot;$&quot;* \(#,##0.00\);_(&quot;$&quot;* &quot;-&quot;??_);_(@_)"/>
    <numFmt numFmtId="43" formatCode="_(* #,##0.00_);_(* \(#,##0.00\);_(* &quot;-&quot;??_);_(@_)"/>
    <numFmt numFmtId="164" formatCode="_(* #,##0_);_(* \(#,##0\);_(* &quot;-&quot;??_);_(@_)"/>
  </numFmts>
  <fonts count="13" x14ac:knownFonts="1">
    <font>
      <sz val="11"/>
      <color theme="1"/>
      <name val="Calibri"/>
      <family val="2"/>
      <scheme val="minor"/>
    </font>
    <font>
      <b/>
      <sz val="11"/>
      <color theme="1"/>
      <name val="Calibri"/>
      <family val="2"/>
      <scheme val="minor"/>
    </font>
    <font>
      <b/>
      <sz val="11"/>
      <name val="Calibri"/>
      <family val="2"/>
      <scheme val="minor"/>
    </font>
    <font>
      <i/>
      <sz val="11"/>
      <name val="Calibri"/>
      <family val="2"/>
      <scheme val="minor"/>
    </font>
    <font>
      <sz val="11"/>
      <name val="Calibri"/>
      <family val="2"/>
      <scheme val="minor"/>
    </font>
    <font>
      <b/>
      <sz val="11"/>
      <color indexed="8"/>
      <name val="Calibri"/>
      <family val="2"/>
      <scheme val="minor"/>
    </font>
    <font>
      <sz val="11"/>
      <color theme="1"/>
      <name val="Calibri"/>
      <family val="2"/>
      <scheme val="minor"/>
    </font>
    <font>
      <b/>
      <vertAlign val="superscript"/>
      <sz val="11"/>
      <color theme="1"/>
      <name val="Calibri"/>
      <family val="2"/>
      <scheme val="minor"/>
    </font>
    <font>
      <b/>
      <u/>
      <sz val="11"/>
      <color theme="1"/>
      <name val="Calibri"/>
      <family val="2"/>
      <scheme val="minor"/>
    </font>
    <font>
      <sz val="11"/>
      <color theme="1"/>
      <name val="Arial"/>
      <family val="2"/>
    </font>
    <font>
      <vertAlign val="superscript"/>
      <sz val="11"/>
      <color theme="1"/>
      <name val="Calibri"/>
      <family val="2"/>
      <scheme val="minor"/>
    </font>
    <font>
      <vertAlign val="superscript"/>
      <sz val="11"/>
      <name val="Calibri"/>
      <family val="2"/>
      <scheme val="minor"/>
    </font>
    <font>
      <sz val="11"/>
      <color theme="1"/>
      <name val="Calibri"/>
      <family val="2"/>
    </font>
  </fonts>
  <fills count="4">
    <fill>
      <patternFill patternType="none"/>
    </fill>
    <fill>
      <patternFill patternType="gray125"/>
    </fill>
    <fill>
      <patternFill patternType="solid">
        <fgColor theme="2" tint="-9.9978637043366805E-2"/>
        <bgColor indexed="64"/>
      </patternFill>
    </fill>
    <fill>
      <patternFill patternType="solid">
        <fgColor theme="0"/>
        <bgColor indexed="64"/>
      </patternFill>
    </fill>
  </fills>
  <borders count="3">
    <border>
      <left/>
      <right/>
      <top/>
      <bottom/>
      <diagonal/>
    </border>
    <border>
      <left/>
      <right/>
      <top/>
      <bottom style="thin">
        <color indexed="64"/>
      </bottom>
      <diagonal/>
    </border>
    <border>
      <left/>
      <right/>
      <top style="thin">
        <color indexed="64"/>
      </top>
      <bottom/>
      <diagonal/>
    </border>
  </borders>
  <cellStyleXfs count="5">
    <xf numFmtId="0" fontId="0" fillId="0" borderId="0"/>
    <xf numFmtId="43" fontId="6" fillId="0" borderId="0" applyFont="0" applyFill="0" applyBorder="0" applyAlignment="0" applyProtection="0"/>
    <xf numFmtId="44" fontId="6" fillId="0" borderId="0" applyFont="0" applyFill="0" applyBorder="0" applyAlignment="0" applyProtection="0"/>
    <xf numFmtId="0" fontId="9" fillId="0" borderId="0"/>
    <xf numFmtId="43" fontId="9" fillId="0" borderId="0" applyFont="0" applyFill="0" applyBorder="0" applyAlignment="0" applyProtection="0"/>
  </cellStyleXfs>
  <cellXfs count="157">
    <xf numFmtId="0" fontId="0" fillId="0" borderId="0" xfId="0"/>
    <xf numFmtId="0" fontId="1" fillId="0" borderId="0" xfId="0" applyFont="1"/>
    <xf numFmtId="0" fontId="0" fillId="0" borderId="0" xfId="0" applyFont="1"/>
    <xf numFmtId="0" fontId="0" fillId="0" borderId="0" xfId="0" applyFill="1"/>
    <xf numFmtId="0" fontId="0" fillId="0" borderId="0" xfId="0" applyFont="1" applyFill="1"/>
    <xf numFmtId="0" fontId="1" fillId="0" borderId="0" xfId="0" applyFont="1" applyFill="1"/>
    <xf numFmtId="0" fontId="2" fillId="0" borderId="0" xfId="0" applyFont="1" applyAlignment="1">
      <alignment horizontal="left"/>
    </xf>
    <xf numFmtId="0" fontId="4" fillId="0" borderId="0" xfId="0" applyFont="1" applyBorder="1" applyAlignment="1">
      <alignment horizontal="left"/>
    </xf>
    <xf numFmtId="0" fontId="4" fillId="0" borderId="0" xfId="0" applyFont="1" applyBorder="1" applyAlignment="1">
      <alignment horizontal="left" vertical="center"/>
    </xf>
    <xf numFmtId="0" fontId="4" fillId="0" borderId="0" xfId="0" applyFont="1" applyBorder="1" applyAlignment="1">
      <alignment horizontal="left" wrapText="1"/>
    </xf>
    <xf numFmtId="0" fontId="4" fillId="0" borderId="0" xfId="0" applyFont="1" applyAlignment="1">
      <alignment horizontal="left"/>
    </xf>
    <xf numFmtId="0" fontId="2" fillId="0" borderId="0" xfId="0" applyFont="1" applyAlignment="1">
      <alignment horizontal="left" wrapText="1"/>
    </xf>
    <xf numFmtId="0" fontId="4" fillId="0" borderId="0" xfId="0" applyFont="1" applyAlignment="1">
      <alignment horizontal="left" wrapText="1"/>
    </xf>
    <xf numFmtId="14" fontId="3" fillId="0" borderId="0" xfId="0" applyNumberFormat="1" applyFont="1" applyBorder="1" applyAlignment="1" applyProtection="1">
      <alignment horizontal="left"/>
      <protection locked="0"/>
    </xf>
    <xf numFmtId="0" fontId="5" fillId="0" borderId="0" xfId="0" applyFont="1" applyAlignment="1">
      <alignment horizontal="right"/>
    </xf>
    <xf numFmtId="0" fontId="4" fillId="0" borderId="0" xfId="0" applyFont="1"/>
    <xf numFmtId="38" fontId="0" fillId="0" borderId="0" xfId="0" applyNumberFormat="1" applyFont="1"/>
    <xf numFmtId="0" fontId="0" fillId="0" borderId="0" xfId="0" applyAlignment="1">
      <alignment horizontal="right"/>
    </xf>
    <xf numFmtId="0" fontId="0" fillId="0" borderId="0" xfId="0" applyFont="1" applyAlignment="1">
      <alignment horizontal="right"/>
    </xf>
    <xf numFmtId="0" fontId="0" fillId="0" borderId="0" xfId="0" applyFont="1" applyFill="1" applyAlignment="1">
      <alignment horizontal="right"/>
    </xf>
    <xf numFmtId="0" fontId="1" fillId="0" borderId="0" xfId="0" applyFont="1" applyAlignment="1">
      <alignment horizontal="right"/>
    </xf>
    <xf numFmtId="164" fontId="0" fillId="0" borderId="0" xfId="1" applyNumberFormat="1" applyFont="1"/>
    <xf numFmtId="0" fontId="0" fillId="0" borderId="0" xfId="0" applyAlignment="1">
      <alignment horizontal="center"/>
    </xf>
    <xf numFmtId="44" fontId="0" fillId="0" borderId="0" xfId="2" applyFont="1"/>
    <xf numFmtId="0" fontId="0" fillId="0" borderId="0" xfId="0" applyFont="1" applyFill="1" applyBorder="1" applyAlignment="1">
      <alignment horizontal="center"/>
    </xf>
    <xf numFmtId="164" fontId="0" fillId="0" borderId="0" xfId="1" applyNumberFormat="1" applyFont="1" applyFill="1"/>
    <xf numFmtId="44" fontId="0" fillId="0" borderId="0" xfId="2" applyFont="1" applyFill="1"/>
    <xf numFmtId="17" fontId="1" fillId="0" borderId="0" xfId="0" quotePrefix="1" applyNumberFormat="1" applyFont="1" applyFill="1" applyAlignment="1">
      <alignment horizontal="center" vertical="center"/>
    </xf>
    <xf numFmtId="17" fontId="1" fillId="0" borderId="0" xfId="0" applyNumberFormat="1" applyFont="1" applyFill="1" applyAlignment="1">
      <alignment horizontal="center" vertical="center"/>
    </xf>
    <xf numFmtId="0" fontId="0" fillId="0" borderId="0" xfId="0" applyFont="1" applyBorder="1" applyAlignment="1">
      <alignment horizontal="right"/>
    </xf>
    <xf numFmtId="164" fontId="0" fillId="0" borderId="1" xfId="1" applyNumberFormat="1" applyFont="1" applyBorder="1"/>
    <xf numFmtId="0" fontId="2" fillId="2" borderId="0" xfId="0" applyFont="1" applyFill="1" applyBorder="1" applyAlignment="1">
      <alignment vertical="center"/>
    </xf>
    <xf numFmtId="0" fontId="0" fillId="0" borderId="0" xfId="0" applyFont="1" applyBorder="1"/>
    <xf numFmtId="0" fontId="0" fillId="0" borderId="0" xfId="0" applyAlignment="1">
      <alignment vertical="center"/>
    </xf>
    <xf numFmtId="0" fontId="0" fillId="0" borderId="0" xfId="0" applyFill="1" applyAlignment="1">
      <alignment vertical="center"/>
    </xf>
    <xf numFmtId="164" fontId="0" fillId="0" borderId="0" xfId="1" applyNumberFormat="1" applyFont="1" applyAlignment="1">
      <alignment vertical="center"/>
    </xf>
    <xf numFmtId="164" fontId="0" fillId="0" borderId="1" xfId="1" applyNumberFormat="1" applyFont="1" applyBorder="1" applyAlignment="1">
      <alignment vertical="center"/>
    </xf>
    <xf numFmtId="44" fontId="0" fillId="0" borderId="0" xfId="2" applyNumberFormat="1" applyFont="1"/>
    <xf numFmtId="38" fontId="4" fillId="0" borderId="1" xfId="0" applyNumberFormat="1" applyFont="1" applyBorder="1" applyAlignment="1">
      <alignment horizontal="right"/>
    </xf>
    <xf numFmtId="38" fontId="4" fillId="0" borderId="0" xfId="0" applyNumberFormat="1" applyFont="1" applyBorder="1" applyAlignment="1">
      <alignment horizontal="right"/>
    </xf>
    <xf numFmtId="38" fontId="0" fillId="0" borderId="0" xfId="0" applyNumberFormat="1" applyFont="1"/>
    <xf numFmtId="164" fontId="0" fillId="0" borderId="0" xfId="1" applyNumberFormat="1" applyFont="1" applyAlignment="1">
      <alignment horizontal="center"/>
    </xf>
    <xf numFmtId="164" fontId="0" fillId="0" borderId="0" xfId="1" applyNumberFormat="1" applyFont="1"/>
    <xf numFmtId="164" fontId="0" fillId="0" borderId="0" xfId="1" applyNumberFormat="1" applyFont="1" applyFill="1" applyAlignment="1">
      <alignment horizontal="right"/>
    </xf>
    <xf numFmtId="44" fontId="0" fillId="0" borderId="0" xfId="2" applyFont="1"/>
    <xf numFmtId="0" fontId="0" fillId="0" borderId="0" xfId="0" applyFill="1"/>
    <xf numFmtId="164" fontId="0" fillId="0" borderId="0" xfId="1" applyNumberFormat="1" applyFont="1"/>
    <xf numFmtId="0" fontId="0" fillId="0" borderId="0" xfId="0" applyAlignment="1">
      <alignment horizontal="center"/>
    </xf>
    <xf numFmtId="0" fontId="0" fillId="0" borderId="0" xfId="0" applyAlignment="1">
      <alignment vertical="center"/>
    </xf>
    <xf numFmtId="44" fontId="0" fillId="0" borderId="0" xfId="2" applyNumberFormat="1" applyFont="1" applyFill="1"/>
    <xf numFmtId="164" fontId="0" fillId="0" borderId="0" xfId="1" applyNumberFormat="1" applyFont="1" applyFill="1" applyAlignment="1">
      <alignment horizontal="center"/>
    </xf>
    <xf numFmtId="0" fontId="0" fillId="2" borderId="0" xfId="0" applyFont="1" applyFill="1" applyBorder="1"/>
    <xf numFmtId="0" fontId="0" fillId="0" borderId="0" xfId="0" applyAlignment="1">
      <alignment horizontal="center"/>
    </xf>
    <xf numFmtId="0" fontId="0" fillId="0" borderId="0" xfId="0" applyAlignment="1">
      <alignment vertical="center"/>
    </xf>
    <xf numFmtId="0" fontId="0" fillId="0" borderId="0" xfId="0"/>
    <xf numFmtId="0" fontId="0" fillId="0" borderId="0" xfId="0"/>
    <xf numFmtId="0" fontId="0" fillId="0" borderId="0" xfId="0" applyFill="1"/>
    <xf numFmtId="164" fontId="0" fillId="0" borderId="0" xfId="1" applyNumberFormat="1" applyFont="1"/>
    <xf numFmtId="0" fontId="0" fillId="0" borderId="0" xfId="0" applyAlignment="1">
      <alignment horizontal="center"/>
    </xf>
    <xf numFmtId="44" fontId="0" fillId="0" borderId="0" xfId="2" applyFont="1"/>
    <xf numFmtId="164" fontId="0" fillId="0" borderId="0" xfId="1" applyNumberFormat="1" applyFont="1" applyFill="1"/>
    <xf numFmtId="44" fontId="0" fillId="0" borderId="0" xfId="2" applyFont="1" applyFill="1"/>
    <xf numFmtId="17" fontId="1" fillId="0" borderId="0" xfId="0" quotePrefix="1" applyNumberFormat="1" applyFont="1" applyFill="1" applyAlignment="1">
      <alignment horizontal="center" vertical="center"/>
    </xf>
    <xf numFmtId="164" fontId="0" fillId="0" borderId="1" xfId="1" applyNumberFormat="1" applyFont="1" applyBorder="1"/>
    <xf numFmtId="0" fontId="0" fillId="0" borderId="0" xfId="0" applyAlignment="1">
      <alignment vertical="center"/>
    </xf>
    <xf numFmtId="164" fontId="0" fillId="0" borderId="0" xfId="1" applyNumberFormat="1" applyFont="1" applyAlignment="1">
      <alignment horizontal="center"/>
    </xf>
    <xf numFmtId="164" fontId="0" fillId="0" borderId="0" xfId="1" applyNumberFormat="1" applyFont="1" applyFill="1" applyAlignment="1">
      <alignment horizontal="right"/>
    </xf>
    <xf numFmtId="0" fontId="0" fillId="0" borderId="0" xfId="0" applyAlignment="1">
      <alignment horizontal="center"/>
    </xf>
    <xf numFmtId="0" fontId="0" fillId="0" borderId="0" xfId="0" applyAlignment="1">
      <alignment vertical="center"/>
    </xf>
    <xf numFmtId="0" fontId="0" fillId="0" borderId="0" xfId="0" applyAlignment="1">
      <alignment vertical="center"/>
    </xf>
    <xf numFmtId="0" fontId="0" fillId="0" borderId="0" xfId="0" applyAlignment="1">
      <alignment horizontal="center"/>
    </xf>
    <xf numFmtId="0" fontId="0" fillId="2" borderId="0" xfId="0" applyFont="1" applyFill="1" applyBorder="1" applyAlignment="1">
      <alignment horizontal="right"/>
    </xf>
    <xf numFmtId="0" fontId="0" fillId="3" borderId="0" xfId="0" applyFill="1"/>
    <xf numFmtId="0" fontId="0" fillId="3" borderId="0" xfId="0" applyFill="1" applyAlignment="1">
      <alignment horizontal="right"/>
    </xf>
    <xf numFmtId="0" fontId="1" fillId="3" borderId="0" xfId="0" applyFont="1" applyFill="1"/>
    <xf numFmtId="17" fontId="1" fillId="3" borderId="0" xfId="0" applyNumberFormat="1" applyFont="1" applyFill="1" applyAlignment="1">
      <alignment horizontal="center" vertical="center"/>
    </xf>
    <xf numFmtId="17" fontId="1" fillId="3" borderId="2" xfId="0" applyNumberFormat="1" applyFont="1" applyFill="1" applyBorder="1" applyAlignment="1">
      <alignment horizontal="center" vertical="center"/>
    </xf>
    <xf numFmtId="164" fontId="0" fillId="3" borderId="0" xfId="1" applyNumberFormat="1" applyFont="1" applyFill="1"/>
    <xf numFmtId="164" fontId="0" fillId="3" borderId="0" xfId="0" applyNumberFormat="1" applyFill="1"/>
    <xf numFmtId="164" fontId="0" fillId="3" borderId="0" xfId="1" applyNumberFormat="1" applyFont="1" applyFill="1" applyBorder="1"/>
    <xf numFmtId="164" fontId="0" fillId="3" borderId="0" xfId="0" applyNumberFormat="1" applyFill="1" applyBorder="1"/>
    <xf numFmtId="0" fontId="0" fillId="3" borderId="0" xfId="0" applyFont="1" applyFill="1" applyAlignment="1">
      <alignment horizontal="right"/>
    </xf>
    <xf numFmtId="0" fontId="0" fillId="3" borderId="0" xfId="0" applyFont="1" applyFill="1"/>
    <xf numFmtId="0" fontId="0" fillId="3" borderId="1" xfId="0" applyFont="1" applyFill="1" applyBorder="1"/>
    <xf numFmtId="0" fontId="0" fillId="3" borderId="0" xfId="0" applyFont="1" applyFill="1" applyAlignment="1">
      <alignment horizontal="center"/>
    </xf>
    <xf numFmtId="0" fontId="4" fillId="3" borderId="0" xfId="0" applyFont="1" applyFill="1" applyAlignment="1">
      <alignment horizontal="center"/>
    </xf>
    <xf numFmtId="1" fontId="0" fillId="0" borderId="0" xfId="0" applyNumberFormat="1"/>
    <xf numFmtId="38" fontId="0" fillId="0" borderId="0" xfId="0" applyNumberFormat="1" applyAlignment="1">
      <alignment horizontal="right"/>
    </xf>
    <xf numFmtId="1" fontId="0" fillId="0" borderId="1" xfId="0" applyNumberFormat="1" applyBorder="1"/>
    <xf numFmtId="44" fontId="0" fillId="3" borderId="0" xfId="2" applyFont="1" applyFill="1"/>
    <xf numFmtId="44" fontId="0" fillId="3" borderId="0" xfId="2" applyFont="1" applyFill="1" applyAlignment="1">
      <alignment horizontal="right"/>
    </xf>
    <xf numFmtId="0" fontId="0" fillId="3" borderId="0" xfId="0" applyFill="1" applyAlignment="1">
      <alignment horizontal="center"/>
    </xf>
    <xf numFmtId="0" fontId="0" fillId="0" borderId="0" xfId="0" applyAlignment="1">
      <alignment vertical="center"/>
    </xf>
    <xf numFmtId="164" fontId="0" fillId="0" borderId="0" xfId="1" applyNumberFormat="1" applyFont="1" applyAlignment="1">
      <alignment horizontal="center" vertical="center"/>
    </xf>
    <xf numFmtId="164" fontId="0" fillId="3" borderId="0" xfId="1" applyNumberFormat="1" applyFont="1" applyFill="1" applyAlignment="1">
      <alignment horizontal="center" vertical="center"/>
    </xf>
    <xf numFmtId="164" fontId="0" fillId="0" borderId="0" xfId="1" applyNumberFormat="1" applyFont="1" applyAlignment="1">
      <alignment horizontal="right"/>
    </xf>
    <xf numFmtId="164" fontId="0" fillId="3" borderId="0" xfId="1" applyNumberFormat="1" applyFont="1" applyFill="1" applyAlignment="1">
      <alignment horizontal="right"/>
    </xf>
    <xf numFmtId="164" fontId="0" fillId="3" borderId="0" xfId="1" applyNumberFormat="1" applyFont="1" applyFill="1" applyAlignment="1">
      <alignment horizontal="center"/>
    </xf>
    <xf numFmtId="164" fontId="0" fillId="0" borderId="0" xfId="1" applyNumberFormat="1" applyFont="1" applyBorder="1"/>
    <xf numFmtId="164" fontId="6" fillId="3" borderId="0" xfId="1" applyNumberFormat="1" applyFont="1" applyFill="1" applyAlignment="1">
      <alignment horizontal="center"/>
    </xf>
    <xf numFmtId="164" fontId="0" fillId="3" borderId="0" xfId="1" applyNumberFormat="1" applyFont="1" applyFill="1" applyAlignment="1">
      <alignment horizontal="center" vertical="center"/>
    </xf>
    <xf numFmtId="44" fontId="12" fillId="0" borderId="0" xfId="2" applyFont="1" applyFill="1" applyBorder="1"/>
    <xf numFmtId="164" fontId="0" fillId="3" borderId="0" xfId="1" applyNumberFormat="1" applyFont="1" applyFill="1" applyAlignment="1">
      <alignment horizontal="center" vertical="center"/>
    </xf>
    <xf numFmtId="0" fontId="0" fillId="0" borderId="0" xfId="0" applyAlignment="1">
      <alignment vertical="center"/>
    </xf>
    <xf numFmtId="164" fontId="0" fillId="0" borderId="0" xfId="1" applyNumberFormat="1" applyFont="1" applyAlignment="1">
      <alignment horizontal="center" vertical="center"/>
    </xf>
    <xf numFmtId="44" fontId="12" fillId="3" borderId="0" xfId="2" applyFont="1" applyFill="1" applyBorder="1"/>
    <xf numFmtId="0" fontId="0" fillId="0" borderId="0" xfId="0" applyAlignment="1"/>
    <xf numFmtId="0" fontId="0" fillId="0" borderId="0" xfId="0" applyFont="1" applyAlignment="1"/>
    <xf numFmtId="8" fontId="0" fillId="3" borderId="0" xfId="2" applyNumberFormat="1" applyFont="1" applyFill="1" applyAlignment="1">
      <alignment horizontal="right"/>
    </xf>
    <xf numFmtId="164" fontId="0" fillId="0" borderId="1" xfId="1" applyNumberFormat="1" applyFont="1" applyBorder="1"/>
    <xf numFmtId="0" fontId="0" fillId="0" borderId="0" xfId="0" applyAlignment="1">
      <alignment vertical="center"/>
    </xf>
    <xf numFmtId="164" fontId="0" fillId="0" borderId="0" xfId="1" applyNumberFormat="1" applyFont="1" applyFill="1" applyAlignment="1">
      <alignment horizontal="right"/>
    </xf>
    <xf numFmtId="164" fontId="0" fillId="0" borderId="0" xfId="1" applyNumberFormat="1" applyFont="1"/>
    <xf numFmtId="164" fontId="0" fillId="0" borderId="0" xfId="1" applyNumberFormat="1" applyFont="1"/>
    <xf numFmtId="44" fontId="0" fillId="0" borderId="0" xfId="2" applyFont="1" applyFill="1"/>
    <xf numFmtId="164" fontId="0" fillId="3" borderId="0" xfId="1" applyNumberFormat="1" applyFont="1" applyFill="1" applyAlignment="1">
      <alignment horizontal="center" vertical="center"/>
    </xf>
    <xf numFmtId="0" fontId="0" fillId="0" borderId="0" xfId="0" applyAlignment="1">
      <alignment vertical="center"/>
    </xf>
    <xf numFmtId="164" fontId="0" fillId="0" borderId="0" xfId="1" applyNumberFormat="1" applyFont="1" applyAlignment="1">
      <alignment horizontal="center" vertical="center"/>
    </xf>
    <xf numFmtId="164" fontId="0" fillId="3" borderId="0" xfId="1" applyNumberFormat="1" applyFont="1" applyFill="1" applyAlignment="1">
      <alignment horizontal="center" vertical="center"/>
    </xf>
    <xf numFmtId="164" fontId="0" fillId="0" borderId="0" xfId="1" applyNumberFormat="1" applyFont="1" applyFill="1" applyAlignment="1">
      <alignment horizontal="center" vertical="center"/>
    </xf>
    <xf numFmtId="164" fontId="6" fillId="0" borderId="0" xfId="1" applyNumberFormat="1" applyFont="1" applyFill="1" applyAlignment="1">
      <alignment horizontal="center"/>
    </xf>
    <xf numFmtId="0" fontId="0" fillId="0" borderId="0" xfId="0" applyFill="1" applyAlignment="1">
      <alignment horizontal="center"/>
    </xf>
    <xf numFmtId="0" fontId="0" fillId="0" borderId="0" xfId="0" applyFont="1" applyFill="1" applyAlignment="1">
      <alignment horizontal="center"/>
    </xf>
    <xf numFmtId="3" fontId="0" fillId="0" borderId="0" xfId="0" applyNumberFormat="1" applyFont="1" applyFill="1" applyAlignment="1">
      <alignment horizontal="center"/>
    </xf>
    <xf numFmtId="164" fontId="6" fillId="0" borderId="1" xfId="1" applyNumberFormat="1" applyFont="1" applyFill="1" applyBorder="1" applyAlignment="1">
      <alignment horizontal="center"/>
    </xf>
    <xf numFmtId="44" fontId="0" fillId="0" borderId="0" xfId="2" applyFont="1" applyFill="1" applyAlignment="1">
      <alignment horizontal="right"/>
    </xf>
    <xf numFmtId="8" fontId="0" fillId="0" borderId="0" xfId="2" applyNumberFormat="1" applyFont="1" applyFill="1" applyAlignment="1">
      <alignment horizontal="right"/>
    </xf>
    <xf numFmtId="164" fontId="0" fillId="3" borderId="0" xfId="1" applyNumberFormat="1" applyFont="1" applyFill="1" applyAlignment="1">
      <alignment horizontal="center" vertical="center"/>
    </xf>
    <xf numFmtId="164" fontId="0" fillId="0" borderId="0" xfId="1" applyNumberFormat="1" applyFont="1" applyFill="1" applyAlignment="1">
      <alignment horizontal="center" vertical="center"/>
    </xf>
    <xf numFmtId="164" fontId="0" fillId="0" borderId="0" xfId="1" applyNumberFormat="1" applyFont="1" applyAlignment="1">
      <alignment horizontal="center" vertical="center"/>
    </xf>
    <xf numFmtId="0" fontId="0" fillId="0" borderId="0" xfId="0" applyAlignment="1">
      <alignment vertical="center"/>
    </xf>
    <xf numFmtId="164" fontId="0" fillId="0" borderId="1" xfId="1" applyNumberFormat="1" applyFont="1" applyFill="1" applyBorder="1"/>
    <xf numFmtId="164" fontId="0" fillId="0" borderId="0" xfId="1" applyNumberFormat="1" applyFont="1" applyFill="1" applyBorder="1"/>
    <xf numFmtId="0" fontId="1" fillId="3" borderId="1" xfId="0" applyFont="1" applyFill="1" applyBorder="1" applyAlignment="1">
      <alignment horizontal="center"/>
    </xf>
    <xf numFmtId="0" fontId="1" fillId="3" borderId="0" xfId="0" applyFont="1" applyFill="1" applyAlignment="1">
      <alignment horizontal="center"/>
    </xf>
    <xf numFmtId="0" fontId="3" fillId="0" borderId="0" xfId="0" applyFont="1" applyBorder="1" applyAlignment="1" applyProtection="1">
      <alignment horizontal="left" vertical="center"/>
      <protection locked="0"/>
    </xf>
    <xf numFmtId="15" fontId="3" fillId="0" borderId="0" xfId="0" quotePrefix="1" applyNumberFormat="1" applyFont="1" applyBorder="1" applyAlignment="1" applyProtection="1">
      <alignment horizontal="left" vertical="center"/>
      <protection locked="0"/>
    </xf>
    <xf numFmtId="0" fontId="2" fillId="2" borderId="0" xfId="0" applyFont="1" applyFill="1" applyBorder="1" applyAlignment="1">
      <alignment horizontal="left" vertical="center"/>
    </xf>
    <xf numFmtId="0" fontId="4" fillId="0" borderId="0" xfId="0" applyFont="1" applyAlignment="1">
      <alignment wrapText="1"/>
    </xf>
    <xf numFmtId="0" fontId="4" fillId="0" borderId="0" xfId="0" applyFont="1" applyAlignment="1">
      <alignment horizontal="left" wrapText="1"/>
    </xf>
    <xf numFmtId="0" fontId="0" fillId="0" borderId="0" xfId="0" applyFont="1" applyAlignment="1">
      <alignment horizontal="left" vertical="center" wrapText="1"/>
    </xf>
    <xf numFmtId="0" fontId="0" fillId="0" borderId="0" xfId="0" applyFont="1" applyAlignment="1">
      <alignment horizontal="left" vertical="center"/>
    </xf>
    <xf numFmtId="0" fontId="8" fillId="0" borderId="0" xfId="0" applyFont="1" applyAlignment="1">
      <alignment horizontal="left" vertical="center"/>
    </xf>
    <xf numFmtId="0" fontId="0" fillId="0" borderId="0" xfId="0" applyFill="1" applyAlignment="1">
      <alignment horizontal="right" vertical="center"/>
    </xf>
    <xf numFmtId="164" fontId="0" fillId="0" borderId="0" xfId="1" applyNumberFormat="1" applyFont="1" applyFill="1" applyAlignment="1">
      <alignment horizontal="center" vertical="center"/>
    </xf>
    <xf numFmtId="0" fontId="0" fillId="0" borderId="0" xfId="0" applyFill="1" applyAlignment="1">
      <alignment horizontal="center" vertical="center"/>
    </xf>
    <xf numFmtId="0" fontId="0" fillId="0" borderId="0" xfId="0" applyAlignment="1">
      <alignment horizontal="right" vertical="center"/>
    </xf>
    <xf numFmtId="164" fontId="0" fillId="3" borderId="0" xfId="1" applyNumberFormat="1" applyFont="1" applyFill="1" applyAlignment="1">
      <alignment horizontal="center" vertical="center"/>
    </xf>
    <xf numFmtId="164" fontId="4" fillId="3" borderId="0" xfId="1" applyNumberFormat="1" applyFont="1" applyFill="1" applyAlignment="1">
      <alignment horizontal="center" vertical="center"/>
    </xf>
    <xf numFmtId="0" fontId="0" fillId="0" borderId="0" xfId="0" applyAlignment="1">
      <alignment vertical="center"/>
    </xf>
    <xf numFmtId="0" fontId="0" fillId="0" borderId="0" xfId="0" applyAlignment="1">
      <alignment horizontal="left" vertical="center"/>
    </xf>
    <xf numFmtId="0" fontId="0" fillId="0" borderId="0" xfId="0" applyAlignment="1">
      <alignment horizontal="left"/>
    </xf>
    <xf numFmtId="0" fontId="0" fillId="0" borderId="0" xfId="0" applyAlignment="1">
      <alignment horizontal="center"/>
    </xf>
    <xf numFmtId="164" fontId="0" fillId="0" borderId="0" xfId="1" applyNumberFormat="1" applyFont="1" applyAlignment="1">
      <alignment horizontal="center" vertical="center"/>
    </xf>
    <xf numFmtId="0" fontId="0" fillId="0" borderId="0" xfId="0" applyAlignment="1">
      <alignment horizontal="center" vertical="center"/>
    </xf>
    <xf numFmtId="0" fontId="0" fillId="0" borderId="0" xfId="0" applyAlignment="1">
      <alignment horizontal="left" vertical="center" wrapText="1"/>
    </xf>
    <xf numFmtId="0" fontId="0" fillId="0" borderId="0" xfId="0" applyFill="1" applyAlignment="1">
      <alignment horizontal="left" vertical="center" wrapText="1"/>
    </xf>
  </cellXfs>
  <cellStyles count="5">
    <cellStyle name="Comma" xfId="1" builtinId="3"/>
    <cellStyle name="Comma 2" xfId="4" xr:uid="{C89E4FB4-6361-4E40-9CB8-3FD58E25E467}"/>
    <cellStyle name="Currency" xfId="2" builtinId="4"/>
    <cellStyle name="Normal" xfId="0" builtinId="0"/>
    <cellStyle name="Normal 2" xfId="3" xr:uid="{F97E7997-82D0-4D5F-AFDA-AA3F2555D3B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OTP%20Business%20&amp;%20Technical%20Functional%20Matrix%20-%20Final%20-%20Score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 "/>
      <sheetName val=" Instructions"/>
      <sheetName val=" CPUD Scale "/>
      <sheetName val="Cover"/>
      <sheetName val="Analysis"/>
      <sheetName val="OTP Weight"/>
      <sheetName val="Proposer Score"/>
      <sheetName val="RFP Questions "/>
      <sheetName val="Proposer Questions "/>
      <sheetName val="1.0 General Requirements "/>
      <sheetName val="2.0 Acct, Cust &amp; Premise Mgmt "/>
      <sheetName val="3.0 Customer Self Service Mgmt"/>
      <sheetName val="4.0 Credit &amp; Collections Mgmt"/>
      <sheetName val="5.0 Financial Mgmt "/>
      <sheetName val="6.0 Billing Mgmt"/>
      <sheetName val="7.0 Rates Mgmt "/>
      <sheetName val="8.0 Usage Mgmt"/>
      <sheetName val="9.0 Inventory Mgmt "/>
      <sheetName val="10.0 Service Order Managment  "/>
      <sheetName val="11.0 Cashiering "/>
      <sheetName val="13.0 Red Flag"/>
      <sheetName val="14.0 Efficiency "/>
      <sheetName val="38.0 MWM "/>
      <sheetName val="40.0 Document Management Syst"/>
      <sheetName val="41.0 ESB Management"/>
      <sheetName val="42.0 Security"/>
      <sheetName val="44.0 Batch Scheduler"/>
      <sheetName val="45.0 Smart Dev - Chat"/>
      <sheetName val="46.0 Cold Weather Rule"/>
      <sheetName val="47.0 WAPA Wheeling"/>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BA118"/>
  <sheetViews>
    <sheetView showGridLines="0" tabSelected="1" zoomScale="80" zoomScaleNormal="80" zoomScaleSheetLayoutView="80" workbookViewId="0">
      <pane xSplit="2" ySplit="14" topLeftCell="C15" activePane="bottomRight" state="frozen"/>
      <selection pane="topRight" activeCell="C1" sqref="C1"/>
      <selection pane="bottomLeft" activeCell="A15" sqref="A15"/>
      <selection pane="bottomRight" activeCell="C5" sqref="C5"/>
    </sheetView>
  </sheetViews>
  <sheetFormatPr defaultRowHeight="15" x14ac:dyDescent="0.25"/>
  <cols>
    <col min="2" max="2" width="40.85546875" customWidth="1"/>
    <col min="3" max="14" width="12.5703125" customWidth="1"/>
    <col min="15" max="15" width="1.5703125" customWidth="1"/>
    <col min="16" max="17" width="12.5703125" customWidth="1"/>
    <col min="18" max="19" width="13.28515625" bestFit="1" customWidth="1"/>
    <col min="20" max="20" width="14.5703125" customWidth="1"/>
    <col min="21" max="21" width="12.42578125" style="55" bestFit="1" customWidth="1"/>
    <col min="22" max="23" width="12.5703125" style="55" customWidth="1"/>
    <col min="24" max="27" width="12.5703125" customWidth="1"/>
    <col min="28" max="28" width="1.5703125" customWidth="1"/>
    <col min="29" max="29" width="14.7109375" customWidth="1"/>
    <col min="30" max="31" width="14.42578125" customWidth="1"/>
    <col min="32" max="32" width="14.7109375" style="55" customWidth="1"/>
    <col min="33" max="34" width="14.42578125" style="55" customWidth="1"/>
    <col min="35" max="35" width="14.7109375" style="55" customWidth="1"/>
    <col min="36" max="37" width="14.42578125" style="55" customWidth="1"/>
    <col min="38" max="40" width="14.28515625" customWidth="1"/>
    <col min="41" max="41" width="1.5703125" customWidth="1"/>
    <col min="42" max="42" width="14.7109375" style="55" customWidth="1"/>
    <col min="43" max="44" width="14.42578125" style="55" customWidth="1"/>
    <col min="45" max="45" width="14.7109375" style="55" customWidth="1"/>
    <col min="46" max="47" width="14.42578125" style="55" customWidth="1"/>
    <col min="48" max="48" width="14.7109375" style="55" customWidth="1"/>
    <col min="49" max="50" width="14.42578125" style="55" customWidth="1"/>
    <col min="51" max="53" width="14.28515625" style="55" customWidth="1"/>
  </cols>
  <sheetData>
    <row r="1" spans="1:53" s="2" customFormat="1" x14ac:dyDescent="0.25">
      <c r="A1" s="137"/>
      <c r="B1" s="137"/>
      <c r="C1" s="137"/>
      <c r="D1" s="137"/>
      <c r="E1" s="137"/>
      <c r="F1" s="137"/>
      <c r="G1" s="137"/>
      <c r="H1" s="137"/>
      <c r="I1" s="137"/>
      <c r="J1" s="137"/>
      <c r="K1" s="137"/>
      <c r="L1" s="137"/>
      <c r="M1" s="137"/>
      <c r="N1" s="137"/>
      <c r="O1" s="31"/>
      <c r="P1" s="31"/>
      <c r="Q1" s="31"/>
      <c r="R1" s="31"/>
      <c r="S1" s="31"/>
      <c r="T1" s="31"/>
      <c r="U1" s="31"/>
      <c r="V1" s="31"/>
      <c r="W1" s="31"/>
      <c r="X1" s="31"/>
      <c r="Y1" s="31"/>
      <c r="Z1" s="31"/>
      <c r="AA1" s="31"/>
      <c r="AB1" s="31"/>
      <c r="AC1" s="51"/>
      <c r="AD1" s="51"/>
      <c r="AE1" s="51"/>
      <c r="AF1" s="51"/>
      <c r="AG1" s="51"/>
      <c r="AH1" s="51"/>
      <c r="AI1" s="51"/>
      <c r="AJ1" s="51"/>
      <c r="AK1" s="51"/>
      <c r="AL1" s="51"/>
      <c r="AM1" s="51"/>
      <c r="AN1" s="51"/>
      <c r="AP1" s="51"/>
      <c r="AQ1" s="51"/>
      <c r="AR1" s="51"/>
      <c r="AS1" s="51"/>
      <c r="AT1" s="51"/>
      <c r="AU1" s="51"/>
      <c r="AV1" s="51"/>
      <c r="AW1" s="51"/>
      <c r="AX1" s="51"/>
      <c r="AY1" s="51"/>
      <c r="AZ1" s="51"/>
      <c r="BA1" s="51"/>
    </row>
    <row r="2" spans="1:53" s="2" customFormat="1" ht="27.6" customHeight="1" x14ac:dyDescent="0.25">
      <c r="B2" s="6" t="s">
        <v>23</v>
      </c>
      <c r="C2" s="135" t="s">
        <v>24</v>
      </c>
      <c r="D2" s="135"/>
      <c r="E2" s="135"/>
      <c r="F2" s="135"/>
      <c r="G2" s="135"/>
      <c r="H2" s="135"/>
      <c r="I2" s="135"/>
      <c r="J2" s="135"/>
      <c r="K2" s="135"/>
      <c r="L2" s="135"/>
      <c r="M2" s="135"/>
      <c r="N2" s="135"/>
      <c r="O2" s="8"/>
      <c r="P2" s="9"/>
    </row>
    <row r="3" spans="1:53" s="2" customFormat="1" ht="27.6" customHeight="1" x14ac:dyDescent="0.25">
      <c r="B3" s="6" t="s">
        <v>25</v>
      </c>
      <c r="C3" s="135" t="s">
        <v>26</v>
      </c>
      <c r="D3" s="135"/>
      <c r="E3" s="135"/>
      <c r="F3" s="135"/>
      <c r="G3" s="135"/>
      <c r="H3" s="135"/>
      <c r="I3" s="135"/>
      <c r="J3" s="135"/>
      <c r="K3" s="135"/>
      <c r="L3" s="135"/>
      <c r="M3" s="135"/>
      <c r="N3" s="135"/>
      <c r="O3" s="10"/>
      <c r="P3" s="11"/>
    </row>
    <row r="4" spans="1:53" s="2" customFormat="1" ht="27.6" customHeight="1" x14ac:dyDescent="0.25">
      <c r="B4" s="6" t="s">
        <v>27</v>
      </c>
      <c r="C4" s="136" t="s">
        <v>110</v>
      </c>
      <c r="D4" s="136"/>
      <c r="E4" s="136"/>
      <c r="F4" s="136"/>
      <c r="G4" s="136"/>
      <c r="H4" s="136"/>
      <c r="I4" s="136"/>
      <c r="J4" s="136"/>
      <c r="K4" s="136"/>
      <c r="L4" s="136"/>
      <c r="M4" s="136"/>
      <c r="N4" s="136"/>
      <c r="O4" s="10"/>
      <c r="P4" s="12"/>
    </row>
    <row r="7" spans="1:53" x14ac:dyDescent="0.25">
      <c r="A7" s="20" t="s">
        <v>56</v>
      </c>
      <c r="B7" s="6" t="s">
        <v>57</v>
      </c>
      <c r="C7" t="s">
        <v>63</v>
      </c>
    </row>
    <row r="8" spans="1:53" x14ac:dyDescent="0.25">
      <c r="B8" s="2"/>
    </row>
    <row r="9" spans="1:53" x14ac:dyDescent="0.25">
      <c r="A9" s="20" t="s">
        <v>58</v>
      </c>
      <c r="B9" s="1" t="s">
        <v>59</v>
      </c>
    </row>
    <row r="10" spans="1:53" x14ac:dyDescent="0.25">
      <c r="A10" s="18" t="s">
        <v>38</v>
      </c>
      <c r="B10" s="1" t="s">
        <v>60</v>
      </c>
      <c r="C10" t="s">
        <v>64</v>
      </c>
    </row>
    <row r="11" spans="1:53" x14ac:dyDescent="0.25">
      <c r="A11" s="20"/>
      <c r="B11" s="1"/>
    </row>
    <row r="12" spans="1:53" x14ac:dyDescent="0.25">
      <c r="A12" s="72"/>
      <c r="B12" s="72"/>
      <c r="C12" s="134" t="s">
        <v>41</v>
      </c>
      <c r="D12" s="134"/>
      <c r="E12" s="134"/>
      <c r="F12" s="134"/>
      <c r="G12" s="134"/>
      <c r="H12" s="134"/>
      <c r="I12" s="134"/>
      <c r="J12" s="134"/>
      <c r="K12" s="134"/>
      <c r="L12" s="134"/>
      <c r="M12" s="134"/>
      <c r="N12" s="134"/>
      <c r="O12" s="72"/>
      <c r="P12" s="134" t="s">
        <v>41</v>
      </c>
      <c r="Q12" s="134"/>
      <c r="R12" s="134"/>
      <c r="S12" s="134"/>
      <c r="T12" s="134"/>
      <c r="U12" s="134"/>
      <c r="V12" s="134"/>
      <c r="W12" s="134"/>
      <c r="X12" s="134"/>
      <c r="Y12" s="134"/>
      <c r="Z12" s="134"/>
      <c r="AA12" s="134"/>
      <c r="AC12" s="134" t="s">
        <v>41</v>
      </c>
      <c r="AD12" s="134"/>
      <c r="AE12" s="134"/>
      <c r="AF12" s="134"/>
      <c r="AG12" s="134"/>
      <c r="AH12" s="134"/>
      <c r="AI12" s="134"/>
      <c r="AJ12" s="134"/>
      <c r="AK12" s="134"/>
      <c r="AL12" s="134"/>
      <c r="AM12" s="134"/>
      <c r="AN12" s="134"/>
      <c r="AP12" s="134" t="s">
        <v>41</v>
      </c>
      <c r="AQ12" s="134"/>
      <c r="AR12" s="134"/>
      <c r="AS12" s="134"/>
      <c r="AT12" s="134"/>
      <c r="AU12" s="134"/>
      <c r="AV12" s="134"/>
      <c r="AW12" s="134"/>
      <c r="AX12" s="134"/>
      <c r="AY12" s="134"/>
      <c r="AZ12" s="134"/>
      <c r="BA12" s="134"/>
    </row>
    <row r="13" spans="1:53" x14ac:dyDescent="0.25">
      <c r="A13" s="72"/>
      <c r="B13" s="72"/>
      <c r="C13" s="133" t="s">
        <v>42</v>
      </c>
      <c r="D13" s="133"/>
      <c r="E13" s="133"/>
      <c r="F13" s="133"/>
      <c r="G13" s="133"/>
      <c r="H13" s="133"/>
      <c r="I13" s="133"/>
      <c r="J13" s="133"/>
      <c r="K13" s="133"/>
      <c r="L13" s="133"/>
      <c r="M13" s="133"/>
      <c r="N13" s="133"/>
      <c r="O13" s="72"/>
      <c r="P13" s="133" t="s">
        <v>42</v>
      </c>
      <c r="Q13" s="133"/>
      <c r="R13" s="133"/>
      <c r="S13" s="133"/>
      <c r="T13" s="133"/>
      <c r="U13" s="133"/>
      <c r="V13" s="133"/>
      <c r="W13" s="133"/>
      <c r="X13" s="133"/>
      <c r="Y13" s="133"/>
      <c r="Z13" s="133"/>
      <c r="AA13" s="133"/>
      <c r="AC13" s="133" t="s">
        <v>42</v>
      </c>
      <c r="AD13" s="133"/>
      <c r="AE13" s="133"/>
      <c r="AF13" s="133"/>
      <c r="AG13" s="133"/>
      <c r="AH13" s="133"/>
      <c r="AI13" s="133"/>
      <c r="AJ13" s="133"/>
      <c r="AK13" s="133"/>
      <c r="AL13" s="133"/>
      <c r="AM13" s="133"/>
      <c r="AN13" s="133"/>
      <c r="AP13" s="133" t="s">
        <v>42</v>
      </c>
      <c r="AQ13" s="133"/>
      <c r="AR13" s="133"/>
      <c r="AS13" s="133"/>
      <c r="AT13" s="133"/>
      <c r="AU13" s="133"/>
      <c r="AV13" s="133"/>
      <c r="AW13" s="133"/>
      <c r="AX13" s="133"/>
      <c r="AY13" s="133"/>
      <c r="AZ13" s="133"/>
      <c r="BA13" s="133"/>
    </row>
    <row r="14" spans="1:53" x14ac:dyDescent="0.25">
      <c r="A14" s="73" t="s">
        <v>37</v>
      </c>
      <c r="B14" s="74" t="s">
        <v>45</v>
      </c>
      <c r="C14" s="75">
        <v>44197</v>
      </c>
      <c r="D14" s="75">
        <v>44228</v>
      </c>
      <c r="E14" s="75">
        <v>44256</v>
      </c>
      <c r="F14" s="75">
        <v>44287</v>
      </c>
      <c r="G14" s="75">
        <v>44317</v>
      </c>
      <c r="H14" s="75">
        <v>44348</v>
      </c>
      <c r="I14" s="75">
        <v>44378</v>
      </c>
      <c r="J14" s="75">
        <v>44409</v>
      </c>
      <c r="K14" s="75">
        <v>44440</v>
      </c>
      <c r="L14" s="76">
        <v>44470</v>
      </c>
      <c r="M14" s="76">
        <v>44501</v>
      </c>
      <c r="N14" s="76">
        <v>44531</v>
      </c>
      <c r="O14" s="72"/>
      <c r="P14" s="75">
        <v>44562</v>
      </c>
      <c r="Q14" s="75">
        <v>44593</v>
      </c>
      <c r="R14" s="75">
        <v>44621</v>
      </c>
      <c r="S14" s="75">
        <v>44652</v>
      </c>
      <c r="T14" s="75">
        <v>44682</v>
      </c>
      <c r="U14" s="75">
        <v>44713</v>
      </c>
      <c r="V14" s="75">
        <v>44743</v>
      </c>
      <c r="W14" s="75">
        <v>44774</v>
      </c>
      <c r="X14" s="75">
        <v>44805</v>
      </c>
      <c r="Y14" s="75">
        <v>44835</v>
      </c>
      <c r="Z14" s="75">
        <v>44866</v>
      </c>
      <c r="AA14" s="75">
        <v>44896</v>
      </c>
      <c r="AB14" s="75">
        <v>44927</v>
      </c>
      <c r="AC14" s="76">
        <v>44927</v>
      </c>
      <c r="AD14" s="76">
        <v>44958</v>
      </c>
      <c r="AE14" s="76">
        <v>44986</v>
      </c>
      <c r="AF14" s="76">
        <v>45017</v>
      </c>
      <c r="AG14" s="76">
        <v>45047</v>
      </c>
      <c r="AH14" s="76">
        <v>45078</v>
      </c>
      <c r="AI14" s="76">
        <f t="shared" ref="AI14:AN14" si="0">AH14+31</f>
        <v>45109</v>
      </c>
      <c r="AJ14" s="76">
        <f t="shared" si="0"/>
        <v>45140</v>
      </c>
      <c r="AK14" s="76">
        <f t="shared" si="0"/>
        <v>45171</v>
      </c>
      <c r="AL14" s="76">
        <f t="shared" si="0"/>
        <v>45202</v>
      </c>
      <c r="AM14" s="76">
        <f t="shared" si="0"/>
        <v>45233</v>
      </c>
      <c r="AN14" s="76">
        <f t="shared" si="0"/>
        <v>45264</v>
      </c>
      <c r="AP14" s="76">
        <v>45292</v>
      </c>
      <c r="AQ14" s="76">
        <v>45323</v>
      </c>
      <c r="AR14" s="76">
        <v>45352</v>
      </c>
      <c r="AS14" s="76">
        <v>45383</v>
      </c>
      <c r="AT14" s="76">
        <v>45413</v>
      </c>
      <c r="AU14" s="76">
        <v>45444</v>
      </c>
      <c r="AV14" s="76">
        <f t="shared" ref="AV14" si="1">AU14+31</f>
        <v>45475</v>
      </c>
      <c r="AW14" s="76">
        <f t="shared" ref="AW14" si="2">AV14+31</f>
        <v>45506</v>
      </c>
      <c r="AX14" s="76">
        <f t="shared" ref="AX14" si="3">AW14+31</f>
        <v>45537</v>
      </c>
      <c r="AY14" s="76">
        <f t="shared" ref="AY14" si="4">AX14+31</f>
        <v>45568</v>
      </c>
      <c r="AZ14" s="76">
        <f t="shared" ref="AZ14" si="5">AY14+31</f>
        <v>45599</v>
      </c>
      <c r="BA14" s="76">
        <f t="shared" ref="BA14" si="6">AZ14+31</f>
        <v>45630</v>
      </c>
    </row>
    <row r="15" spans="1:53" x14ac:dyDescent="0.25">
      <c r="A15" s="72">
        <v>1</v>
      </c>
      <c r="B15" s="72" t="s">
        <v>34</v>
      </c>
      <c r="C15" s="77">
        <v>8982999.1700000018</v>
      </c>
      <c r="D15" s="77">
        <v>9867868.5300000012</v>
      </c>
      <c r="E15" s="77">
        <v>7594127.1699999981</v>
      </c>
      <c r="F15" s="77">
        <v>4653848.1100000013</v>
      </c>
      <c r="G15" s="77">
        <v>4871700.2200001441</v>
      </c>
      <c r="H15" s="77">
        <v>1022053.7400001865</v>
      </c>
      <c r="I15" s="77">
        <v>1754268.6300000451</v>
      </c>
      <c r="J15" s="77">
        <v>2369661.2600000193</v>
      </c>
      <c r="K15" s="77">
        <v>1596081.6599999866</v>
      </c>
      <c r="L15" s="77">
        <v>2755355.7999999924</v>
      </c>
      <c r="M15" s="77">
        <v>5175689.189999979</v>
      </c>
      <c r="N15" s="77">
        <v>8940499.5999999773</v>
      </c>
      <c r="O15" s="72"/>
      <c r="P15" s="77">
        <v>15084057.849999992</v>
      </c>
      <c r="Q15" s="77">
        <v>12669092.809999984</v>
      </c>
      <c r="R15" s="77">
        <v>8979486.1499999631</v>
      </c>
      <c r="S15" s="77">
        <v>7169252.6199999582</v>
      </c>
      <c r="T15" s="77">
        <v>4420186.2799999919</v>
      </c>
      <c r="U15" s="77">
        <v>3069174.0999999982</v>
      </c>
      <c r="V15" s="77">
        <v>2454011.7399999304</v>
      </c>
      <c r="W15" s="77">
        <v>2586702.4799999902</v>
      </c>
      <c r="X15" s="77">
        <v>4082541.0499999579</v>
      </c>
      <c r="Y15" s="77">
        <v>2948536.5999999796</v>
      </c>
      <c r="Z15" s="77">
        <v>5524509.4299999941</v>
      </c>
      <c r="AA15" s="77">
        <v>11237305.440000018</v>
      </c>
      <c r="AC15" s="99">
        <v>11673121.34</v>
      </c>
      <c r="AD15" s="99">
        <v>12770767.390000001</v>
      </c>
      <c r="AE15" s="99">
        <v>10015909.99</v>
      </c>
      <c r="AF15" s="99">
        <v>5030383.12</v>
      </c>
      <c r="AG15" s="99">
        <v>3319242.34</v>
      </c>
      <c r="AH15" s="99">
        <v>3764861.1</v>
      </c>
      <c r="AI15" s="99">
        <v>3593673.91</v>
      </c>
      <c r="AJ15" s="99">
        <v>4425566.58</v>
      </c>
      <c r="AK15" s="99">
        <v>3272500.88</v>
      </c>
      <c r="AL15" s="120">
        <v>4071671.32</v>
      </c>
      <c r="AM15" s="120">
        <v>8344969.3399999999</v>
      </c>
      <c r="AN15" s="120">
        <v>8257394.29</v>
      </c>
      <c r="AP15" s="99">
        <v>11634565.229999999</v>
      </c>
      <c r="AQ15" s="99">
        <v>12822753.689999999</v>
      </c>
      <c r="AR15" s="99">
        <v>10765363.4</v>
      </c>
      <c r="AS15" s="99"/>
      <c r="AT15" s="99"/>
      <c r="AU15" s="99"/>
      <c r="AV15" s="99"/>
      <c r="AW15" s="99"/>
      <c r="AX15" s="99"/>
      <c r="AY15" s="120"/>
      <c r="AZ15" s="120"/>
      <c r="BA15" s="120"/>
    </row>
    <row r="16" spans="1:53" x14ac:dyDescent="0.25">
      <c r="A16" s="72">
        <f>A15+1</f>
        <v>2</v>
      </c>
      <c r="B16" s="72" t="s">
        <v>35</v>
      </c>
      <c r="C16" s="77">
        <v>16634769.690000001</v>
      </c>
      <c r="D16" s="77">
        <v>19684021.790000003</v>
      </c>
      <c r="E16" s="77">
        <v>16990276.199999999</v>
      </c>
      <c r="F16" s="77">
        <v>15542149.15</v>
      </c>
      <c r="G16" s="77">
        <v>16741808.510000013</v>
      </c>
      <c r="H16" s="77">
        <v>13885133.960000336</v>
      </c>
      <c r="I16" s="77">
        <v>12694029.09000033</v>
      </c>
      <c r="J16" s="77">
        <v>11464367.650000205</v>
      </c>
      <c r="K16" s="77">
        <v>11260539.400000203</v>
      </c>
      <c r="L16" s="77">
        <v>11329300.470000356</v>
      </c>
      <c r="M16" s="77">
        <v>12497376.530000519</v>
      </c>
      <c r="N16" s="77">
        <v>17556990.270000584</v>
      </c>
      <c r="O16" s="72"/>
      <c r="P16" s="77">
        <v>23221254.199999999</v>
      </c>
      <c r="Q16" s="77">
        <v>28568241.149999999</v>
      </c>
      <c r="R16" s="77">
        <v>26204503.599999998</v>
      </c>
      <c r="S16" s="77">
        <v>27629866.189999998</v>
      </c>
      <c r="T16" s="77">
        <v>23985633.539999999</v>
      </c>
      <c r="U16" s="77">
        <v>21106179.530000001</v>
      </c>
      <c r="V16" s="77">
        <v>19974478.190000001</v>
      </c>
      <c r="W16" s="77">
        <v>18639539.540000003</v>
      </c>
      <c r="X16" s="77">
        <v>18424801.930000003</v>
      </c>
      <c r="Y16" s="77">
        <v>16084146.060000002</v>
      </c>
      <c r="Z16" s="77">
        <v>9672315.0200000033</v>
      </c>
      <c r="AA16" s="77">
        <v>20170609.090000004</v>
      </c>
      <c r="AC16" s="99">
        <v>24433071.280000001</v>
      </c>
      <c r="AD16" s="99">
        <v>27306334.23</v>
      </c>
      <c r="AE16" s="99">
        <v>27441371.75</v>
      </c>
      <c r="AF16" s="99">
        <v>27169423.469999999</v>
      </c>
      <c r="AG16" s="99">
        <v>21898549.509999998</v>
      </c>
      <c r="AH16" s="99">
        <v>18631390.219999999</v>
      </c>
      <c r="AI16" s="99">
        <v>16388192.369999999</v>
      </c>
      <c r="AJ16" s="99">
        <v>14235015.739999998</v>
      </c>
      <c r="AK16" s="99">
        <v>13600091.059999999</v>
      </c>
      <c r="AL16" s="120">
        <v>12838933.869999999</v>
      </c>
      <c r="AM16" s="120">
        <v>13920959.629999999</v>
      </c>
      <c r="AN16" s="120">
        <v>17263049.619999997</v>
      </c>
      <c r="AP16" s="99">
        <v>19750801.240000002</v>
      </c>
      <c r="AQ16" s="99">
        <v>22525367.310000002</v>
      </c>
      <c r="AR16" s="99">
        <v>20843792.090000004</v>
      </c>
      <c r="AS16" s="99"/>
      <c r="AT16" s="99"/>
      <c r="AU16" s="99"/>
      <c r="AV16" s="99"/>
      <c r="AW16" s="99"/>
      <c r="AX16" s="99"/>
      <c r="AY16" s="120"/>
      <c r="AZ16" s="120"/>
      <c r="BA16" s="120"/>
    </row>
    <row r="17" spans="1:53" x14ac:dyDescent="0.25">
      <c r="A17" s="72">
        <f>A16+1</f>
        <v>3</v>
      </c>
      <c r="B17" s="72" t="s">
        <v>65</v>
      </c>
      <c r="C17" s="77">
        <v>1250.44</v>
      </c>
      <c r="D17" s="77">
        <v>161764.88999999998</v>
      </c>
      <c r="E17" s="77">
        <v>52765.95</v>
      </c>
      <c r="F17" s="77">
        <v>75093.100000000006</v>
      </c>
      <c r="G17" s="77">
        <v>0</v>
      </c>
      <c r="H17" s="77">
        <v>0</v>
      </c>
      <c r="I17" s="77">
        <v>0</v>
      </c>
      <c r="J17" s="77">
        <v>0</v>
      </c>
      <c r="K17" s="77">
        <v>0</v>
      </c>
      <c r="L17" s="77">
        <v>0</v>
      </c>
      <c r="M17" s="77">
        <v>0</v>
      </c>
      <c r="N17" s="77">
        <v>0</v>
      </c>
      <c r="O17" s="72"/>
      <c r="P17" s="77">
        <v>0</v>
      </c>
      <c r="Q17" s="77">
        <v>0</v>
      </c>
      <c r="R17" s="77">
        <v>0</v>
      </c>
      <c r="S17" s="77">
        <v>0</v>
      </c>
      <c r="T17" s="77">
        <v>0</v>
      </c>
      <c r="U17" s="77">
        <v>0</v>
      </c>
      <c r="V17" s="77">
        <v>0</v>
      </c>
      <c r="W17" s="77">
        <v>0</v>
      </c>
      <c r="X17" s="77">
        <v>0</v>
      </c>
      <c r="Y17" s="77">
        <v>0</v>
      </c>
      <c r="Z17" s="77">
        <v>430785.57</v>
      </c>
      <c r="AA17" s="77">
        <v>940035.46</v>
      </c>
      <c r="AC17" s="99">
        <v>306720.28000000003</v>
      </c>
      <c r="AD17" s="99">
        <v>372621.54</v>
      </c>
      <c r="AE17" s="99">
        <v>246271.71</v>
      </c>
      <c r="AF17" s="99">
        <v>495034.53</v>
      </c>
      <c r="AG17" s="99">
        <v>157644.59</v>
      </c>
      <c r="AH17" s="99">
        <v>161432.29</v>
      </c>
      <c r="AI17" s="99">
        <v>218123.25</v>
      </c>
      <c r="AJ17" s="99">
        <v>251162.76</v>
      </c>
      <c r="AK17" s="99">
        <v>161166.35999999999</v>
      </c>
      <c r="AL17" s="120">
        <v>406155.05000000005</v>
      </c>
      <c r="AM17" s="120">
        <v>313328.32</v>
      </c>
      <c r="AN17" s="120">
        <v>373473.28000000003</v>
      </c>
      <c r="AP17" s="99">
        <v>412846.24999999994</v>
      </c>
      <c r="AQ17" s="99">
        <v>322411.99999999866</v>
      </c>
      <c r="AR17" s="99">
        <v>226150.37000000011</v>
      </c>
      <c r="AS17" s="99"/>
      <c r="AT17" s="99"/>
      <c r="AU17" s="99"/>
      <c r="AV17" s="99"/>
      <c r="AW17" s="99"/>
      <c r="AX17" s="99"/>
      <c r="AY17" s="120"/>
      <c r="AZ17" s="120"/>
      <c r="BA17" s="120"/>
    </row>
    <row r="18" spans="1:53" x14ac:dyDescent="0.25">
      <c r="A18" s="72">
        <f>A17+1</f>
        <v>4</v>
      </c>
      <c r="B18" s="72" t="s">
        <v>66</v>
      </c>
      <c r="C18" s="77">
        <v>-29438.47</v>
      </c>
      <c r="D18" s="77">
        <v>-40893.659999999996</v>
      </c>
      <c r="E18" s="77">
        <v>-40735.79</v>
      </c>
      <c r="F18" s="77">
        <v>-50333.440000000002</v>
      </c>
      <c r="G18" s="77">
        <v>0</v>
      </c>
      <c r="H18" s="77">
        <v>0</v>
      </c>
      <c r="I18" s="77">
        <v>0</v>
      </c>
      <c r="J18" s="77">
        <v>0</v>
      </c>
      <c r="K18" s="77">
        <v>0</v>
      </c>
      <c r="L18" s="78">
        <v>0</v>
      </c>
      <c r="M18" s="78">
        <v>0</v>
      </c>
      <c r="N18" s="78">
        <v>0</v>
      </c>
      <c r="O18" s="72"/>
      <c r="P18" s="78">
        <v>0</v>
      </c>
      <c r="Q18" s="78">
        <v>0</v>
      </c>
      <c r="R18" s="78">
        <v>0</v>
      </c>
      <c r="S18" s="77">
        <v>0</v>
      </c>
      <c r="T18" s="77">
        <v>0</v>
      </c>
      <c r="U18" s="77">
        <v>0</v>
      </c>
      <c r="V18" s="77">
        <v>0</v>
      </c>
      <c r="W18" s="77">
        <v>0</v>
      </c>
      <c r="X18" s="77">
        <v>0</v>
      </c>
      <c r="Y18" s="77">
        <v>0</v>
      </c>
      <c r="Z18" s="77">
        <v>0</v>
      </c>
      <c r="AA18" s="77">
        <v>-119655.31000000003</v>
      </c>
      <c r="AC18" s="99">
        <v>-12434.79</v>
      </c>
      <c r="AD18" s="99">
        <v>-14711.68</v>
      </c>
      <c r="AE18" s="99">
        <v>-12803.81</v>
      </c>
      <c r="AF18" s="99">
        <v>-11559.38</v>
      </c>
      <c r="AG18" s="99">
        <v>-24841.53</v>
      </c>
      <c r="AH18" s="99">
        <v>-19994.61</v>
      </c>
      <c r="AI18" s="99">
        <v>-16753.150000000001</v>
      </c>
      <c r="AJ18" s="99">
        <v>-27254.6</v>
      </c>
      <c r="AK18" s="99">
        <v>-21582.04</v>
      </c>
      <c r="AL18" s="120">
        <v>-44847.229999999996</v>
      </c>
      <c r="AM18" s="120">
        <v>-27966.51</v>
      </c>
      <c r="AN18" s="120">
        <v>-36899.589999999997</v>
      </c>
      <c r="AP18" s="99">
        <v>-22107.539999999983</v>
      </c>
      <c r="AQ18" s="99">
        <v>-37492.390000000014</v>
      </c>
      <c r="AR18" s="99">
        <v>-25043.870000000006</v>
      </c>
      <c r="AS18" s="99"/>
      <c r="AT18" s="99"/>
      <c r="AU18" s="99"/>
      <c r="AV18" s="99"/>
      <c r="AW18" s="99"/>
      <c r="AX18" s="99"/>
      <c r="AY18" s="120"/>
      <c r="AZ18" s="120"/>
      <c r="BA18" s="120"/>
    </row>
    <row r="19" spans="1:53" x14ac:dyDescent="0.25">
      <c r="A19" s="72"/>
      <c r="B19" s="72"/>
      <c r="C19" s="72"/>
      <c r="D19" s="72"/>
      <c r="E19" s="72"/>
      <c r="F19" s="72"/>
      <c r="G19" s="72"/>
      <c r="H19" s="72"/>
      <c r="I19" s="72"/>
      <c r="J19" s="72"/>
      <c r="K19" s="72"/>
      <c r="L19" s="72"/>
      <c r="M19" s="72"/>
      <c r="N19" s="72"/>
      <c r="O19" s="72"/>
      <c r="P19" s="72"/>
      <c r="Q19" s="72"/>
      <c r="R19" s="72"/>
      <c r="S19" s="72"/>
      <c r="T19" s="72"/>
      <c r="U19" s="72"/>
      <c r="V19" s="72"/>
      <c r="W19" s="72"/>
      <c r="X19" s="72"/>
      <c r="Y19" s="72"/>
      <c r="Z19" s="72"/>
      <c r="AA19" s="72"/>
      <c r="AC19" s="72"/>
      <c r="AD19" s="72"/>
      <c r="AE19" s="72"/>
      <c r="AF19" s="72"/>
      <c r="AG19" s="72"/>
      <c r="AH19" s="72"/>
      <c r="AI19" s="72"/>
      <c r="AJ19" s="72"/>
      <c r="AK19" s="72"/>
      <c r="AL19" s="72"/>
      <c r="AP19" s="72"/>
      <c r="AQ19" s="72"/>
      <c r="AR19" s="72"/>
      <c r="AS19" s="72"/>
      <c r="AT19" s="72"/>
      <c r="AU19" s="72"/>
      <c r="AV19" s="72"/>
      <c r="AW19" s="72"/>
      <c r="AX19" s="72"/>
      <c r="AY19" s="72"/>
    </row>
    <row r="20" spans="1:53" x14ac:dyDescent="0.25">
      <c r="A20" s="72"/>
      <c r="B20" s="72"/>
      <c r="C20" s="134" t="s">
        <v>43</v>
      </c>
      <c r="D20" s="134"/>
      <c r="E20" s="134"/>
      <c r="F20" s="134"/>
      <c r="G20" s="134"/>
      <c r="H20" s="134"/>
      <c r="I20" s="134"/>
      <c r="J20" s="134"/>
      <c r="K20" s="134"/>
      <c r="L20" s="134"/>
      <c r="M20" s="134"/>
      <c r="N20" s="134"/>
      <c r="O20" s="72"/>
      <c r="P20" s="134" t="s">
        <v>43</v>
      </c>
      <c r="Q20" s="134"/>
      <c r="R20" s="134"/>
      <c r="S20" s="134"/>
      <c r="T20" s="134"/>
      <c r="U20" s="134"/>
      <c r="V20" s="134"/>
      <c r="W20" s="134"/>
      <c r="X20" s="134"/>
      <c r="Y20" s="134"/>
      <c r="Z20" s="134"/>
      <c r="AA20" s="134"/>
      <c r="AC20" s="134" t="s">
        <v>43</v>
      </c>
      <c r="AD20" s="134"/>
      <c r="AE20" s="134"/>
      <c r="AF20" s="134"/>
      <c r="AG20" s="134"/>
      <c r="AH20" s="134"/>
      <c r="AI20" s="134"/>
      <c r="AJ20" s="134"/>
      <c r="AK20" s="134"/>
      <c r="AL20" s="134"/>
      <c r="AM20" s="134"/>
      <c r="AN20" s="134"/>
      <c r="AP20" s="134" t="s">
        <v>43</v>
      </c>
      <c r="AQ20" s="134"/>
      <c r="AR20" s="134"/>
      <c r="AS20" s="134"/>
      <c r="AT20" s="134"/>
      <c r="AU20" s="134"/>
      <c r="AV20" s="134"/>
      <c r="AW20" s="134"/>
      <c r="AX20" s="134"/>
      <c r="AY20" s="134"/>
      <c r="AZ20" s="134"/>
      <c r="BA20" s="134"/>
    </row>
    <row r="21" spans="1:53" x14ac:dyDescent="0.25">
      <c r="A21" s="72"/>
      <c r="B21" s="72"/>
      <c r="C21" s="133" t="s">
        <v>42</v>
      </c>
      <c r="D21" s="133"/>
      <c r="E21" s="133"/>
      <c r="F21" s="133"/>
      <c r="G21" s="133"/>
      <c r="H21" s="133"/>
      <c r="I21" s="133"/>
      <c r="J21" s="133"/>
      <c r="K21" s="133"/>
      <c r="L21" s="133"/>
      <c r="M21" s="133"/>
      <c r="N21" s="133"/>
      <c r="O21" s="72"/>
      <c r="P21" s="133" t="s">
        <v>42</v>
      </c>
      <c r="Q21" s="133"/>
      <c r="R21" s="133"/>
      <c r="S21" s="133"/>
      <c r="T21" s="133"/>
      <c r="U21" s="133"/>
      <c r="V21" s="133"/>
      <c r="W21" s="133"/>
      <c r="X21" s="133"/>
      <c r="Y21" s="133"/>
      <c r="Z21" s="133"/>
      <c r="AA21" s="133"/>
      <c r="AC21" s="133" t="s">
        <v>42</v>
      </c>
      <c r="AD21" s="133"/>
      <c r="AE21" s="133"/>
      <c r="AF21" s="133"/>
      <c r="AG21" s="133"/>
      <c r="AH21" s="133"/>
      <c r="AI21" s="133"/>
      <c r="AJ21" s="133"/>
      <c r="AK21" s="133"/>
      <c r="AL21" s="133"/>
      <c r="AM21" s="133"/>
      <c r="AN21" s="133"/>
      <c r="AP21" s="133" t="s">
        <v>42</v>
      </c>
      <c r="AQ21" s="133"/>
      <c r="AR21" s="133"/>
      <c r="AS21" s="133"/>
      <c r="AT21" s="133"/>
      <c r="AU21" s="133"/>
      <c r="AV21" s="133"/>
      <c r="AW21" s="133"/>
      <c r="AX21" s="133"/>
      <c r="AY21" s="133"/>
      <c r="AZ21" s="133"/>
      <c r="BA21" s="133"/>
    </row>
    <row r="22" spans="1:53" x14ac:dyDescent="0.25">
      <c r="A22" s="73" t="s">
        <v>37</v>
      </c>
      <c r="B22" s="74" t="s">
        <v>45</v>
      </c>
      <c r="C22" s="75">
        <v>44197</v>
      </c>
      <c r="D22" s="75">
        <v>44228</v>
      </c>
      <c r="E22" s="75">
        <v>44256</v>
      </c>
      <c r="F22" s="75">
        <v>44287</v>
      </c>
      <c r="G22" s="75">
        <v>44317</v>
      </c>
      <c r="H22" s="75">
        <v>44348</v>
      </c>
      <c r="I22" s="75">
        <v>44378</v>
      </c>
      <c r="J22" s="75">
        <v>44409</v>
      </c>
      <c r="K22" s="75">
        <v>44440</v>
      </c>
      <c r="L22" s="75">
        <v>44470</v>
      </c>
      <c r="M22" s="75">
        <v>44501</v>
      </c>
      <c r="N22" s="75">
        <v>44531</v>
      </c>
      <c r="O22" s="72"/>
      <c r="P22" s="75">
        <v>44562</v>
      </c>
      <c r="Q22" s="75">
        <v>44593</v>
      </c>
      <c r="R22" s="75">
        <v>44621</v>
      </c>
      <c r="S22" s="75">
        <v>44652</v>
      </c>
      <c r="T22" s="75">
        <v>44682</v>
      </c>
      <c r="U22" s="75">
        <v>44713</v>
      </c>
      <c r="V22" s="75">
        <f>V14</f>
        <v>44743</v>
      </c>
      <c r="W22" s="75">
        <f>W14</f>
        <v>44774</v>
      </c>
      <c r="X22" s="75">
        <f>X14</f>
        <v>44805</v>
      </c>
      <c r="Y22" s="75">
        <v>44835</v>
      </c>
      <c r="Z22" s="75">
        <v>44866</v>
      </c>
      <c r="AA22" s="75">
        <v>44896</v>
      </c>
      <c r="AC22" s="76">
        <v>44927</v>
      </c>
      <c r="AD22" s="76">
        <v>44958</v>
      </c>
      <c r="AE22" s="76">
        <v>44986</v>
      </c>
      <c r="AF22" s="76">
        <f t="shared" ref="AF22:AL22" si="7">AF14</f>
        <v>45017</v>
      </c>
      <c r="AG22" s="76">
        <f t="shared" si="7"/>
        <v>45047</v>
      </c>
      <c r="AH22" s="76">
        <f t="shared" si="7"/>
        <v>45078</v>
      </c>
      <c r="AI22" s="76">
        <f t="shared" si="7"/>
        <v>45109</v>
      </c>
      <c r="AJ22" s="76">
        <f t="shared" si="7"/>
        <v>45140</v>
      </c>
      <c r="AK22" s="76">
        <f t="shared" si="7"/>
        <v>45171</v>
      </c>
      <c r="AL22" s="76">
        <f t="shared" si="7"/>
        <v>45202</v>
      </c>
      <c r="AM22" s="76">
        <f>AL22+31</f>
        <v>45233</v>
      </c>
      <c r="AN22" s="76">
        <f>AM22+31</f>
        <v>45264</v>
      </c>
      <c r="AP22" s="76">
        <v>45292</v>
      </c>
      <c r="AQ22" s="76">
        <v>45323</v>
      </c>
      <c r="AR22" s="76">
        <v>45352</v>
      </c>
      <c r="AS22" s="76">
        <v>45383</v>
      </c>
      <c r="AT22" s="76">
        <v>45413</v>
      </c>
      <c r="AU22" s="76">
        <v>45444</v>
      </c>
      <c r="AV22" s="76">
        <f t="shared" ref="AV22" si="8">AU22+31</f>
        <v>45475</v>
      </c>
      <c r="AW22" s="76">
        <f t="shared" ref="AW22" si="9">AV22+31</f>
        <v>45506</v>
      </c>
      <c r="AX22" s="76">
        <f t="shared" ref="AX22" si="10">AW22+31</f>
        <v>45537</v>
      </c>
      <c r="AY22" s="76">
        <f t="shared" ref="AY22" si="11">AX22+31</f>
        <v>45568</v>
      </c>
      <c r="AZ22" s="76">
        <f t="shared" ref="AZ22" si="12">AY22+31</f>
        <v>45599</v>
      </c>
      <c r="BA22" s="76">
        <f t="shared" ref="BA22" si="13">AZ22+31</f>
        <v>45630</v>
      </c>
    </row>
    <row r="23" spans="1:53" x14ac:dyDescent="0.25">
      <c r="A23" s="72">
        <v>1</v>
      </c>
      <c r="B23" s="72" t="s">
        <v>34</v>
      </c>
      <c r="C23" s="77">
        <v>381901.49</v>
      </c>
      <c r="D23" s="77">
        <v>301570.25999999995</v>
      </c>
      <c r="E23" s="77">
        <v>264720.09999999998</v>
      </c>
      <c r="F23" s="77">
        <v>116922.05000000002</v>
      </c>
      <c r="G23" s="77">
        <v>82985.64</v>
      </c>
      <c r="H23" s="77">
        <v>65572.650000000009</v>
      </c>
      <c r="I23" s="79">
        <v>64663.3</v>
      </c>
      <c r="J23" s="79">
        <v>60661.029999999992</v>
      </c>
      <c r="K23" s="79">
        <v>65072.109999999986</v>
      </c>
      <c r="L23" s="79">
        <v>101414.31000000001</v>
      </c>
      <c r="M23" s="79">
        <v>287298.52</v>
      </c>
      <c r="N23" s="79">
        <v>396164.75</v>
      </c>
      <c r="O23" s="72"/>
      <c r="P23" s="77">
        <v>707421.31</v>
      </c>
      <c r="Q23" s="77">
        <v>575021.26</v>
      </c>
      <c r="R23" s="77">
        <v>485537.47</v>
      </c>
      <c r="S23" s="77">
        <v>259415.51000000004</v>
      </c>
      <c r="T23" s="77">
        <v>113605.5</v>
      </c>
      <c r="U23" s="77">
        <v>-28529.570000000007</v>
      </c>
      <c r="V23" s="77">
        <v>65632.570000000007</v>
      </c>
      <c r="W23" s="77">
        <v>69245.23000000001</v>
      </c>
      <c r="X23" s="77">
        <v>90394.37</v>
      </c>
      <c r="Y23" s="77">
        <v>124589.62</v>
      </c>
      <c r="Z23" s="77">
        <v>212180.13</v>
      </c>
      <c r="AA23" s="77">
        <v>595379.85</v>
      </c>
      <c r="AC23" s="99">
        <v>497707.27</v>
      </c>
      <c r="AD23" s="99">
        <v>426489.35</v>
      </c>
      <c r="AE23" s="99">
        <v>326106.75</v>
      </c>
      <c r="AF23" s="99">
        <v>152609.92000000001</v>
      </c>
      <c r="AG23" s="99">
        <v>81008.56</v>
      </c>
      <c r="AH23" s="99">
        <v>70008.88</v>
      </c>
      <c r="AI23" s="99">
        <v>53619.72</v>
      </c>
      <c r="AJ23" s="99">
        <v>55840.45</v>
      </c>
      <c r="AK23" s="99">
        <v>61934.75</v>
      </c>
      <c r="AL23" s="120">
        <v>70460.42</v>
      </c>
      <c r="AM23" s="120">
        <v>199311.42</v>
      </c>
      <c r="AN23" s="120">
        <v>212967.95</v>
      </c>
      <c r="AP23" s="99">
        <v>304595.56</v>
      </c>
      <c r="AQ23" s="99">
        <v>319591.12</v>
      </c>
      <c r="AR23" s="99">
        <v>199573.69999999998</v>
      </c>
      <c r="AS23" s="99"/>
      <c r="AT23" s="99"/>
      <c r="AU23" s="99"/>
      <c r="AV23" s="99"/>
      <c r="AW23" s="99"/>
      <c r="AX23" s="99"/>
      <c r="AY23" s="120"/>
      <c r="AZ23" s="120"/>
      <c r="BA23" s="120"/>
    </row>
    <row r="24" spans="1:53" x14ac:dyDescent="0.25">
      <c r="A24" s="72">
        <f>A23+1</f>
        <v>2</v>
      </c>
      <c r="B24" s="72" t="s">
        <v>35</v>
      </c>
      <c r="C24" s="77">
        <v>465150.92</v>
      </c>
      <c r="D24" s="77">
        <v>616973.64</v>
      </c>
      <c r="E24" s="77">
        <v>503152.05</v>
      </c>
      <c r="F24" s="77">
        <v>384179.11</v>
      </c>
      <c r="G24" s="77">
        <v>236571.20000000004</v>
      </c>
      <c r="H24" s="77">
        <v>137621.59000000005</v>
      </c>
      <c r="I24" s="79">
        <v>105302.32000000007</v>
      </c>
      <c r="J24" s="79">
        <v>66094.460000000079</v>
      </c>
      <c r="K24" s="79">
        <v>41571.920000000071</v>
      </c>
      <c r="L24" s="79">
        <v>60412.20000000007</v>
      </c>
      <c r="M24" s="79">
        <v>305480.64000000007</v>
      </c>
      <c r="N24" s="79">
        <v>454699.67000000004</v>
      </c>
      <c r="O24" s="72"/>
      <c r="P24" s="77">
        <v>783721.85</v>
      </c>
      <c r="Q24" s="77">
        <v>932341.38</v>
      </c>
      <c r="R24" s="77">
        <v>714222.38</v>
      </c>
      <c r="S24" s="77">
        <v>552168.99</v>
      </c>
      <c r="T24" s="77">
        <v>288020.31</v>
      </c>
      <c r="U24" s="77">
        <v>184944.74</v>
      </c>
      <c r="V24" s="77">
        <v>124822.93999999999</v>
      </c>
      <c r="W24" s="77">
        <v>67549.989999999991</v>
      </c>
      <c r="X24" s="77">
        <v>52199.919999999991</v>
      </c>
      <c r="Y24" s="77">
        <v>72890.639999999985</v>
      </c>
      <c r="Z24" s="77">
        <v>398717.20999999996</v>
      </c>
      <c r="AA24" s="77">
        <v>739317.03</v>
      </c>
      <c r="AC24" s="99">
        <v>757115.41</v>
      </c>
      <c r="AD24" s="99">
        <v>646907.33000000007</v>
      </c>
      <c r="AE24" s="99">
        <v>602733.21000000008</v>
      </c>
      <c r="AF24" s="99">
        <v>466219.08000000007</v>
      </c>
      <c r="AG24" s="99">
        <v>242654.12000000008</v>
      </c>
      <c r="AH24" s="99">
        <v>170371.01000000007</v>
      </c>
      <c r="AI24" s="99">
        <v>131774.97000000006</v>
      </c>
      <c r="AJ24" s="99">
        <v>108934.31000000006</v>
      </c>
      <c r="AK24" s="99">
        <v>85160.110000000059</v>
      </c>
      <c r="AL24" s="120">
        <v>204893.03000000006</v>
      </c>
      <c r="AM24" s="120">
        <v>409574.76000000007</v>
      </c>
      <c r="AN24" s="120">
        <v>614880.74000000011</v>
      </c>
      <c r="AP24" s="99">
        <v>669319.97</v>
      </c>
      <c r="AQ24" s="99">
        <v>649042.94999999995</v>
      </c>
      <c r="AR24" s="99">
        <v>531321.48</v>
      </c>
      <c r="AS24" s="99"/>
      <c r="AT24" s="99"/>
      <c r="AU24" s="99"/>
      <c r="AV24" s="99"/>
      <c r="AW24" s="99"/>
      <c r="AX24" s="99"/>
      <c r="AY24" s="120"/>
      <c r="AZ24" s="120"/>
      <c r="BA24" s="120"/>
    </row>
    <row r="25" spans="1:53" x14ac:dyDescent="0.25">
      <c r="A25" s="72">
        <f>A24+1</f>
        <v>3</v>
      </c>
      <c r="B25" s="72" t="s">
        <v>65</v>
      </c>
      <c r="C25" s="77">
        <v>0</v>
      </c>
      <c r="D25" s="77">
        <v>0</v>
      </c>
      <c r="E25" s="77">
        <v>0</v>
      </c>
      <c r="F25" s="77">
        <v>7256.13</v>
      </c>
      <c r="G25" s="77">
        <v>0</v>
      </c>
      <c r="H25" s="77">
        <v>0</v>
      </c>
      <c r="I25" s="77">
        <v>0</v>
      </c>
      <c r="J25" s="77">
        <v>0</v>
      </c>
      <c r="K25" s="77">
        <v>0</v>
      </c>
      <c r="L25" s="79">
        <v>0</v>
      </c>
      <c r="M25" s="79">
        <v>0</v>
      </c>
      <c r="N25" s="79">
        <v>12521.18</v>
      </c>
      <c r="O25" s="72"/>
      <c r="P25" s="77">
        <v>700.69</v>
      </c>
      <c r="Q25" s="77">
        <v>389.92999999999984</v>
      </c>
      <c r="R25" s="77">
        <v>624.84</v>
      </c>
      <c r="S25" s="77">
        <v>963.74</v>
      </c>
      <c r="T25" s="77">
        <v>735.1</v>
      </c>
      <c r="U25" s="77">
        <v>599.84</v>
      </c>
      <c r="V25" s="77">
        <v>298.12</v>
      </c>
      <c r="W25" s="77">
        <v>5573.8</v>
      </c>
      <c r="X25" s="77">
        <v>50.79</v>
      </c>
      <c r="Y25" s="77">
        <v>0</v>
      </c>
      <c r="Z25" s="77">
        <v>211.85</v>
      </c>
      <c r="AA25" s="77">
        <v>2341.71</v>
      </c>
      <c r="AC25" s="99">
        <v>682.24</v>
      </c>
      <c r="AD25" s="99">
        <v>0</v>
      </c>
      <c r="AE25" s="99">
        <v>0</v>
      </c>
      <c r="AF25" s="99">
        <v>0</v>
      </c>
      <c r="AG25" s="99">
        <v>0</v>
      </c>
      <c r="AH25" s="99">
        <v>2943.38</v>
      </c>
      <c r="AI25" s="99">
        <v>0</v>
      </c>
      <c r="AJ25" s="99">
        <v>0</v>
      </c>
      <c r="AK25" s="99">
        <v>0</v>
      </c>
      <c r="AL25" s="120">
        <v>0</v>
      </c>
      <c r="AM25" s="120">
        <v>0</v>
      </c>
      <c r="AN25" s="120">
        <v>0</v>
      </c>
      <c r="AP25" s="99">
        <v>0</v>
      </c>
      <c r="AQ25" s="99">
        <v>0</v>
      </c>
      <c r="AR25" s="99">
        <v>0</v>
      </c>
      <c r="AS25" s="99"/>
      <c r="AT25" s="99"/>
      <c r="AU25" s="99"/>
      <c r="AV25" s="99"/>
      <c r="AW25" s="99"/>
      <c r="AX25" s="99"/>
      <c r="AY25" s="120"/>
      <c r="AZ25" s="120"/>
      <c r="BA25" s="120"/>
    </row>
    <row r="26" spans="1:53" x14ac:dyDescent="0.25">
      <c r="A26" s="72">
        <f>A25+1</f>
        <v>4</v>
      </c>
      <c r="B26" s="72" t="s">
        <v>66</v>
      </c>
      <c r="C26" s="78">
        <v>0</v>
      </c>
      <c r="D26" s="78">
        <v>0</v>
      </c>
      <c r="E26" s="78">
        <v>0</v>
      </c>
      <c r="F26" s="78">
        <v>0</v>
      </c>
      <c r="G26" s="78">
        <v>0</v>
      </c>
      <c r="H26" s="78">
        <v>0</v>
      </c>
      <c r="I26" s="77">
        <v>0</v>
      </c>
      <c r="J26" s="77">
        <v>0</v>
      </c>
      <c r="K26" s="77">
        <v>0</v>
      </c>
      <c r="L26" s="80">
        <v>0</v>
      </c>
      <c r="M26" s="80">
        <v>0</v>
      </c>
      <c r="N26" s="80">
        <v>0</v>
      </c>
      <c r="O26" s="72"/>
      <c r="P26" s="79">
        <v>-100</v>
      </c>
      <c r="Q26" s="79">
        <v>0</v>
      </c>
      <c r="R26" s="79">
        <v>-244.04</v>
      </c>
      <c r="S26" s="77">
        <v>-620.9</v>
      </c>
      <c r="T26" s="77">
        <v>-81.81</v>
      </c>
      <c r="U26" s="77">
        <v>0</v>
      </c>
      <c r="V26" s="77">
        <v>-382.25</v>
      </c>
      <c r="W26" s="77">
        <v>0</v>
      </c>
      <c r="X26" s="77">
        <v>-529</v>
      </c>
      <c r="Y26" s="77">
        <v>-646.16999999999996</v>
      </c>
      <c r="Z26" s="77">
        <v>0</v>
      </c>
      <c r="AA26" s="77">
        <v>-50</v>
      </c>
      <c r="AC26" s="99">
        <v>-50</v>
      </c>
      <c r="AD26" s="99">
        <v>-783.03</v>
      </c>
      <c r="AE26" s="99">
        <v>-450.7</v>
      </c>
      <c r="AF26" s="99">
        <v>0</v>
      </c>
      <c r="AG26" s="99">
        <v>0</v>
      </c>
      <c r="AH26" s="99">
        <v>0</v>
      </c>
      <c r="AI26" s="99">
        <v>0</v>
      </c>
      <c r="AJ26" s="99">
        <v>0</v>
      </c>
      <c r="AK26" s="99">
        <v>0</v>
      </c>
      <c r="AL26" s="120">
        <v>0</v>
      </c>
      <c r="AM26" s="120">
        <v>0</v>
      </c>
      <c r="AN26" s="120">
        <v>0</v>
      </c>
      <c r="AP26" s="99">
        <v>0</v>
      </c>
      <c r="AQ26" s="99">
        <v>0</v>
      </c>
      <c r="AR26" s="99">
        <v>0</v>
      </c>
      <c r="AS26" s="99"/>
      <c r="AT26" s="99"/>
      <c r="AU26" s="99"/>
      <c r="AV26" s="99"/>
      <c r="AW26" s="99"/>
      <c r="AX26" s="99"/>
      <c r="AY26" s="120"/>
      <c r="AZ26" s="120"/>
      <c r="BA26" s="120"/>
    </row>
    <row r="27" spans="1:53" x14ac:dyDescent="0.25">
      <c r="AC27" s="72"/>
      <c r="AD27" s="72"/>
      <c r="AE27" s="72"/>
      <c r="AF27" s="72"/>
      <c r="AG27" s="72"/>
      <c r="AH27" s="72"/>
      <c r="AI27" s="72"/>
      <c r="AJ27" s="72"/>
      <c r="AK27" s="72"/>
      <c r="AP27" s="72"/>
      <c r="AQ27" s="72"/>
      <c r="AR27" s="72"/>
      <c r="AS27" s="72"/>
      <c r="AT27" s="72"/>
      <c r="AU27" s="72"/>
      <c r="AV27" s="72"/>
      <c r="AW27" s="72"/>
      <c r="AX27" s="72"/>
    </row>
    <row r="28" spans="1:53" s="72" customFormat="1" x14ac:dyDescent="0.25">
      <c r="C28" s="133" t="s">
        <v>44</v>
      </c>
      <c r="D28" s="133"/>
      <c r="E28" s="133"/>
      <c r="F28" s="133"/>
      <c r="G28" s="133"/>
      <c r="H28" s="133"/>
      <c r="I28" s="133"/>
      <c r="J28" s="133"/>
      <c r="K28" s="133"/>
      <c r="L28" s="133"/>
      <c r="M28" s="133"/>
      <c r="N28" s="133"/>
      <c r="P28" s="133" t="s">
        <v>44</v>
      </c>
      <c r="Q28" s="133"/>
      <c r="R28" s="133"/>
      <c r="S28" s="133"/>
      <c r="T28" s="133"/>
      <c r="U28" s="133"/>
      <c r="V28" s="133"/>
      <c r="W28" s="133"/>
      <c r="X28" s="133"/>
      <c r="Y28" s="133"/>
      <c r="Z28" s="133"/>
      <c r="AA28" s="133"/>
      <c r="AC28" s="133" t="s">
        <v>44</v>
      </c>
      <c r="AD28" s="133"/>
      <c r="AE28" s="133"/>
      <c r="AF28" s="133"/>
      <c r="AG28" s="133"/>
      <c r="AH28" s="133"/>
      <c r="AI28" s="133"/>
      <c r="AJ28" s="133"/>
      <c r="AK28" s="133"/>
      <c r="AL28" s="133"/>
      <c r="AM28" s="133"/>
      <c r="AN28" s="133"/>
      <c r="AP28" s="133" t="s">
        <v>44</v>
      </c>
      <c r="AQ28" s="133"/>
      <c r="AR28" s="133"/>
      <c r="AS28" s="133"/>
      <c r="AT28" s="133"/>
      <c r="AU28" s="133"/>
      <c r="AV28" s="133"/>
      <c r="AW28" s="133"/>
      <c r="AX28" s="133"/>
      <c r="AY28" s="133"/>
      <c r="AZ28" s="133"/>
      <c r="BA28" s="133"/>
    </row>
    <row r="29" spans="1:53" s="82" customFormat="1" x14ac:dyDescent="0.25">
      <c r="A29" s="81" t="s">
        <v>39</v>
      </c>
      <c r="B29" s="74" t="s">
        <v>0</v>
      </c>
      <c r="C29" s="75">
        <v>44197</v>
      </c>
      <c r="D29" s="75">
        <v>44228</v>
      </c>
      <c r="E29" s="75">
        <v>44256</v>
      </c>
      <c r="F29" s="75">
        <v>44287</v>
      </c>
      <c r="G29" s="75">
        <v>44317</v>
      </c>
      <c r="H29" s="75">
        <v>44348</v>
      </c>
      <c r="I29" s="75">
        <v>44378</v>
      </c>
      <c r="J29" s="75">
        <v>44409</v>
      </c>
      <c r="K29" s="75">
        <v>44440</v>
      </c>
      <c r="L29" s="75">
        <v>44470</v>
      </c>
      <c r="M29" s="75">
        <v>44501</v>
      </c>
      <c r="N29" s="75">
        <v>44531</v>
      </c>
      <c r="P29" s="75">
        <v>44562</v>
      </c>
      <c r="Q29" s="75">
        <v>44593</v>
      </c>
      <c r="R29" s="75">
        <v>44621</v>
      </c>
      <c r="S29" s="75">
        <v>44652</v>
      </c>
      <c r="T29" s="75">
        <v>44682</v>
      </c>
      <c r="U29" s="75">
        <v>44713</v>
      </c>
      <c r="V29" s="75">
        <f>V22</f>
        <v>44743</v>
      </c>
      <c r="W29" s="75">
        <f>W22</f>
        <v>44774</v>
      </c>
      <c r="X29" s="75">
        <f>X22</f>
        <v>44805</v>
      </c>
      <c r="Y29" s="75">
        <v>44835</v>
      </c>
      <c r="Z29" s="75">
        <v>44866</v>
      </c>
      <c r="AA29" s="75">
        <v>44896</v>
      </c>
      <c r="AB29" s="75"/>
      <c r="AC29" s="76">
        <v>44927</v>
      </c>
      <c r="AD29" s="76">
        <v>44958</v>
      </c>
      <c r="AE29" s="76">
        <v>44986</v>
      </c>
      <c r="AF29" s="76">
        <f t="shared" ref="AF29:AL29" si="14">AF14</f>
        <v>45017</v>
      </c>
      <c r="AG29" s="76">
        <f t="shared" si="14"/>
        <v>45047</v>
      </c>
      <c r="AH29" s="76">
        <f t="shared" si="14"/>
        <v>45078</v>
      </c>
      <c r="AI29" s="76">
        <f t="shared" si="14"/>
        <v>45109</v>
      </c>
      <c r="AJ29" s="76">
        <f t="shared" si="14"/>
        <v>45140</v>
      </c>
      <c r="AK29" s="76">
        <f t="shared" si="14"/>
        <v>45171</v>
      </c>
      <c r="AL29" s="76">
        <f t="shared" si="14"/>
        <v>45202</v>
      </c>
      <c r="AM29" s="76">
        <f>AL29+31</f>
        <v>45233</v>
      </c>
      <c r="AN29" s="76">
        <f>AM29+31</f>
        <v>45264</v>
      </c>
      <c r="AP29" s="76">
        <v>45292</v>
      </c>
      <c r="AQ29" s="76">
        <v>45323</v>
      </c>
      <c r="AR29" s="76">
        <v>45352</v>
      </c>
      <c r="AS29" s="76">
        <v>45383</v>
      </c>
      <c r="AT29" s="76">
        <v>45413</v>
      </c>
      <c r="AU29" s="76">
        <v>45444</v>
      </c>
      <c r="AV29" s="76">
        <f t="shared" ref="AV29" si="15">AU29+31</f>
        <v>45475</v>
      </c>
      <c r="AW29" s="76">
        <f t="shared" ref="AW29" si="16">AV29+31</f>
        <v>45506</v>
      </c>
      <c r="AX29" s="76">
        <f t="shared" ref="AX29" si="17">AW29+31</f>
        <v>45537</v>
      </c>
      <c r="AY29" s="76">
        <f t="shared" ref="AY29" si="18">AX29+31</f>
        <v>45568</v>
      </c>
      <c r="AZ29" s="76">
        <f t="shared" ref="AZ29" si="19">AY29+31</f>
        <v>45599</v>
      </c>
      <c r="BA29" s="76">
        <f t="shared" ref="BA29" si="20">AZ29+31</f>
        <v>45630</v>
      </c>
    </row>
    <row r="30" spans="1:53" s="82" customFormat="1" x14ac:dyDescent="0.25">
      <c r="B30" s="83" t="s">
        <v>49</v>
      </c>
    </row>
    <row r="31" spans="1:53" s="82" customFormat="1" x14ac:dyDescent="0.25">
      <c r="A31" s="82">
        <v>1</v>
      </c>
      <c r="B31" s="82" t="s">
        <v>4</v>
      </c>
      <c r="C31" s="84" t="s">
        <v>50</v>
      </c>
      <c r="D31" s="84" t="s">
        <v>50</v>
      </c>
      <c r="E31" s="84" t="s">
        <v>50</v>
      </c>
      <c r="F31" s="84" t="s">
        <v>50</v>
      </c>
      <c r="G31" s="84" t="s">
        <v>50</v>
      </c>
      <c r="H31" s="84" t="s">
        <v>50</v>
      </c>
      <c r="I31" s="84" t="s">
        <v>50</v>
      </c>
      <c r="J31" s="84" t="s">
        <v>50</v>
      </c>
      <c r="K31" s="84" t="s">
        <v>50</v>
      </c>
      <c r="L31" s="84" t="s">
        <v>50</v>
      </c>
      <c r="M31" s="84" t="s">
        <v>50</v>
      </c>
      <c r="N31" s="84" t="s">
        <v>50</v>
      </c>
      <c r="P31" s="84" t="s">
        <v>50</v>
      </c>
      <c r="Q31" s="84" t="s">
        <v>50</v>
      </c>
      <c r="R31" s="84" t="s">
        <v>50</v>
      </c>
      <c r="S31" s="84" t="s">
        <v>50</v>
      </c>
      <c r="T31" s="84" t="s">
        <v>50</v>
      </c>
      <c r="U31" s="84" t="s">
        <v>50</v>
      </c>
      <c r="V31" s="84" t="s">
        <v>50</v>
      </c>
      <c r="W31" s="84" t="s">
        <v>50</v>
      </c>
      <c r="X31" s="84" t="s">
        <v>50</v>
      </c>
      <c r="Y31" s="91" t="s">
        <v>50</v>
      </c>
      <c r="Z31" s="91" t="s">
        <v>50</v>
      </c>
      <c r="AA31" s="91" t="s">
        <v>50</v>
      </c>
      <c r="AC31" s="91" t="s">
        <v>50</v>
      </c>
      <c r="AD31" s="91" t="s">
        <v>50</v>
      </c>
      <c r="AE31" s="91" t="s">
        <v>50</v>
      </c>
      <c r="AF31" s="91" t="s">
        <v>50</v>
      </c>
      <c r="AG31" s="91" t="s">
        <v>50</v>
      </c>
      <c r="AH31" s="91" t="s">
        <v>50</v>
      </c>
      <c r="AI31" s="91" t="s">
        <v>50</v>
      </c>
      <c r="AJ31" s="91" t="s">
        <v>50</v>
      </c>
      <c r="AK31" s="91" t="s">
        <v>50</v>
      </c>
      <c r="AL31" s="121" t="s">
        <v>50</v>
      </c>
      <c r="AM31" s="121" t="s">
        <v>50</v>
      </c>
      <c r="AN31" s="121" t="s">
        <v>50</v>
      </c>
      <c r="AP31" s="91" t="s">
        <v>50</v>
      </c>
      <c r="AQ31" s="91" t="s">
        <v>50</v>
      </c>
      <c r="AR31" s="91" t="s">
        <v>50</v>
      </c>
      <c r="AS31" s="91"/>
      <c r="AT31" s="91"/>
      <c r="AU31" s="91"/>
      <c r="AV31" s="91"/>
      <c r="AW31" s="91"/>
      <c r="AX31" s="91"/>
      <c r="AY31" s="121"/>
      <c r="AZ31" s="121"/>
      <c r="BA31" s="121"/>
    </row>
    <row r="32" spans="1:53" s="82" customFormat="1" x14ac:dyDescent="0.25">
      <c r="B32" s="82" t="s">
        <v>5</v>
      </c>
      <c r="C32" s="84" t="s">
        <v>50</v>
      </c>
      <c r="D32" s="84" t="s">
        <v>50</v>
      </c>
      <c r="E32" s="84" t="s">
        <v>50</v>
      </c>
      <c r="F32" s="84" t="s">
        <v>50</v>
      </c>
      <c r="G32" s="84" t="s">
        <v>50</v>
      </c>
      <c r="H32" s="84" t="s">
        <v>50</v>
      </c>
      <c r="I32" s="84" t="s">
        <v>50</v>
      </c>
      <c r="J32" s="84" t="s">
        <v>50</v>
      </c>
      <c r="K32" s="84" t="s">
        <v>50</v>
      </c>
      <c r="L32" s="84" t="s">
        <v>50</v>
      </c>
      <c r="M32" s="84" t="s">
        <v>50</v>
      </c>
      <c r="N32" s="84" t="s">
        <v>50</v>
      </c>
      <c r="P32" s="84" t="s">
        <v>50</v>
      </c>
      <c r="Q32" s="84" t="s">
        <v>50</v>
      </c>
      <c r="R32" s="84" t="s">
        <v>50</v>
      </c>
      <c r="S32" s="84" t="s">
        <v>50</v>
      </c>
      <c r="T32" s="84" t="s">
        <v>50</v>
      </c>
      <c r="U32" s="84" t="s">
        <v>50</v>
      </c>
      <c r="V32" s="84" t="s">
        <v>50</v>
      </c>
      <c r="W32" s="84" t="s">
        <v>50</v>
      </c>
      <c r="X32" s="84" t="s">
        <v>50</v>
      </c>
      <c r="Y32" s="91" t="s">
        <v>50</v>
      </c>
      <c r="Z32" s="91" t="s">
        <v>50</v>
      </c>
      <c r="AA32" s="91" t="s">
        <v>50</v>
      </c>
      <c r="AC32" s="91" t="s">
        <v>50</v>
      </c>
      <c r="AD32" s="91" t="s">
        <v>50</v>
      </c>
      <c r="AE32" s="91" t="s">
        <v>50</v>
      </c>
      <c r="AF32" s="91" t="s">
        <v>50</v>
      </c>
      <c r="AG32" s="91" t="s">
        <v>50</v>
      </c>
      <c r="AH32" s="91" t="s">
        <v>50</v>
      </c>
      <c r="AI32" s="91" t="s">
        <v>50</v>
      </c>
      <c r="AJ32" s="91" t="s">
        <v>50</v>
      </c>
      <c r="AK32" s="91" t="s">
        <v>50</v>
      </c>
      <c r="AL32" s="121" t="s">
        <v>50</v>
      </c>
      <c r="AM32" s="121" t="s">
        <v>50</v>
      </c>
      <c r="AN32" s="121" t="s">
        <v>50</v>
      </c>
      <c r="AP32" s="91" t="s">
        <v>50</v>
      </c>
      <c r="AQ32" s="91" t="s">
        <v>50</v>
      </c>
      <c r="AR32" s="91" t="s">
        <v>50</v>
      </c>
      <c r="AS32" s="91"/>
      <c r="AT32" s="91"/>
      <c r="AU32" s="91"/>
      <c r="AV32" s="91"/>
      <c r="AW32" s="91"/>
      <c r="AX32" s="91"/>
      <c r="AY32" s="121"/>
      <c r="AZ32" s="121"/>
      <c r="BA32" s="121"/>
    </row>
    <row r="33" spans="1:53" s="82" customFormat="1" x14ac:dyDescent="0.25">
      <c r="B33" s="83" t="s">
        <v>104</v>
      </c>
      <c r="C33" s="84"/>
      <c r="D33" s="84"/>
      <c r="E33" s="84"/>
      <c r="F33" s="84"/>
      <c r="G33" s="84"/>
      <c r="H33" s="84"/>
      <c r="I33" s="84"/>
      <c r="J33" s="84"/>
      <c r="K33" s="84"/>
      <c r="L33" s="84"/>
      <c r="M33" s="84"/>
      <c r="N33" s="84"/>
      <c r="P33" s="84"/>
      <c r="Q33" s="84"/>
      <c r="R33" s="84"/>
      <c r="S33" s="84"/>
      <c r="T33" s="84"/>
      <c r="U33" s="84"/>
      <c r="V33" s="84"/>
      <c r="W33" s="84"/>
      <c r="X33" s="84"/>
      <c r="Y33" s="91"/>
      <c r="Z33" s="91"/>
      <c r="AA33" s="91"/>
      <c r="AC33" s="91"/>
      <c r="AD33" s="91"/>
      <c r="AE33" s="91"/>
      <c r="AF33" s="91"/>
      <c r="AG33" s="91"/>
      <c r="AH33" s="91"/>
      <c r="AI33" s="91"/>
      <c r="AJ33" s="91"/>
      <c r="AK33" s="91"/>
      <c r="AL33" s="121"/>
      <c r="AM33" s="121"/>
      <c r="AN33" s="121"/>
      <c r="AP33" s="91"/>
      <c r="AQ33" s="91"/>
      <c r="AR33" s="91"/>
      <c r="AS33" s="91"/>
      <c r="AT33" s="91"/>
      <c r="AU33" s="91"/>
      <c r="AV33" s="91"/>
      <c r="AW33" s="91"/>
      <c r="AX33" s="91"/>
      <c r="AY33" s="121"/>
      <c r="AZ33" s="121"/>
      <c r="BA33" s="121"/>
    </row>
    <row r="34" spans="1:53" s="82" customFormat="1" x14ac:dyDescent="0.25">
      <c r="A34" s="82">
        <v>2</v>
      </c>
      <c r="B34" s="82" t="s">
        <v>2</v>
      </c>
      <c r="C34" s="84">
        <v>0</v>
      </c>
      <c r="D34" s="84">
        <v>0</v>
      </c>
      <c r="E34" s="84">
        <v>0</v>
      </c>
      <c r="F34" s="84">
        <v>0</v>
      </c>
      <c r="G34" s="84">
        <v>0</v>
      </c>
      <c r="H34" s="84">
        <v>0</v>
      </c>
      <c r="I34" s="84">
        <v>0</v>
      </c>
      <c r="J34" s="84">
        <v>0</v>
      </c>
      <c r="K34" s="84">
        <v>0</v>
      </c>
      <c r="L34" s="84">
        <v>0</v>
      </c>
      <c r="M34" s="84">
        <v>0</v>
      </c>
      <c r="N34" s="84">
        <v>0</v>
      </c>
      <c r="P34" s="84">
        <v>0</v>
      </c>
      <c r="Q34" s="84">
        <v>0</v>
      </c>
      <c r="R34" s="84">
        <v>0</v>
      </c>
      <c r="S34" s="84">
        <v>0</v>
      </c>
      <c r="T34" s="84">
        <v>0</v>
      </c>
      <c r="U34" s="84">
        <v>0</v>
      </c>
      <c r="V34" s="84">
        <v>0</v>
      </c>
      <c r="W34" s="84">
        <v>0</v>
      </c>
      <c r="X34" s="84">
        <v>0</v>
      </c>
      <c r="Y34" s="91">
        <v>0</v>
      </c>
      <c r="Z34" s="91">
        <v>0</v>
      </c>
      <c r="AA34" s="91">
        <v>0</v>
      </c>
      <c r="AC34" s="91">
        <v>0</v>
      </c>
      <c r="AD34" s="91">
        <v>0</v>
      </c>
      <c r="AE34" s="91">
        <v>0</v>
      </c>
      <c r="AF34" s="91">
        <v>0</v>
      </c>
      <c r="AG34" s="91">
        <v>0</v>
      </c>
      <c r="AH34" s="91">
        <v>0</v>
      </c>
      <c r="AI34" s="91">
        <v>0</v>
      </c>
      <c r="AJ34" s="91">
        <v>0</v>
      </c>
      <c r="AK34" s="91">
        <v>0</v>
      </c>
      <c r="AL34" s="121">
        <v>0</v>
      </c>
      <c r="AM34" s="121">
        <v>0</v>
      </c>
      <c r="AN34" s="121">
        <v>0</v>
      </c>
      <c r="AP34" s="91">
        <v>0</v>
      </c>
      <c r="AQ34" s="91">
        <v>0</v>
      </c>
      <c r="AR34" s="91">
        <v>0</v>
      </c>
      <c r="AS34" s="91"/>
      <c r="AT34" s="91"/>
      <c r="AU34" s="91"/>
      <c r="AV34" s="91"/>
      <c r="AW34" s="91"/>
      <c r="AX34" s="91"/>
      <c r="AY34" s="121"/>
      <c r="AZ34" s="121"/>
      <c r="BA34" s="121"/>
    </row>
    <row r="35" spans="1:53" s="82" customFormat="1" x14ac:dyDescent="0.25">
      <c r="B35" s="82" t="s">
        <v>3</v>
      </c>
      <c r="C35" s="84" t="s">
        <v>50</v>
      </c>
      <c r="D35" s="84" t="s">
        <v>50</v>
      </c>
      <c r="E35" s="84" t="s">
        <v>50</v>
      </c>
      <c r="F35" s="84" t="s">
        <v>50</v>
      </c>
      <c r="G35" s="84" t="s">
        <v>50</v>
      </c>
      <c r="H35" s="84" t="s">
        <v>50</v>
      </c>
      <c r="I35" s="84" t="s">
        <v>50</v>
      </c>
      <c r="J35" s="84" t="s">
        <v>50</v>
      </c>
      <c r="K35" s="84" t="s">
        <v>50</v>
      </c>
      <c r="L35" s="84" t="s">
        <v>50</v>
      </c>
      <c r="M35" s="84" t="s">
        <v>50</v>
      </c>
      <c r="N35" s="84" t="s">
        <v>50</v>
      </c>
      <c r="P35" s="84" t="s">
        <v>50</v>
      </c>
      <c r="Q35" s="84" t="s">
        <v>50</v>
      </c>
      <c r="R35" s="84" t="s">
        <v>50</v>
      </c>
      <c r="S35" s="84" t="s">
        <v>50</v>
      </c>
      <c r="T35" s="84" t="s">
        <v>50</v>
      </c>
      <c r="U35" s="84" t="s">
        <v>50</v>
      </c>
      <c r="V35" s="84" t="s">
        <v>50</v>
      </c>
      <c r="W35" s="84" t="s">
        <v>50</v>
      </c>
      <c r="X35" s="84" t="s">
        <v>50</v>
      </c>
      <c r="Y35" s="91" t="s">
        <v>50</v>
      </c>
      <c r="Z35" s="91" t="s">
        <v>50</v>
      </c>
      <c r="AA35" s="91" t="s">
        <v>50</v>
      </c>
      <c r="AC35" s="91" t="s">
        <v>50</v>
      </c>
      <c r="AD35" s="91" t="s">
        <v>50</v>
      </c>
      <c r="AE35" s="91" t="s">
        <v>50</v>
      </c>
      <c r="AF35" s="91" t="s">
        <v>50</v>
      </c>
      <c r="AG35" s="91" t="s">
        <v>50</v>
      </c>
      <c r="AH35" s="91" t="s">
        <v>50</v>
      </c>
      <c r="AI35" s="91" t="s">
        <v>50</v>
      </c>
      <c r="AJ35" s="91" t="s">
        <v>50</v>
      </c>
      <c r="AK35" s="91" t="s">
        <v>50</v>
      </c>
      <c r="AL35" s="121" t="s">
        <v>50</v>
      </c>
      <c r="AM35" s="121" t="s">
        <v>50</v>
      </c>
      <c r="AN35" s="121" t="s">
        <v>50</v>
      </c>
      <c r="AP35" s="91" t="s">
        <v>50</v>
      </c>
      <c r="AQ35" s="91" t="s">
        <v>50</v>
      </c>
      <c r="AR35" s="91" t="s">
        <v>50</v>
      </c>
      <c r="AS35" s="91"/>
      <c r="AT35" s="91"/>
      <c r="AU35" s="91"/>
      <c r="AV35" s="91"/>
      <c r="AW35" s="91"/>
      <c r="AX35" s="91"/>
      <c r="AY35" s="121"/>
      <c r="AZ35" s="121"/>
      <c r="BA35" s="121"/>
    </row>
    <row r="36" spans="1:53" s="82" customFormat="1" x14ac:dyDescent="0.25">
      <c r="B36" s="82" t="s">
        <v>47</v>
      </c>
      <c r="C36" s="84">
        <v>0</v>
      </c>
      <c r="D36" s="84">
        <v>0</v>
      </c>
      <c r="E36" s="84">
        <v>0</v>
      </c>
      <c r="F36" s="84">
        <v>0</v>
      </c>
      <c r="G36" s="84">
        <v>0</v>
      </c>
      <c r="H36" s="84">
        <v>0</v>
      </c>
      <c r="I36" s="84">
        <v>0</v>
      </c>
      <c r="J36" s="84">
        <v>0</v>
      </c>
      <c r="K36" s="84">
        <v>0</v>
      </c>
      <c r="L36" s="84">
        <v>0</v>
      </c>
      <c r="M36" s="84">
        <v>0</v>
      </c>
      <c r="N36" s="84">
        <v>0</v>
      </c>
      <c r="P36" s="84">
        <v>0</v>
      </c>
      <c r="Q36" s="84">
        <v>0</v>
      </c>
      <c r="R36" s="84">
        <v>0</v>
      </c>
      <c r="S36" s="84">
        <v>0</v>
      </c>
      <c r="T36" s="84">
        <v>0</v>
      </c>
      <c r="U36" s="84">
        <v>0</v>
      </c>
      <c r="V36" s="84">
        <v>0</v>
      </c>
      <c r="W36" s="84">
        <v>0</v>
      </c>
      <c r="X36" s="84">
        <v>0</v>
      </c>
      <c r="Y36" s="91">
        <v>0</v>
      </c>
      <c r="Z36" s="91">
        <v>0</v>
      </c>
      <c r="AA36" s="91">
        <v>0</v>
      </c>
      <c r="AC36" s="91">
        <v>0</v>
      </c>
      <c r="AD36" s="91">
        <v>0</v>
      </c>
      <c r="AE36" s="91">
        <v>0</v>
      </c>
      <c r="AF36" s="91">
        <v>0</v>
      </c>
      <c r="AG36" s="91">
        <v>0</v>
      </c>
      <c r="AH36" s="91">
        <v>0</v>
      </c>
      <c r="AI36" s="91">
        <v>0</v>
      </c>
      <c r="AJ36" s="91">
        <v>0</v>
      </c>
      <c r="AK36" s="91">
        <v>0</v>
      </c>
      <c r="AL36" s="121">
        <v>0</v>
      </c>
      <c r="AM36" s="121">
        <v>0</v>
      </c>
      <c r="AN36" s="121">
        <v>0</v>
      </c>
      <c r="AP36" s="91">
        <v>0</v>
      </c>
      <c r="AQ36" s="91">
        <v>0</v>
      </c>
      <c r="AR36" s="91">
        <v>0</v>
      </c>
      <c r="AS36" s="91"/>
      <c r="AT36" s="91"/>
      <c r="AU36" s="91"/>
      <c r="AV36" s="91"/>
      <c r="AW36" s="91"/>
      <c r="AX36" s="91"/>
      <c r="AY36" s="121"/>
      <c r="AZ36" s="121"/>
      <c r="BA36" s="121"/>
    </row>
    <row r="37" spans="1:53" s="82" customFormat="1" x14ac:dyDescent="0.25">
      <c r="B37" s="82" t="s">
        <v>48</v>
      </c>
      <c r="C37" s="84" t="s">
        <v>50</v>
      </c>
      <c r="D37" s="84" t="s">
        <v>50</v>
      </c>
      <c r="E37" s="84" t="s">
        <v>50</v>
      </c>
      <c r="F37" s="84" t="s">
        <v>50</v>
      </c>
      <c r="G37" s="84" t="s">
        <v>50</v>
      </c>
      <c r="H37" s="84" t="s">
        <v>50</v>
      </c>
      <c r="I37" s="84" t="s">
        <v>50</v>
      </c>
      <c r="J37" s="84" t="s">
        <v>50</v>
      </c>
      <c r="K37" s="84" t="s">
        <v>50</v>
      </c>
      <c r="L37" s="84" t="s">
        <v>50</v>
      </c>
      <c r="M37" s="84" t="s">
        <v>50</v>
      </c>
      <c r="N37" s="84" t="s">
        <v>50</v>
      </c>
      <c r="P37" s="84" t="s">
        <v>50</v>
      </c>
      <c r="Q37" s="84" t="s">
        <v>50</v>
      </c>
      <c r="R37" s="84" t="s">
        <v>50</v>
      </c>
      <c r="S37" s="84" t="s">
        <v>50</v>
      </c>
      <c r="T37" s="84" t="s">
        <v>50</v>
      </c>
      <c r="U37" s="84" t="s">
        <v>50</v>
      </c>
      <c r="V37" s="84" t="s">
        <v>50</v>
      </c>
      <c r="W37" s="84" t="s">
        <v>50</v>
      </c>
      <c r="X37" s="84" t="s">
        <v>50</v>
      </c>
      <c r="Y37" s="91" t="s">
        <v>50</v>
      </c>
      <c r="Z37" s="91" t="s">
        <v>50</v>
      </c>
      <c r="AA37" s="91" t="s">
        <v>50</v>
      </c>
      <c r="AC37" s="91" t="s">
        <v>50</v>
      </c>
      <c r="AD37" s="91" t="s">
        <v>50</v>
      </c>
      <c r="AE37" s="91" t="s">
        <v>50</v>
      </c>
      <c r="AF37" s="91" t="s">
        <v>50</v>
      </c>
      <c r="AG37" s="91" t="s">
        <v>50</v>
      </c>
      <c r="AH37" s="91" t="s">
        <v>50</v>
      </c>
      <c r="AI37" s="91" t="s">
        <v>50</v>
      </c>
      <c r="AJ37" s="91" t="s">
        <v>50</v>
      </c>
      <c r="AK37" s="91" t="s">
        <v>50</v>
      </c>
      <c r="AL37" s="121" t="s">
        <v>50</v>
      </c>
      <c r="AM37" s="121" t="s">
        <v>50</v>
      </c>
      <c r="AN37" s="121" t="s">
        <v>50</v>
      </c>
      <c r="AP37" s="91" t="s">
        <v>50</v>
      </c>
      <c r="AQ37" s="91" t="s">
        <v>50</v>
      </c>
      <c r="AR37" s="91" t="s">
        <v>50</v>
      </c>
      <c r="AS37" s="91"/>
      <c r="AT37" s="91"/>
      <c r="AU37" s="91"/>
      <c r="AV37" s="91"/>
      <c r="AW37" s="91"/>
      <c r="AX37" s="91"/>
      <c r="AY37" s="121"/>
      <c r="AZ37" s="121"/>
      <c r="BA37" s="121"/>
    </row>
    <row r="38" spans="1:53" s="82" customFormat="1" x14ac:dyDescent="0.25">
      <c r="A38" s="82">
        <v>3</v>
      </c>
      <c r="B38" s="82" t="s">
        <v>105</v>
      </c>
      <c r="C38" s="84" t="s">
        <v>50</v>
      </c>
      <c r="D38" s="84" t="s">
        <v>50</v>
      </c>
      <c r="E38" s="84" t="s">
        <v>50</v>
      </c>
      <c r="F38" s="84" t="s">
        <v>50</v>
      </c>
      <c r="G38" s="84" t="s">
        <v>50</v>
      </c>
      <c r="H38" s="84" t="s">
        <v>50</v>
      </c>
      <c r="I38" s="84" t="s">
        <v>50</v>
      </c>
      <c r="J38" s="84" t="s">
        <v>50</v>
      </c>
      <c r="K38" s="84" t="s">
        <v>50</v>
      </c>
      <c r="L38" s="84" t="s">
        <v>50</v>
      </c>
      <c r="M38" s="84" t="s">
        <v>50</v>
      </c>
      <c r="N38" s="84" t="s">
        <v>50</v>
      </c>
      <c r="P38" s="84" t="s">
        <v>50</v>
      </c>
      <c r="Q38" s="84" t="s">
        <v>50</v>
      </c>
      <c r="R38" s="84" t="s">
        <v>50</v>
      </c>
      <c r="S38" s="84" t="s">
        <v>50</v>
      </c>
      <c r="T38" s="84" t="s">
        <v>50</v>
      </c>
      <c r="U38" s="84" t="s">
        <v>50</v>
      </c>
      <c r="V38" s="84" t="s">
        <v>50</v>
      </c>
      <c r="W38" s="84" t="s">
        <v>50</v>
      </c>
      <c r="X38" s="84" t="s">
        <v>50</v>
      </c>
      <c r="Y38" s="91" t="s">
        <v>50</v>
      </c>
      <c r="Z38" s="91" t="s">
        <v>50</v>
      </c>
      <c r="AA38" s="91" t="s">
        <v>50</v>
      </c>
      <c r="AC38" s="91" t="s">
        <v>50</v>
      </c>
      <c r="AD38" s="91" t="s">
        <v>50</v>
      </c>
      <c r="AE38" s="91" t="s">
        <v>50</v>
      </c>
      <c r="AF38" s="91" t="s">
        <v>50</v>
      </c>
      <c r="AG38" s="91" t="s">
        <v>50</v>
      </c>
      <c r="AH38" s="91" t="s">
        <v>50</v>
      </c>
      <c r="AI38" s="91" t="s">
        <v>50</v>
      </c>
      <c r="AJ38" s="91" t="s">
        <v>50</v>
      </c>
      <c r="AK38" s="91" t="s">
        <v>50</v>
      </c>
      <c r="AL38" s="121" t="s">
        <v>50</v>
      </c>
      <c r="AM38" s="121" t="s">
        <v>50</v>
      </c>
      <c r="AN38" s="121" t="s">
        <v>50</v>
      </c>
      <c r="AP38" s="91" t="s">
        <v>50</v>
      </c>
      <c r="AQ38" s="91" t="s">
        <v>50</v>
      </c>
      <c r="AR38" s="91" t="s">
        <v>50</v>
      </c>
      <c r="AS38" s="91"/>
      <c r="AT38" s="91"/>
      <c r="AU38" s="91"/>
      <c r="AV38" s="91"/>
      <c r="AW38" s="91"/>
      <c r="AX38" s="91"/>
      <c r="AY38" s="121"/>
      <c r="AZ38" s="121"/>
      <c r="BA38" s="121"/>
    </row>
    <row r="39" spans="1:53" s="82" customFormat="1" x14ac:dyDescent="0.25">
      <c r="A39" s="82">
        <v>4</v>
      </c>
      <c r="B39" s="82" t="s">
        <v>106</v>
      </c>
      <c r="C39" s="84" t="s">
        <v>50</v>
      </c>
      <c r="D39" s="84" t="s">
        <v>50</v>
      </c>
      <c r="E39" s="84" t="s">
        <v>50</v>
      </c>
      <c r="F39" s="84" t="s">
        <v>50</v>
      </c>
      <c r="G39" s="84" t="s">
        <v>50</v>
      </c>
      <c r="H39" s="84" t="s">
        <v>50</v>
      </c>
      <c r="I39" s="84" t="s">
        <v>50</v>
      </c>
      <c r="J39" s="84" t="s">
        <v>50</v>
      </c>
      <c r="K39" s="84" t="s">
        <v>50</v>
      </c>
      <c r="L39" s="84" t="s">
        <v>50</v>
      </c>
      <c r="M39" s="84" t="s">
        <v>50</v>
      </c>
      <c r="N39" s="84" t="s">
        <v>50</v>
      </c>
      <c r="P39" s="84" t="s">
        <v>50</v>
      </c>
      <c r="Q39" s="84" t="s">
        <v>50</v>
      </c>
      <c r="R39" s="84" t="s">
        <v>50</v>
      </c>
      <c r="S39" s="84" t="s">
        <v>50</v>
      </c>
      <c r="T39" s="84" t="s">
        <v>50</v>
      </c>
      <c r="U39" s="84" t="s">
        <v>50</v>
      </c>
      <c r="V39" s="84" t="s">
        <v>50</v>
      </c>
      <c r="W39" s="84" t="s">
        <v>50</v>
      </c>
      <c r="X39" s="84" t="s">
        <v>50</v>
      </c>
      <c r="Y39" s="91" t="s">
        <v>50</v>
      </c>
      <c r="Z39" s="91" t="s">
        <v>50</v>
      </c>
      <c r="AA39" s="91" t="s">
        <v>50</v>
      </c>
      <c r="AC39" s="91" t="s">
        <v>50</v>
      </c>
      <c r="AD39" s="91" t="s">
        <v>50</v>
      </c>
      <c r="AE39" s="91" t="s">
        <v>50</v>
      </c>
      <c r="AF39" s="91" t="s">
        <v>50</v>
      </c>
      <c r="AG39" s="91" t="s">
        <v>50</v>
      </c>
      <c r="AH39" s="91" t="s">
        <v>50</v>
      </c>
      <c r="AI39" s="91" t="s">
        <v>50</v>
      </c>
      <c r="AJ39" s="91" t="s">
        <v>50</v>
      </c>
      <c r="AK39" s="91" t="s">
        <v>50</v>
      </c>
      <c r="AL39" s="121" t="s">
        <v>50</v>
      </c>
      <c r="AM39" s="121" t="s">
        <v>50</v>
      </c>
      <c r="AN39" s="121" t="s">
        <v>50</v>
      </c>
      <c r="AP39" s="91" t="s">
        <v>50</v>
      </c>
      <c r="AQ39" s="91" t="s">
        <v>50</v>
      </c>
      <c r="AR39" s="91" t="s">
        <v>50</v>
      </c>
      <c r="AS39" s="91"/>
      <c r="AT39" s="91"/>
      <c r="AU39" s="91"/>
      <c r="AV39" s="91"/>
      <c r="AW39" s="91"/>
      <c r="AX39" s="91"/>
      <c r="AY39" s="121"/>
      <c r="AZ39" s="121"/>
      <c r="BA39" s="121"/>
    </row>
    <row r="40" spans="1:53" s="82" customFormat="1" x14ac:dyDescent="0.25"/>
    <row r="41" spans="1:53" s="72" customFormat="1" x14ac:dyDescent="0.25">
      <c r="C41" s="133" t="s">
        <v>51</v>
      </c>
      <c r="D41" s="133"/>
      <c r="E41" s="133"/>
      <c r="F41" s="133"/>
      <c r="G41" s="133"/>
      <c r="H41" s="133"/>
      <c r="I41" s="133"/>
      <c r="J41" s="133"/>
      <c r="K41" s="133"/>
      <c r="L41" s="133"/>
      <c r="M41" s="133"/>
      <c r="N41" s="133"/>
      <c r="P41" s="133" t="s">
        <v>51</v>
      </c>
      <c r="Q41" s="133"/>
      <c r="R41" s="133"/>
      <c r="S41" s="133"/>
      <c r="T41" s="133"/>
      <c r="U41" s="133"/>
      <c r="V41" s="133"/>
      <c r="W41" s="133"/>
      <c r="X41" s="133"/>
      <c r="Y41" s="133"/>
      <c r="Z41" s="133"/>
      <c r="AA41" s="133"/>
      <c r="AC41" s="133" t="s">
        <v>51</v>
      </c>
      <c r="AD41" s="133"/>
      <c r="AE41" s="133"/>
      <c r="AF41" s="133"/>
      <c r="AG41" s="133"/>
      <c r="AH41" s="133"/>
      <c r="AI41" s="133"/>
      <c r="AJ41" s="133"/>
      <c r="AK41" s="133"/>
      <c r="AL41" s="133"/>
      <c r="AM41" s="133"/>
      <c r="AN41" s="133"/>
      <c r="AP41" s="133" t="s">
        <v>51</v>
      </c>
      <c r="AQ41" s="133"/>
      <c r="AR41" s="133"/>
      <c r="AS41" s="133"/>
      <c r="AT41" s="133"/>
      <c r="AU41" s="133"/>
      <c r="AV41" s="133"/>
      <c r="AW41" s="133"/>
      <c r="AX41" s="133"/>
      <c r="AY41" s="133"/>
      <c r="AZ41" s="133"/>
      <c r="BA41" s="133"/>
    </row>
    <row r="42" spans="1:53" s="82" customFormat="1" x14ac:dyDescent="0.25">
      <c r="A42" s="81" t="s">
        <v>39</v>
      </c>
      <c r="B42" s="74" t="s">
        <v>0</v>
      </c>
      <c r="C42" s="75">
        <v>44197</v>
      </c>
      <c r="D42" s="75">
        <v>44228</v>
      </c>
      <c r="E42" s="75">
        <v>44256</v>
      </c>
      <c r="F42" s="75">
        <v>44287</v>
      </c>
      <c r="G42" s="75">
        <v>44317</v>
      </c>
      <c r="H42" s="75">
        <v>44348</v>
      </c>
      <c r="I42" s="75">
        <v>44378</v>
      </c>
      <c r="J42" s="75">
        <v>44409</v>
      </c>
      <c r="K42" s="75">
        <v>44440</v>
      </c>
      <c r="L42" s="75">
        <v>44470</v>
      </c>
      <c r="M42" s="75">
        <v>44501</v>
      </c>
      <c r="N42" s="75">
        <v>44531</v>
      </c>
      <c r="P42" s="75">
        <v>44562</v>
      </c>
      <c r="Q42" s="75">
        <v>44593</v>
      </c>
      <c r="R42" s="75">
        <v>44621</v>
      </c>
      <c r="S42" s="75">
        <v>44652</v>
      </c>
      <c r="T42" s="75">
        <v>44682</v>
      </c>
      <c r="U42" s="75">
        <v>44713</v>
      </c>
      <c r="V42" s="75">
        <f>V29</f>
        <v>44743</v>
      </c>
      <c r="W42" s="75">
        <f>W29</f>
        <v>44774</v>
      </c>
      <c r="X42" s="75">
        <f>X29</f>
        <v>44805</v>
      </c>
      <c r="Y42" s="75">
        <v>44835</v>
      </c>
      <c r="Z42" s="75">
        <v>44866</v>
      </c>
      <c r="AA42" s="75">
        <v>44896</v>
      </c>
      <c r="AC42" s="76">
        <v>44927</v>
      </c>
      <c r="AD42" s="76">
        <v>44958</v>
      </c>
      <c r="AE42" s="76">
        <v>44986</v>
      </c>
      <c r="AF42" s="76">
        <f t="shared" ref="AF42:AL42" si="21">AF29</f>
        <v>45017</v>
      </c>
      <c r="AG42" s="76">
        <f t="shared" si="21"/>
        <v>45047</v>
      </c>
      <c r="AH42" s="76">
        <f t="shared" si="21"/>
        <v>45078</v>
      </c>
      <c r="AI42" s="76">
        <f t="shared" si="21"/>
        <v>45109</v>
      </c>
      <c r="AJ42" s="76">
        <f t="shared" si="21"/>
        <v>45140</v>
      </c>
      <c r="AK42" s="76">
        <f t="shared" si="21"/>
        <v>45171</v>
      </c>
      <c r="AL42" s="76">
        <f t="shared" si="21"/>
        <v>45202</v>
      </c>
      <c r="AM42" s="76">
        <f>AL42+31</f>
        <v>45233</v>
      </c>
      <c r="AN42" s="76">
        <f>AM42+31</f>
        <v>45264</v>
      </c>
      <c r="AP42" s="76">
        <v>45292</v>
      </c>
      <c r="AQ42" s="76">
        <v>45323</v>
      </c>
      <c r="AR42" s="76">
        <v>45352</v>
      </c>
      <c r="AS42" s="76">
        <v>45383</v>
      </c>
      <c r="AT42" s="76">
        <v>45413</v>
      </c>
      <c r="AU42" s="76">
        <v>45444</v>
      </c>
      <c r="AV42" s="76">
        <f t="shared" ref="AV42" si="22">AU42+31</f>
        <v>45475</v>
      </c>
      <c r="AW42" s="76">
        <f t="shared" ref="AW42" si="23">AV42+31</f>
        <v>45506</v>
      </c>
      <c r="AX42" s="76">
        <f t="shared" ref="AX42" si="24">AW42+31</f>
        <v>45537</v>
      </c>
      <c r="AY42" s="76">
        <f t="shared" ref="AY42" si="25">AX42+31</f>
        <v>45568</v>
      </c>
      <c r="AZ42" s="76">
        <f t="shared" ref="AZ42" si="26">AY42+31</f>
        <v>45599</v>
      </c>
      <c r="BA42" s="76">
        <f t="shared" ref="BA42" si="27">AZ42+31</f>
        <v>45630</v>
      </c>
    </row>
    <row r="43" spans="1:53" s="82" customFormat="1" x14ac:dyDescent="0.25">
      <c r="B43" s="83" t="s">
        <v>49</v>
      </c>
    </row>
    <row r="44" spans="1:53" s="82" customFormat="1" ht="17.25" x14ac:dyDescent="0.25">
      <c r="A44" s="82">
        <v>1</v>
      </c>
      <c r="B44" s="82" t="s">
        <v>4</v>
      </c>
      <c r="C44" s="84">
        <v>0</v>
      </c>
      <c r="D44" s="84">
        <v>0</v>
      </c>
      <c r="E44" s="84">
        <v>0</v>
      </c>
      <c r="F44" s="84">
        <v>0</v>
      </c>
      <c r="G44" s="84">
        <v>0</v>
      </c>
      <c r="H44" s="84">
        <v>0</v>
      </c>
      <c r="I44" s="84">
        <v>0</v>
      </c>
      <c r="J44" s="84">
        <v>0</v>
      </c>
      <c r="K44" s="84">
        <v>0</v>
      </c>
      <c r="L44" s="84">
        <v>0</v>
      </c>
      <c r="M44" s="84">
        <v>0</v>
      </c>
      <c r="N44" s="84" t="s">
        <v>94</v>
      </c>
      <c r="P44" s="85" t="s">
        <v>97</v>
      </c>
      <c r="Q44" s="84">
        <v>0</v>
      </c>
      <c r="R44" s="84">
        <v>0</v>
      </c>
      <c r="S44" s="85" t="s">
        <v>98</v>
      </c>
      <c r="T44" s="84">
        <v>0</v>
      </c>
      <c r="U44" s="84">
        <v>0</v>
      </c>
      <c r="V44" s="84">
        <v>0</v>
      </c>
      <c r="W44" s="84">
        <v>0</v>
      </c>
      <c r="X44" s="84">
        <v>0</v>
      </c>
      <c r="Y44" s="91">
        <v>0</v>
      </c>
      <c r="Z44" s="91">
        <v>0</v>
      </c>
      <c r="AA44" s="91">
        <v>0</v>
      </c>
      <c r="AC44" s="91">
        <v>0</v>
      </c>
      <c r="AD44" s="91">
        <v>0</v>
      </c>
      <c r="AE44" s="91">
        <v>0</v>
      </c>
      <c r="AF44" s="91">
        <v>0</v>
      </c>
      <c r="AG44" s="91">
        <v>0</v>
      </c>
      <c r="AH44" s="91">
        <v>0</v>
      </c>
      <c r="AI44" s="91">
        <v>0</v>
      </c>
      <c r="AJ44" s="91">
        <v>0</v>
      </c>
      <c r="AK44" s="91">
        <v>0</v>
      </c>
      <c r="AL44" s="91"/>
      <c r="AM44" s="91"/>
      <c r="AN44" s="91"/>
      <c r="AP44" s="91"/>
      <c r="AQ44" s="91"/>
      <c r="AR44" s="91"/>
      <c r="AS44" s="91"/>
      <c r="AT44" s="91"/>
      <c r="AU44" s="91"/>
      <c r="AV44" s="91"/>
      <c r="AW44" s="91"/>
      <c r="AX44" s="91"/>
      <c r="AY44" s="91"/>
      <c r="AZ44" s="91"/>
      <c r="BA44" s="91"/>
    </row>
    <row r="45" spans="1:53" s="82" customFormat="1" x14ac:dyDescent="0.25">
      <c r="B45" s="82" t="s">
        <v>5</v>
      </c>
      <c r="C45" s="84">
        <v>0</v>
      </c>
      <c r="D45" s="84">
        <v>0</v>
      </c>
      <c r="E45" s="84">
        <v>0</v>
      </c>
      <c r="F45" s="84">
        <v>0</v>
      </c>
      <c r="G45" s="84">
        <v>0</v>
      </c>
      <c r="H45" s="84">
        <v>0</v>
      </c>
      <c r="I45" s="84">
        <v>0</v>
      </c>
      <c r="J45" s="84">
        <v>0</v>
      </c>
      <c r="K45" s="84">
        <v>0</v>
      </c>
      <c r="L45" s="84">
        <v>0</v>
      </c>
      <c r="M45" s="84">
        <v>0</v>
      </c>
      <c r="N45" s="84">
        <v>0</v>
      </c>
      <c r="P45" s="84">
        <v>0</v>
      </c>
      <c r="Q45" s="84">
        <v>0</v>
      </c>
      <c r="R45" s="84">
        <v>0</v>
      </c>
      <c r="S45" s="84">
        <v>0</v>
      </c>
      <c r="T45" s="84">
        <v>0</v>
      </c>
      <c r="U45" s="84">
        <v>0</v>
      </c>
      <c r="V45" s="84">
        <v>0</v>
      </c>
      <c r="W45" s="84">
        <v>0</v>
      </c>
      <c r="X45" s="84">
        <v>0</v>
      </c>
      <c r="Y45" s="91">
        <v>0</v>
      </c>
      <c r="Z45" s="91">
        <v>0</v>
      </c>
      <c r="AA45" s="91">
        <v>0</v>
      </c>
      <c r="AC45" s="91">
        <v>0</v>
      </c>
      <c r="AD45" s="91">
        <v>0</v>
      </c>
      <c r="AE45" s="91">
        <v>0</v>
      </c>
      <c r="AF45" s="91">
        <v>0</v>
      </c>
      <c r="AG45" s="91">
        <v>0</v>
      </c>
      <c r="AH45" s="91">
        <v>0</v>
      </c>
      <c r="AI45" s="91">
        <v>0</v>
      </c>
      <c r="AJ45" s="91">
        <v>0</v>
      </c>
      <c r="AK45" s="91">
        <v>0</v>
      </c>
      <c r="AL45" s="91"/>
      <c r="AM45" s="91"/>
      <c r="AN45" s="91"/>
      <c r="AP45" s="91"/>
      <c r="AQ45" s="91"/>
      <c r="AR45" s="91"/>
      <c r="AS45" s="91"/>
      <c r="AT45" s="91"/>
      <c r="AU45" s="91"/>
      <c r="AV45" s="91"/>
      <c r="AW45" s="91"/>
      <c r="AX45" s="91"/>
      <c r="AY45" s="91"/>
      <c r="AZ45" s="91"/>
      <c r="BA45" s="91"/>
    </row>
    <row r="46" spans="1:53" s="82" customFormat="1" x14ac:dyDescent="0.25">
      <c r="B46" s="83" t="s">
        <v>104</v>
      </c>
      <c r="C46" s="84"/>
      <c r="D46" s="84"/>
      <c r="E46" s="84"/>
      <c r="F46" s="84"/>
      <c r="G46" s="84"/>
      <c r="H46" s="84"/>
      <c r="I46" s="84"/>
      <c r="J46" s="84"/>
      <c r="K46" s="84"/>
      <c r="L46" s="84"/>
      <c r="M46" s="84"/>
      <c r="N46" s="84"/>
      <c r="P46" s="84"/>
      <c r="Q46" s="84"/>
      <c r="R46" s="84"/>
      <c r="S46" s="84"/>
      <c r="T46" s="84"/>
      <c r="U46" s="84"/>
      <c r="V46" s="84"/>
      <c r="W46" s="84"/>
      <c r="X46" s="84"/>
      <c r="Y46" s="91"/>
      <c r="Z46" s="91"/>
      <c r="AA46" s="91"/>
      <c r="AC46" s="91"/>
      <c r="AD46" s="91"/>
      <c r="AE46" s="91"/>
      <c r="AF46" s="91"/>
      <c r="AG46" s="91"/>
      <c r="AH46" s="91"/>
      <c r="AI46" s="91"/>
      <c r="AJ46" s="91"/>
      <c r="AK46" s="91"/>
      <c r="AL46" s="91"/>
      <c r="AM46" s="91"/>
      <c r="AN46" s="91"/>
      <c r="AP46" s="91"/>
      <c r="AQ46" s="91"/>
      <c r="AR46" s="91"/>
      <c r="AS46" s="91"/>
      <c r="AT46" s="91"/>
      <c r="AU46" s="91"/>
      <c r="AV46" s="91"/>
      <c r="AW46" s="91"/>
      <c r="AX46" s="91"/>
      <c r="AY46" s="91"/>
      <c r="AZ46" s="91"/>
      <c r="BA46" s="91"/>
    </row>
    <row r="47" spans="1:53" s="82" customFormat="1" x14ac:dyDescent="0.25">
      <c r="A47" s="82">
        <v>2</v>
      </c>
      <c r="B47" s="82" t="s">
        <v>2</v>
      </c>
      <c r="C47" s="122">
        <v>0</v>
      </c>
      <c r="D47" s="122">
        <v>0</v>
      </c>
      <c r="E47" s="123">
        <v>21699000</v>
      </c>
      <c r="F47" s="122">
        <v>0</v>
      </c>
      <c r="G47" s="122">
        <v>0</v>
      </c>
      <c r="H47" s="123">
        <v>28612000</v>
      </c>
      <c r="I47" s="122">
        <v>0</v>
      </c>
      <c r="J47" s="122">
        <v>0</v>
      </c>
      <c r="K47" s="123">
        <v>9428000</v>
      </c>
      <c r="L47" s="122">
        <v>0</v>
      </c>
      <c r="M47" s="122">
        <v>0</v>
      </c>
      <c r="N47" s="123">
        <v>29159000</v>
      </c>
      <c r="O47" s="4"/>
      <c r="P47" s="122">
        <v>0</v>
      </c>
      <c r="Q47" s="122">
        <v>0</v>
      </c>
      <c r="R47" s="123">
        <v>60100000</v>
      </c>
      <c r="S47" s="122">
        <v>0</v>
      </c>
      <c r="T47" s="122">
        <v>0</v>
      </c>
      <c r="U47" s="123">
        <v>33457000</v>
      </c>
      <c r="V47" s="122">
        <v>0</v>
      </c>
      <c r="W47" s="122">
        <v>0</v>
      </c>
      <c r="X47" s="123">
        <v>17256000</v>
      </c>
      <c r="Y47" s="121">
        <v>0</v>
      </c>
      <c r="Z47" s="121">
        <v>0</v>
      </c>
      <c r="AA47" s="123">
        <v>35003000</v>
      </c>
      <c r="AB47" s="4"/>
      <c r="AC47" s="121">
        <v>0</v>
      </c>
      <c r="AD47" s="121">
        <v>0</v>
      </c>
      <c r="AE47" s="123">
        <v>31652000</v>
      </c>
      <c r="AF47" s="121">
        <v>0</v>
      </c>
      <c r="AG47" s="121">
        <v>0</v>
      </c>
      <c r="AH47" s="123">
        <v>34561000</v>
      </c>
      <c r="AI47" s="121">
        <v>0</v>
      </c>
      <c r="AJ47" s="121">
        <v>0</v>
      </c>
      <c r="AK47" s="123">
        <v>25728000</v>
      </c>
      <c r="AL47" s="121">
        <v>0</v>
      </c>
      <c r="AM47" s="123">
        <v>177576000</v>
      </c>
      <c r="AN47" s="123">
        <v>47929000</v>
      </c>
      <c r="AP47" s="121">
        <v>0</v>
      </c>
      <c r="AQ47" s="121">
        <v>0</v>
      </c>
      <c r="AR47" s="123">
        <v>5304000</v>
      </c>
      <c r="AS47" s="121"/>
      <c r="AT47" s="121"/>
      <c r="AU47" s="123"/>
      <c r="AV47" s="121"/>
      <c r="AW47" s="121"/>
      <c r="AX47" s="123"/>
      <c r="AY47" s="121"/>
      <c r="AZ47" s="123"/>
      <c r="BA47" s="123"/>
    </row>
    <row r="48" spans="1:53" s="82" customFormat="1" x14ac:dyDescent="0.25">
      <c r="B48" s="82" t="s">
        <v>3</v>
      </c>
      <c r="C48" s="84" t="s">
        <v>50</v>
      </c>
      <c r="D48" s="84" t="s">
        <v>50</v>
      </c>
      <c r="E48" s="84" t="s">
        <v>50</v>
      </c>
      <c r="F48" s="84" t="s">
        <v>50</v>
      </c>
      <c r="G48" s="84" t="s">
        <v>50</v>
      </c>
      <c r="H48" s="84" t="s">
        <v>50</v>
      </c>
      <c r="I48" s="84" t="s">
        <v>50</v>
      </c>
      <c r="J48" s="84" t="s">
        <v>50</v>
      </c>
      <c r="K48" s="84" t="s">
        <v>50</v>
      </c>
      <c r="L48" s="84" t="s">
        <v>50</v>
      </c>
      <c r="M48" s="84" t="s">
        <v>50</v>
      </c>
      <c r="N48" s="84" t="s">
        <v>50</v>
      </c>
      <c r="P48" s="84" t="s">
        <v>50</v>
      </c>
      <c r="Q48" s="84" t="s">
        <v>50</v>
      </c>
      <c r="R48" s="84" t="s">
        <v>50</v>
      </c>
      <c r="S48" s="84" t="s">
        <v>50</v>
      </c>
      <c r="T48" s="84" t="s">
        <v>50</v>
      </c>
      <c r="U48" s="84" t="s">
        <v>50</v>
      </c>
      <c r="V48" s="84" t="s">
        <v>50</v>
      </c>
      <c r="W48" s="84" t="s">
        <v>50</v>
      </c>
      <c r="X48" s="84" t="s">
        <v>50</v>
      </c>
      <c r="Y48" s="91" t="s">
        <v>50</v>
      </c>
      <c r="Z48" s="91" t="s">
        <v>50</v>
      </c>
      <c r="AA48" s="91" t="s">
        <v>50</v>
      </c>
      <c r="AC48" s="91" t="s">
        <v>50</v>
      </c>
      <c r="AD48" s="91" t="s">
        <v>50</v>
      </c>
      <c r="AE48" s="91" t="s">
        <v>50</v>
      </c>
      <c r="AF48" s="91" t="s">
        <v>50</v>
      </c>
      <c r="AG48" s="91" t="s">
        <v>50</v>
      </c>
      <c r="AH48" s="91" t="s">
        <v>50</v>
      </c>
      <c r="AI48" s="91" t="s">
        <v>50</v>
      </c>
      <c r="AJ48" s="91" t="s">
        <v>50</v>
      </c>
      <c r="AK48" s="91" t="s">
        <v>50</v>
      </c>
      <c r="AL48" s="91" t="s">
        <v>50</v>
      </c>
      <c r="AM48" s="91" t="s">
        <v>50</v>
      </c>
      <c r="AN48" s="91" t="s">
        <v>50</v>
      </c>
      <c r="AP48" s="91" t="s">
        <v>50</v>
      </c>
      <c r="AQ48" s="91" t="s">
        <v>50</v>
      </c>
      <c r="AR48" s="91" t="s">
        <v>50</v>
      </c>
      <c r="AS48" s="91"/>
      <c r="AT48" s="91"/>
      <c r="AU48" s="91"/>
      <c r="AV48" s="91"/>
      <c r="AW48" s="91"/>
      <c r="AX48" s="91"/>
      <c r="AY48" s="91"/>
      <c r="AZ48" s="91"/>
      <c r="BA48" s="91"/>
    </row>
    <row r="49" spans="1:53" s="82" customFormat="1" x14ac:dyDescent="0.25">
      <c r="B49" s="82" t="s">
        <v>47</v>
      </c>
      <c r="C49" s="84">
        <v>0</v>
      </c>
      <c r="D49" s="84">
        <v>0</v>
      </c>
      <c r="E49" s="84">
        <v>0</v>
      </c>
      <c r="F49" s="84">
        <v>0</v>
      </c>
      <c r="G49" s="84">
        <v>0</v>
      </c>
      <c r="H49" s="84">
        <v>0</v>
      </c>
      <c r="I49" s="84">
        <v>0</v>
      </c>
      <c r="J49" s="84">
        <v>0</v>
      </c>
      <c r="K49" s="84">
        <v>0</v>
      </c>
      <c r="L49" s="84">
        <v>0</v>
      </c>
      <c r="M49" s="84">
        <v>0</v>
      </c>
      <c r="N49" s="84">
        <v>0</v>
      </c>
      <c r="P49" s="84">
        <v>0</v>
      </c>
      <c r="Q49" s="84">
        <v>0</v>
      </c>
      <c r="R49" s="84">
        <v>0</v>
      </c>
      <c r="S49" s="84">
        <v>0</v>
      </c>
      <c r="T49" s="84">
        <v>0</v>
      </c>
      <c r="U49" s="84">
        <v>0</v>
      </c>
      <c r="V49" s="84">
        <v>0</v>
      </c>
      <c r="W49" s="84">
        <v>0</v>
      </c>
      <c r="X49" s="84">
        <v>0</v>
      </c>
      <c r="Y49" s="91">
        <v>0</v>
      </c>
      <c r="Z49" s="91">
        <v>0</v>
      </c>
      <c r="AA49" s="91">
        <v>0</v>
      </c>
      <c r="AC49" s="91">
        <v>0</v>
      </c>
      <c r="AD49" s="91">
        <v>0</v>
      </c>
      <c r="AE49" s="91">
        <v>0</v>
      </c>
      <c r="AF49" s="91">
        <v>0</v>
      </c>
      <c r="AG49" s="91">
        <v>0</v>
      </c>
      <c r="AH49" s="91">
        <v>0</v>
      </c>
      <c r="AI49" s="91">
        <v>0</v>
      </c>
      <c r="AJ49" s="91">
        <v>0</v>
      </c>
      <c r="AK49" s="91">
        <v>0</v>
      </c>
      <c r="AL49" s="91">
        <v>0</v>
      </c>
      <c r="AM49" s="91">
        <v>0</v>
      </c>
      <c r="AN49" s="91">
        <v>0</v>
      </c>
      <c r="AP49" s="91">
        <v>0</v>
      </c>
      <c r="AQ49" s="91">
        <v>0</v>
      </c>
      <c r="AR49" s="91">
        <v>0</v>
      </c>
      <c r="AS49" s="91"/>
      <c r="AT49" s="91"/>
      <c r="AU49" s="91"/>
      <c r="AV49" s="91"/>
      <c r="AW49" s="91"/>
      <c r="AX49" s="91"/>
      <c r="AY49" s="91"/>
      <c r="AZ49" s="91"/>
      <c r="BA49" s="91"/>
    </row>
    <row r="50" spans="1:53" s="82" customFormat="1" x14ac:dyDescent="0.25">
      <c r="B50" s="82" t="s">
        <v>48</v>
      </c>
      <c r="C50" s="84" t="s">
        <v>50</v>
      </c>
      <c r="D50" s="84" t="s">
        <v>50</v>
      </c>
      <c r="E50" s="84" t="s">
        <v>50</v>
      </c>
      <c r="F50" s="84" t="s">
        <v>50</v>
      </c>
      <c r="G50" s="84" t="s">
        <v>50</v>
      </c>
      <c r="H50" s="84" t="s">
        <v>50</v>
      </c>
      <c r="I50" s="84" t="s">
        <v>50</v>
      </c>
      <c r="J50" s="84" t="s">
        <v>50</v>
      </c>
      <c r="K50" s="84" t="s">
        <v>50</v>
      </c>
      <c r="L50" s="84" t="s">
        <v>50</v>
      </c>
      <c r="M50" s="84" t="s">
        <v>50</v>
      </c>
      <c r="N50" s="84" t="s">
        <v>50</v>
      </c>
      <c r="P50" s="84" t="s">
        <v>50</v>
      </c>
      <c r="Q50" s="84" t="s">
        <v>50</v>
      </c>
      <c r="R50" s="84" t="s">
        <v>50</v>
      </c>
      <c r="S50" s="84" t="s">
        <v>50</v>
      </c>
      <c r="T50" s="84" t="s">
        <v>50</v>
      </c>
      <c r="U50" s="84" t="s">
        <v>50</v>
      </c>
      <c r="V50" s="84" t="s">
        <v>50</v>
      </c>
      <c r="W50" s="84" t="s">
        <v>50</v>
      </c>
      <c r="X50" s="84" t="s">
        <v>50</v>
      </c>
      <c r="Y50" s="91" t="s">
        <v>50</v>
      </c>
      <c r="Z50" s="91" t="s">
        <v>50</v>
      </c>
      <c r="AA50" s="91" t="s">
        <v>50</v>
      </c>
      <c r="AC50" s="91" t="s">
        <v>50</v>
      </c>
      <c r="AD50" s="91" t="s">
        <v>50</v>
      </c>
      <c r="AE50" s="91" t="s">
        <v>50</v>
      </c>
      <c r="AF50" s="91" t="s">
        <v>50</v>
      </c>
      <c r="AG50" s="91" t="s">
        <v>50</v>
      </c>
      <c r="AH50" s="91" t="s">
        <v>50</v>
      </c>
      <c r="AI50" s="91" t="s">
        <v>50</v>
      </c>
      <c r="AJ50" s="91" t="s">
        <v>50</v>
      </c>
      <c r="AK50" s="91" t="s">
        <v>50</v>
      </c>
      <c r="AL50" s="91" t="s">
        <v>50</v>
      </c>
      <c r="AM50" s="91" t="s">
        <v>50</v>
      </c>
      <c r="AN50" s="91" t="s">
        <v>50</v>
      </c>
      <c r="AP50" s="91" t="s">
        <v>50</v>
      </c>
      <c r="AQ50" s="91" t="s">
        <v>50</v>
      </c>
      <c r="AR50" s="91" t="s">
        <v>50</v>
      </c>
      <c r="AS50" s="91"/>
      <c r="AT50" s="91"/>
      <c r="AU50" s="91"/>
      <c r="AV50" s="91"/>
      <c r="AW50" s="91"/>
      <c r="AX50" s="91"/>
      <c r="AY50" s="91"/>
      <c r="AZ50" s="91"/>
      <c r="BA50" s="91"/>
    </row>
    <row r="51" spans="1:53" s="82" customFormat="1" x14ac:dyDescent="0.25">
      <c r="A51" s="82">
        <v>3</v>
      </c>
      <c r="B51" s="82" t="s">
        <v>105</v>
      </c>
      <c r="C51" s="84" t="s">
        <v>50</v>
      </c>
      <c r="D51" s="84" t="s">
        <v>50</v>
      </c>
      <c r="E51" s="84" t="s">
        <v>50</v>
      </c>
      <c r="F51" s="84" t="s">
        <v>50</v>
      </c>
      <c r="G51" s="84" t="s">
        <v>50</v>
      </c>
      <c r="H51" s="84" t="s">
        <v>50</v>
      </c>
      <c r="I51" s="84" t="s">
        <v>50</v>
      </c>
      <c r="J51" s="84" t="s">
        <v>50</v>
      </c>
      <c r="K51" s="84" t="s">
        <v>50</v>
      </c>
      <c r="L51" s="84" t="s">
        <v>50</v>
      </c>
      <c r="M51" s="84" t="s">
        <v>50</v>
      </c>
      <c r="N51" s="84" t="s">
        <v>50</v>
      </c>
      <c r="P51" s="84" t="s">
        <v>50</v>
      </c>
      <c r="Q51" s="84" t="s">
        <v>50</v>
      </c>
      <c r="R51" s="84" t="s">
        <v>50</v>
      </c>
      <c r="S51" s="84" t="s">
        <v>50</v>
      </c>
      <c r="T51" s="84" t="s">
        <v>50</v>
      </c>
      <c r="U51" s="84" t="s">
        <v>50</v>
      </c>
      <c r="V51" s="84" t="s">
        <v>50</v>
      </c>
      <c r="W51" s="84" t="s">
        <v>50</v>
      </c>
      <c r="X51" s="84" t="s">
        <v>50</v>
      </c>
      <c r="Y51" s="91" t="s">
        <v>50</v>
      </c>
      <c r="Z51" s="91" t="s">
        <v>50</v>
      </c>
      <c r="AA51" s="91" t="s">
        <v>50</v>
      </c>
      <c r="AC51" s="91" t="s">
        <v>50</v>
      </c>
      <c r="AD51" s="91" t="s">
        <v>50</v>
      </c>
      <c r="AE51" s="91" t="s">
        <v>50</v>
      </c>
      <c r="AF51" s="91" t="s">
        <v>50</v>
      </c>
      <c r="AG51" s="91" t="s">
        <v>50</v>
      </c>
      <c r="AH51" s="91" t="s">
        <v>50</v>
      </c>
      <c r="AI51" s="91" t="s">
        <v>50</v>
      </c>
      <c r="AJ51" s="91" t="s">
        <v>50</v>
      </c>
      <c r="AK51" s="91" t="s">
        <v>50</v>
      </c>
      <c r="AL51" s="91" t="s">
        <v>50</v>
      </c>
      <c r="AM51" s="91" t="s">
        <v>50</v>
      </c>
      <c r="AN51" s="91" t="s">
        <v>50</v>
      </c>
      <c r="AP51" s="91" t="s">
        <v>50</v>
      </c>
      <c r="AQ51" s="91" t="s">
        <v>50</v>
      </c>
      <c r="AR51" s="91" t="s">
        <v>50</v>
      </c>
      <c r="AS51" s="91"/>
      <c r="AT51" s="91"/>
      <c r="AU51" s="91"/>
      <c r="AV51" s="91"/>
      <c r="AW51" s="91"/>
      <c r="AX51" s="91"/>
      <c r="AY51" s="91"/>
      <c r="AZ51" s="91"/>
      <c r="BA51" s="91"/>
    </row>
    <row r="52" spans="1:53" s="82" customFormat="1" x14ac:dyDescent="0.25">
      <c r="A52" s="82">
        <v>4</v>
      </c>
      <c r="B52" s="82" t="s">
        <v>106</v>
      </c>
      <c r="C52" s="84" t="s">
        <v>50</v>
      </c>
      <c r="D52" s="84" t="s">
        <v>50</v>
      </c>
      <c r="E52" s="84" t="s">
        <v>50</v>
      </c>
      <c r="F52" s="84" t="s">
        <v>50</v>
      </c>
      <c r="G52" s="84" t="s">
        <v>50</v>
      </c>
      <c r="H52" s="84" t="s">
        <v>50</v>
      </c>
      <c r="I52" s="84" t="s">
        <v>50</v>
      </c>
      <c r="J52" s="84" t="s">
        <v>50</v>
      </c>
      <c r="K52" s="84" t="s">
        <v>50</v>
      </c>
      <c r="L52" s="84" t="s">
        <v>107</v>
      </c>
      <c r="M52" s="84" t="s">
        <v>50</v>
      </c>
      <c r="N52" s="84" t="s">
        <v>50</v>
      </c>
      <c r="P52" s="84" t="s">
        <v>50</v>
      </c>
      <c r="Q52" s="84" t="s">
        <v>50</v>
      </c>
      <c r="R52" s="85" t="s">
        <v>108</v>
      </c>
      <c r="S52" s="84" t="s">
        <v>50</v>
      </c>
      <c r="T52" s="84" t="s">
        <v>50</v>
      </c>
      <c r="U52" s="84" t="s">
        <v>50</v>
      </c>
      <c r="V52" s="84" t="s">
        <v>50</v>
      </c>
      <c r="W52" s="84" t="s">
        <v>50</v>
      </c>
      <c r="X52" s="84" t="s">
        <v>50</v>
      </c>
      <c r="Y52" s="91" t="s">
        <v>50</v>
      </c>
      <c r="Z52" s="91" t="s">
        <v>50</v>
      </c>
      <c r="AA52" s="91" t="s">
        <v>50</v>
      </c>
      <c r="AC52" s="91" t="s">
        <v>50</v>
      </c>
      <c r="AD52" s="91" t="s">
        <v>50</v>
      </c>
      <c r="AE52" s="91" t="s">
        <v>50</v>
      </c>
      <c r="AF52" s="91" t="s">
        <v>109</v>
      </c>
      <c r="AG52" s="91" t="s">
        <v>50</v>
      </c>
      <c r="AH52" s="91" t="s">
        <v>50</v>
      </c>
      <c r="AI52" s="91" t="s">
        <v>50</v>
      </c>
      <c r="AJ52" s="91" t="s">
        <v>50</v>
      </c>
      <c r="AK52" s="91" t="s">
        <v>50</v>
      </c>
      <c r="AL52" s="91" t="s">
        <v>50</v>
      </c>
      <c r="AM52" s="91" t="s">
        <v>50</v>
      </c>
      <c r="AN52" s="91" t="s">
        <v>50</v>
      </c>
      <c r="AP52" s="91" t="s">
        <v>50</v>
      </c>
      <c r="AQ52" s="91" t="s">
        <v>50</v>
      </c>
      <c r="AR52" s="91" t="s">
        <v>50</v>
      </c>
      <c r="AS52" s="91"/>
      <c r="AT52" s="91"/>
      <c r="AU52" s="91"/>
      <c r="AV52" s="91"/>
      <c r="AW52" s="91"/>
      <c r="AX52" s="91"/>
      <c r="AY52" s="91"/>
      <c r="AZ52" s="91"/>
      <c r="BA52" s="91"/>
    </row>
    <row r="53" spans="1:53" s="2" customFormat="1" x14ac:dyDescent="0.25"/>
    <row r="54" spans="1:53" x14ac:dyDescent="0.25">
      <c r="B54" s="142" t="s">
        <v>1</v>
      </c>
      <c r="C54" s="142"/>
      <c r="D54" s="142"/>
      <c r="E54" s="142"/>
      <c r="F54" s="142"/>
      <c r="G54" s="142"/>
      <c r="H54" s="142"/>
      <c r="I54" s="142"/>
      <c r="J54" s="142"/>
      <c r="K54" s="142"/>
    </row>
    <row r="55" spans="1:53" x14ac:dyDescent="0.25">
      <c r="B55" s="140" t="s">
        <v>46</v>
      </c>
      <c r="C55" s="140"/>
      <c r="D55" s="140"/>
      <c r="E55" s="140"/>
      <c r="F55" s="140"/>
      <c r="G55" s="140"/>
      <c r="H55" s="140"/>
      <c r="I55" s="140"/>
      <c r="J55" s="140"/>
      <c r="K55" s="140"/>
      <c r="L55" s="140"/>
      <c r="M55" s="140"/>
      <c r="N55" s="140"/>
    </row>
    <row r="56" spans="1:53" x14ac:dyDescent="0.25">
      <c r="B56" s="141" t="s">
        <v>52</v>
      </c>
      <c r="C56" s="141"/>
      <c r="D56" s="141"/>
      <c r="E56" s="141"/>
      <c r="F56" s="141"/>
      <c r="G56" s="141"/>
      <c r="H56" s="141"/>
      <c r="I56" s="141"/>
      <c r="J56" s="141"/>
      <c r="K56" s="141"/>
    </row>
    <row r="57" spans="1:53" x14ac:dyDescent="0.25">
      <c r="B57" s="141" t="s">
        <v>53</v>
      </c>
      <c r="C57" s="141"/>
      <c r="D57" s="141"/>
      <c r="E57" s="141"/>
      <c r="F57" s="141"/>
      <c r="G57" s="141"/>
      <c r="H57" s="141"/>
      <c r="I57" s="141"/>
      <c r="J57" s="141"/>
      <c r="K57" s="141"/>
    </row>
    <row r="58" spans="1:53" x14ac:dyDescent="0.25">
      <c r="B58" s="141" t="s">
        <v>55</v>
      </c>
      <c r="C58" s="141"/>
      <c r="D58" s="141"/>
      <c r="E58" s="141"/>
      <c r="F58" s="141"/>
      <c r="G58" s="141"/>
      <c r="H58" s="141"/>
      <c r="I58" s="141"/>
      <c r="J58" s="141"/>
      <c r="K58" s="141"/>
    </row>
    <row r="59" spans="1:53" x14ac:dyDescent="0.25">
      <c r="B59" s="141" t="s">
        <v>54</v>
      </c>
      <c r="C59" s="141"/>
      <c r="D59" s="141"/>
      <c r="E59" s="141"/>
      <c r="F59" s="141"/>
      <c r="G59" s="141"/>
      <c r="H59" s="141"/>
      <c r="I59" s="141"/>
      <c r="J59" s="141"/>
      <c r="K59" s="141"/>
    </row>
    <row r="60" spans="1:53" x14ac:dyDescent="0.25">
      <c r="B60" s="141" t="s">
        <v>69</v>
      </c>
      <c r="C60" s="141"/>
      <c r="D60" s="141"/>
      <c r="E60" s="141"/>
      <c r="F60" s="141"/>
      <c r="G60" s="141"/>
      <c r="H60" s="141"/>
      <c r="I60" s="141"/>
      <c r="J60" s="141"/>
      <c r="K60" s="141"/>
    </row>
    <row r="61" spans="1:53" ht="28.5" customHeight="1" x14ac:dyDescent="0.25">
      <c r="B61" s="139" t="s">
        <v>95</v>
      </c>
      <c r="C61" s="139"/>
      <c r="D61" s="139"/>
      <c r="E61" s="139"/>
      <c r="F61" s="139"/>
      <c r="G61" s="139"/>
      <c r="H61" s="139"/>
      <c r="I61" s="139"/>
      <c r="J61" s="139"/>
      <c r="K61" s="139"/>
    </row>
    <row r="62" spans="1:53" ht="33" customHeight="1" x14ac:dyDescent="0.25">
      <c r="B62" s="138" t="s">
        <v>96</v>
      </c>
      <c r="C62" s="138"/>
      <c r="D62" s="138"/>
      <c r="E62" s="138"/>
      <c r="F62" s="138"/>
      <c r="G62" s="138"/>
      <c r="H62" s="138"/>
      <c r="I62" s="138"/>
      <c r="J62" s="138"/>
      <c r="K62" s="138"/>
    </row>
    <row r="63" spans="1:53" x14ac:dyDescent="0.25">
      <c r="B63" s="54" t="s">
        <v>102</v>
      </c>
    </row>
    <row r="64" spans="1:53" x14ac:dyDescent="0.25">
      <c r="B64" s="55" t="s">
        <v>103</v>
      </c>
    </row>
    <row r="116" spans="2:2" x14ac:dyDescent="0.25">
      <c r="B116" s="2"/>
    </row>
    <row r="117" spans="2:2" x14ac:dyDescent="0.25">
      <c r="B117" s="2"/>
    </row>
    <row r="118" spans="2:2" x14ac:dyDescent="0.25">
      <c r="B118" s="2"/>
    </row>
  </sheetData>
  <mergeCells count="37">
    <mergeCell ref="AP41:BA41"/>
    <mergeCell ref="AP12:BA12"/>
    <mergeCell ref="AP13:BA13"/>
    <mergeCell ref="AP20:BA20"/>
    <mergeCell ref="AP21:BA21"/>
    <mergeCell ref="AP28:BA28"/>
    <mergeCell ref="AC41:AN41"/>
    <mergeCell ref="AC12:AN12"/>
    <mergeCell ref="AC13:AN13"/>
    <mergeCell ref="AC20:AN20"/>
    <mergeCell ref="AC21:AN21"/>
    <mergeCell ref="AC28:AN28"/>
    <mergeCell ref="B62:K62"/>
    <mergeCell ref="B61:K61"/>
    <mergeCell ref="B55:N55"/>
    <mergeCell ref="B60:K60"/>
    <mergeCell ref="B54:K54"/>
    <mergeCell ref="B56:K56"/>
    <mergeCell ref="B57:K57"/>
    <mergeCell ref="B58:K58"/>
    <mergeCell ref="B59:K59"/>
    <mergeCell ref="C41:N41"/>
    <mergeCell ref="C2:N2"/>
    <mergeCell ref="C3:N3"/>
    <mergeCell ref="C4:N4"/>
    <mergeCell ref="A1:N1"/>
    <mergeCell ref="C12:N12"/>
    <mergeCell ref="C13:N13"/>
    <mergeCell ref="C20:N20"/>
    <mergeCell ref="C21:N21"/>
    <mergeCell ref="C28:N28"/>
    <mergeCell ref="P41:AA41"/>
    <mergeCell ref="P12:AA12"/>
    <mergeCell ref="P13:AA13"/>
    <mergeCell ref="P20:AA20"/>
    <mergeCell ref="P21:AA21"/>
    <mergeCell ref="P28:AA28"/>
  </mergeCells>
  <pageMargins left="0.7" right="0.7" top="0.75" bottom="0.75" header="0.3" footer="0.3"/>
  <pageSetup scale="50" fitToWidth="0" fitToHeight="0" orientation="landscape" r:id="rId1"/>
  <colBreaks count="3" manualBreakCount="3">
    <brk id="14" max="1048575" man="1"/>
    <brk id="28" max="1048575" man="1"/>
    <brk id="40"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BA135"/>
  <sheetViews>
    <sheetView showGridLines="0" zoomScale="80" zoomScaleNormal="80" zoomScaleSheetLayoutView="80" workbookViewId="0">
      <pane xSplit="2" ySplit="6" topLeftCell="C7" activePane="bottomRight" state="frozen"/>
      <selection pane="topRight" activeCell="C1" sqref="C1"/>
      <selection pane="bottomLeft" activeCell="A7" sqref="A7"/>
      <selection pane="bottomRight" activeCell="AP100" sqref="AP100:AR100"/>
    </sheetView>
  </sheetViews>
  <sheetFormatPr defaultRowHeight="15" x14ac:dyDescent="0.25"/>
  <cols>
    <col min="1" max="1" width="11.140625" customWidth="1"/>
    <col min="2" max="2" width="60.85546875" customWidth="1"/>
    <col min="3" max="14" width="12.5703125" customWidth="1"/>
    <col min="15" max="15" width="1.5703125" customWidth="1"/>
    <col min="16" max="20" width="12.5703125" customWidth="1"/>
    <col min="21" max="23" width="12.5703125" style="55" customWidth="1"/>
    <col min="24" max="24" width="12.5703125" customWidth="1"/>
    <col min="25" max="27" width="12.5703125" style="17" customWidth="1"/>
    <col min="28" max="28" width="1.5703125" style="55" customWidth="1"/>
    <col min="29" max="36" width="12.5703125" style="17" customWidth="1"/>
    <col min="37" max="37" width="12.7109375" style="17" customWidth="1"/>
    <col min="38" max="40" width="12.7109375" customWidth="1"/>
    <col min="41" max="41" width="1.42578125" customWidth="1"/>
    <col min="42" max="49" width="12.5703125" style="17" customWidth="1"/>
    <col min="50" max="50" width="12.7109375" style="17" customWidth="1"/>
    <col min="51" max="53" width="12.7109375" style="55" customWidth="1"/>
  </cols>
  <sheetData>
    <row r="1" spans="1:53" s="32" customFormat="1" x14ac:dyDescent="0.25">
      <c r="A1" s="137" t="s">
        <v>33</v>
      </c>
      <c r="B1" s="137"/>
      <c r="C1" s="137"/>
      <c r="D1" s="137"/>
      <c r="E1" s="137"/>
      <c r="F1" s="137"/>
      <c r="G1" s="137"/>
      <c r="H1" s="137"/>
      <c r="I1" s="137"/>
      <c r="J1" s="137"/>
      <c r="K1" s="137"/>
      <c r="L1" s="137"/>
      <c r="M1" s="137"/>
      <c r="N1" s="137"/>
      <c r="O1" s="31"/>
      <c r="P1" s="31"/>
      <c r="Q1" s="31"/>
      <c r="R1" s="31"/>
      <c r="S1" s="31"/>
      <c r="T1" s="31"/>
      <c r="U1" s="31"/>
      <c r="V1" s="31"/>
      <c r="W1" s="31"/>
      <c r="X1" s="31"/>
      <c r="Y1" s="71"/>
      <c r="Z1" s="71"/>
      <c r="AA1" s="71"/>
      <c r="AB1" s="51"/>
      <c r="AC1" s="71"/>
      <c r="AD1" s="71"/>
      <c r="AE1" s="71"/>
      <c r="AF1" s="71"/>
      <c r="AG1" s="71"/>
      <c r="AH1" s="71"/>
      <c r="AI1" s="71"/>
      <c r="AJ1" s="71"/>
      <c r="AK1" s="71"/>
      <c r="AL1" s="71"/>
      <c r="AM1" s="71"/>
      <c r="AN1" s="71"/>
      <c r="AP1" s="71"/>
      <c r="AQ1" s="71"/>
      <c r="AR1" s="71"/>
      <c r="AS1" s="71"/>
      <c r="AT1" s="71"/>
      <c r="AU1" s="71"/>
      <c r="AV1" s="71"/>
      <c r="AW1" s="71"/>
      <c r="AX1" s="71"/>
      <c r="AY1" s="71"/>
      <c r="AZ1" s="71"/>
      <c r="BA1" s="71"/>
    </row>
    <row r="2" spans="1:53" s="2" customFormat="1" ht="27.6" customHeight="1" x14ac:dyDescent="0.25">
      <c r="B2" s="6" t="s">
        <v>23</v>
      </c>
      <c r="C2" s="135" t="str">
        <f>'Bad Debt &amp; Financial Health'!C2</f>
        <v xml:space="preserve">Liberty Utilities (New England Natural Gas Company) Corp. d/b/a Liberty </v>
      </c>
      <c r="D2" s="135"/>
      <c r="E2" s="135"/>
      <c r="F2" s="135"/>
      <c r="G2" s="135"/>
      <c r="H2" s="135"/>
      <c r="I2" s="135"/>
      <c r="J2" s="135"/>
      <c r="K2" s="135"/>
      <c r="L2" s="8"/>
      <c r="M2" s="8"/>
      <c r="N2" s="8"/>
      <c r="O2" s="8"/>
      <c r="P2" s="8"/>
      <c r="Q2" s="9"/>
      <c r="Y2" s="18"/>
      <c r="Z2" s="18"/>
      <c r="AA2" s="18"/>
      <c r="AC2" s="18"/>
      <c r="AD2" s="18"/>
      <c r="AE2" s="18"/>
      <c r="AF2" s="18"/>
      <c r="AG2" s="18"/>
      <c r="AH2" s="18"/>
      <c r="AI2" s="18"/>
      <c r="AJ2" s="18"/>
      <c r="AK2" s="18"/>
      <c r="AP2" s="18"/>
      <c r="AQ2" s="18"/>
      <c r="AR2" s="18"/>
      <c r="AS2" s="18"/>
      <c r="AT2" s="18"/>
      <c r="AU2" s="18"/>
      <c r="AV2" s="18"/>
      <c r="AW2" s="18"/>
      <c r="AX2" s="18"/>
    </row>
    <row r="3" spans="1:53" s="2" customFormat="1" ht="27.6" customHeight="1" x14ac:dyDescent="0.25">
      <c r="B3" s="6" t="s">
        <v>25</v>
      </c>
      <c r="C3" s="135" t="str">
        <f>'Bad Debt &amp; Financial Health'!C3</f>
        <v>R.J. Ritchie | R.J.Ritchie@libertyutilities.com |C: 774-320-5801</v>
      </c>
      <c r="D3" s="135"/>
      <c r="E3" s="135"/>
      <c r="F3" s="135"/>
      <c r="G3" s="135"/>
      <c r="H3" s="135"/>
      <c r="I3" s="135"/>
      <c r="J3" s="135"/>
      <c r="K3" s="135"/>
      <c r="L3" s="10"/>
      <c r="M3" s="10"/>
      <c r="N3" s="10"/>
      <c r="O3" s="10"/>
      <c r="P3" s="10"/>
      <c r="Q3" s="11"/>
      <c r="Y3" s="18"/>
      <c r="Z3" s="18"/>
      <c r="AA3" s="18"/>
      <c r="AC3" s="18"/>
      <c r="AD3" s="18"/>
      <c r="AE3" s="18"/>
      <c r="AF3" s="18"/>
      <c r="AG3" s="18"/>
      <c r="AH3" s="18"/>
      <c r="AI3" s="18"/>
      <c r="AJ3" s="18"/>
      <c r="AK3" s="18"/>
      <c r="AP3" s="18"/>
      <c r="AQ3" s="18"/>
      <c r="AR3" s="18"/>
      <c r="AS3" s="18"/>
      <c r="AT3" s="18"/>
      <c r="AU3" s="18"/>
      <c r="AV3" s="18"/>
      <c r="AW3" s="18"/>
      <c r="AX3" s="18"/>
    </row>
    <row r="4" spans="1:53" s="2" customFormat="1" ht="27.6" customHeight="1" x14ac:dyDescent="0.25">
      <c r="B4" s="6" t="s">
        <v>27</v>
      </c>
      <c r="C4" s="136" t="str">
        <f>'Bad Debt &amp; Financial Health'!C4</f>
        <v>Apirl 26, 2024</v>
      </c>
      <c r="D4" s="136"/>
      <c r="E4" s="136"/>
      <c r="F4" s="136"/>
      <c r="G4" s="136"/>
      <c r="H4" s="136"/>
      <c r="I4" s="136"/>
      <c r="J4" s="136"/>
      <c r="K4" s="136"/>
      <c r="L4" s="10"/>
      <c r="M4" s="10"/>
      <c r="N4" s="10"/>
      <c r="O4" s="10"/>
      <c r="P4" s="10"/>
      <c r="Q4" s="12"/>
      <c r="Y4" s="18"/>
      <c r="Z4" s="18"/>
      <c r="AA4" s="18"/>
      <c r="AC4" s="18"/>
      <c r="AD4" s="18"/>
      <c r="AE4" s="18"/>
      <c r="AF4" s="18"/>
      <c r="AG4" s="18"/>
      <c r="AH4" s="18"/>
      <c r="AI4" s="18"/>
      <c r="AJ4" s="18"/>
      <c r="AK4" s="18"/>
      <c r="AP4" s="18"/>
      <c r="AQ4" s="18"/>
      <c r="AR4" s="18"/>
      <c r="AS4" s="18"/>
      <c r="AT4" s="18"/>
      <c r="AU4" s="18"/>
      <c r="AV4" s="18"/>
      <c r="AW4" s="18"/>
      <c r="AX4" s="18"/>
    </row>
    <row r="5" spans="1:53" s="2" customFormat="1" x14ac:dyDescent="0.25">
      <c r="B5" s="6"/>
      <c r="C5" s="13"/>
      <c r="D5" s="13"/>
      <c r="E5" s="13"/>
      <c r="F5" s="8"/>
      <c r="G5" s="7"/>
      <c r="H5" s="8"/>
      <c r="I5" s="10"/>
      <c r="J5" s="10"/>
      <c r="K5" s="10"/>
      <c r="L5" s="10"/>
      <c r="M5" s="10"/>
      <c r="N5" s="10"/>
      <c r="O5" s="10"/>
      <c r="P5" s="10"/>
      <c r="Q5" s="10"/>
      <c r="R5" s="10"/>
      <c r="S5" s="10"/>
      <c r="T5" s="10"/>
      <c r="U5" s="10"/>
      <c r="V5" s="10"/>
      <c r="W5" s="10"/>
      <c r="X5" s="10"/>
      <c r="Y5" s="18"/>
      <c r="Z5" s="18"/>
      <c r="AA5" s="18"/>
      <c r="AC5" s="18"/>
      <c r="AD5" s="18"/>
      <c r="AE5" s="18"/>
      <c r="AF5" s="18"/>
      <c r="AG5" s="18"/>
      <c r="AH5" s="18"/>
      <c r="AI5" s="18"/>
      <c r="AJ5" s="18"/>
      <c r="AK5" s="18"/>
      <c r="AP5" s="18"/>
      <c r="AQ5" s="18"/>
      <c r="AR5" s="18"/>
      <c r="AS5" s="18"/>
      <c r="AT5" s="18"/>
      <c r="AU5" s="18"/>
      <c r="AV5" s="18"/>
      <c r="AW5" s="18"/>
      <c r="AX5" s="18"/>
    </row>
    <row r="6" spans="1:53" s="2" customFormat="1" ht="17.25" x14ac:dyDescent="0.25">
      <c r="B6" s="14"/>
      <c r="C6" s="27">
        <v>44197</v>
      </c>
      <c r="D6" s="27">
        <v>44228</v>
      </c>
      <c r="E6" s="28">
        <v>44256</v>
      </c>
      <c r="F6" s="28">
        <v>44287</v>
      </c>
      <c r="G6" s="27" t="s">
        <v>67</v>
      </c>
      <c r="H6" s="27" t="s">
        <v>68</v>
      </c>
      <c r="I6" s="27" t="s">
        <v>91</v>
      </c>
      <c r="J6" s="27" t="s">
        <v>92</v>
      </c>
      <c r="K6" s="62" t="s">
        <v>93</v>
      </c>
      <c r="L6" s="27">
        <v>44470</v>
      </c>
      <c r="M6" s="27">
        <v>44501</v>
      </c>
      <c r="N6" s="27">
        <v>44531</v>
      </c>
      <c r="O6" s="15"/>
      <c r="P6" s="27">
        <v>44562</v>
      </c>
      <c r="Q6" s="27">
        <v>44593</v>
      </c>
      <c r="R6" s="27">
        <v>44621</v>
      </c>
      <c r="S6" s="27">
        <v>44652</v>
      </c>
      <c r="T6" s="62" t="s">
        <v>99</v>
      </c>
      <c r="U6" s="62" t="s">
        <v>100</v>
      </c>
      <c r="V6" s="62">
        <f>'Bad Debt &amp; Financial Health'!V14</f>
        <v>44743</v>
      </c>
      <c r="W6" s="62">
        <f>'Bad Debt &amp; Financial Health'!W14</f>
        <v>44774</v>
      </c>
      <c r="X6" s="62">
        <f>'Bad Debt &amp; Financial Health'!X14</f>
        <v>44805</v>
      </c>
      <c r="Y6" s="62">
        <v>44835</v>
      </c>
      <c r="Z6" s="62">
        <v>44866</v>
      </c>
      <c r="AA6" s="62">
        <v>44896</v>
      </c>
      <c r="AC6" s="62">
        <v>44949</v>
      </c>
      <c r="AD6" s="62">
        <v>44980</v>
      </c>
      <c r="AE6" s="62">
        <v>45008</v>
      </c>
      <c r="AF6" s="62">
        <v>45039</v>
      </c>
      <c r="AG6" s="62">
        <v>45069</v>
      </c>
      <c r="AH6" s="62">
        <v>45100</v>
      </c>
      <c r="AI6" s="62">
        <f t="shared" ref="AI6:AN6" si="0">AH6+31</f>
        <v>45131</v>
      </c>
      <c r="AJ6" s="62">
        <f t="shared" si="0"/>
        <v>45162</v>
      </c>
      <c r="AK6" s="62">
        <f t="shared" si="0"/>
        <v>45193</v>
      </c>
      <c r="AL6" s="62">
        <f t="shared" si="0"/>
        <v>45224</v>
      </c>
      <c r="AM6" s="62">
        <f t="shared" si="0"/>
        <v>45255</v>
      </c>
      <c r="AN6" s="62">
        <f t="shared" si="0"/>
        <v>45286</v>
      </c>
      <c r="AP6" s="62">
        <v>45314</v>
      </c>
      <c r="AQ6" s="62">
        <f>AP6+31</f>
        <v>45345</v>
      </c>
      <c r="AR6" s="62">
        <f t="shared" ref="AR6:BA6" si="1">AQ6+31</f>
        <v>45376</v>
      </c>
      <c r="AS6" s="62">
        <f t="shared" si="1"/>
        <v>45407</v>
      </c>
      <c r="AT6" s="62">
        <f t="shared" si="1"/>
        <v>45438</v>
      </c>
      <c r="AU6" s="62">
        <f t="shared" si="1"/>
        <v>45469</v>
      </c>
      <c r="AV6" s="62">
        <f t="shared" si="1"/>
        <v>45500</v>
      </c>
      <c r="AW6" s="62">
        <f t="shared" si="1"/>
        <v>45531</v>
      </c>
      <c r="AX6" s="62">
        <f t="shared" si="1"/>
        <v>45562</v>
      </c>
      <c r="AY6" s="62">
        <f t="shared" si="1"/>
        <v>45593</v>
      </c>
      <c r="AZ6" s="62">
        <f t="shared" si="1"/>
        <v>45624</v>
      </c>
      <c r="BA6" s="62">
        <f t="shared" si="1"/>
        <v>45655</v>
      </c>
    </row>
    <row r="7" spans="1:53" s="4" customFormat="1" x14ac:dyDescent="0.25">
      <c r="A7" s="19" t="s">
        <v>40</v>
      </c>
      <c r="B7" s="5" t="s">
        <v>6</v>
      </c>
      <c r="O7" s="5"/>
      <c r="Y7" s="19"/>
      <c r="Z7" s="19"/>
      <c r="AA7" s="19"/>
      <c r="AC7" s="19"/>
      <c r="AD7" s="19"/>
      <c r="AE7" s="19"/>
      <c r="AF7" s="19"/>
      <c r="AG7" s="19"/>
      <c r="AH7" s="19"/>
      <c r="AI7" s="19"/>
      <c r="AJ7" s="19"/>
      <c r="AK7" s="19"/>
      <c r="AP7" s="19"/>
      <c r="AQ7" s="19"/>
      <c r="AR7" s="19"/>
      <c r="AS7" s="19"/>
      <c r="AT7" s="19"/>
      <c r="AU7" s="19"/>
      <c r="AV7" s="19"/>
      <c r="AW7" s="19"/>
      <c r="AX7" s="19"/>
    </row>
    <row r="8" spans="1:53" s="4" customFormat="1" x14ac:dyDescent="0.25">
      <c r="A8" s="4">
        <v>1</v>
      </c>
      <c r="B8" s="5" t="s">
        <v>7</v>
      </c>
      <c r="Y8" s="19"/>
      <c r="Z8" s="19"/>
      <c r="AA8" s="19"/>
    </row>
    <row r="9" spans="1:53" s="2" customFormat="1" x14ac:dyDescent="0.25">
      <c r="B9" s="2" t="s">
        <v>28</v>
      </c>
      <c r="C9" s="21">
        <v>43444</v>
      </c>
      <c r="D9" s="21">
        <v>43351</v>
      </c>
      <c r="E9" s="21">
        <v>43359</v>
      </c>
      <c r="F9" s="21">
        <v>42924</v>
      </c>
      <c r="G9" s="21">
        <v>43306</v>
      </c>
      <c r="H9" s="21">
        <v>45112</v>
      </c>
      <c r="I9" s="35">
        <v>43862</v>
      </c>
      <c r="J9" s="35">
        <v>43814</v>
      </c>
      <c r="K9" s="35">
        <v>43831</v>
      </c>
      <c r="L9" s="39">
        <v>43762</v>
      </c>
      <c r="M9" s="39">
        <v>43856</v>
      </c>
      <c r="N9" s="39">
        <v>44062</v>
      </c>
      <c r="P9" s="46">
        <v>44570</v>
      </c>
      <c r="Q9" s="46">
        <v>43825</v>
      </c>
      <c r="R9" s="46">
        <v>43799</v>
      </c>
      <c r="S9" s="57">
        <v>42680</v>
      </c>
      <c r="T9" s="57">
        <v>42965</v>
      </c>
      <c r="U9" s="57">
        <v>44133</v>
      </c>
      <c r="V9" s="57">
        <v>43515</v>
      </c>
      <c r="W9" s="57">
        <v>43334</v>
      </c>
      <c r="X9" s="57">
        <v>43305</v>
      </c>
      <c r="Y9" s="57">
        <v>43426</v>
      </c>
      <c r="Z9" s="57">
        <v>43956</v>
      </c>
      <c r="AA9" s="57">
        <v>43917</v>
      </c>
      <c r="AC9" s="66">
        <v>42353</v>
      </c>
      <c r="AD9" s="66">
        <v>43211</v>
      </c>
      <c r="AE9" s="66">
        <v>43076</v>
      </c>
      <c r="AF9" s="111">
        <v>42169</v>
      </c>
      <c r="AG9" s="111">
        <v>42175</v>
      </c>
      <c r="AH9" s="111">
        <v>43341</v>
      </c>
      <c r="AI9" s="111">
        <v>43087</v>
      </c>
      <c r="AJ9" s="111">
        <v>42556</v>
      </c>
      <c r="AK9" s="111">
        <v>42509</v>
      </c>
      <c r="AL9" s="120">
        <v>42798</v>
      </c>
      <c r="AM9" s="120">
        <v>42875</v>
      </c>
      <c r="AN9" s="120">
        <v>42890</v>
      </c>
      <c r="AP9" s="111">
        <v>42776</v>
      </c>
      <c r="AQ9" s="111">
        <v>42623</v>
      </c>
      <c r="AR9" s="111">
        <v>42500</v>
      </c>
      <c r="AS9" s="111"/>
      <c r="AT9" s="111"/>
      <c r="AU9" s="111"/>
      <c r="AV9" s="111"/>
      <c r="AW9" s="111"/>
      <c r="AX9" s="111"/>
      <c r="AY9" s="120"/>
      <c r="AZ9" s="120"/>
      <c r="BA9" s="120"/>
    </row>
    <row r="10" spans="1:53" s="2" customFormat="1" x14ac:dyDescent="0.25">
      <c r="B10" s="2" t="s">
        <v>29</v>
      </c>
      <c r="C10" s="21">
        <v>10098</v>
      </c>
      <c r="D10" s="21">
        <v>10273</v>
      </c>
      <c r="E10" s="21">
        <v>10296</v>
      </c>
      <c r="F10" s="21">
        <v>10740</v>
      </c>
      <c r="G10" s="21">
        <v>10716</v>
      </c>
      <c r="H10" s="21">
        <v>8989</v>
      </c>
      <c r="I10" s="35">
        <v>10193</v>
      </c>
      <c r="J10" s="35">
        <v>10210</v>
      </c>
      <c r="K10" s="35">
        <v>10212</v>
      </c>
      <c r="L10" s="39">
        <v>10301</v>
      </c>
      <c r="M10" s="39">
        <v>10333</v>
      </c>
      <c r="N10" s="39">
        <v>10361</v>
      </c>
      <c r="P10" s="46">
        <v>9896</v>
      </c>
      <c r="Q10" s="46">
        <v>10607</v>
      </c>
      <c r="R10" s="46">
        <v>10765</v>
      </c>
      <c r="S10" s="57">
        <v>11764</v>
      </c>
      <c r="T10" s="57">
        <v>11469</v>
      </c>
      <c r="U10" s="57">
        <v>10330</v>
      </c>
      <c r="V10" s="57">
        <v>10906</v>
      </c>
      <c r="W10" s="57">
        <v>10856</v>
      </c>
      <c r="X10" s="57">
        <v>10838</v>
      </c>
      <c r="Y10" s="57">
        <v>10857</v>
      </c>
      <c r="Z10" s="57">
        <v>10519</v>
      </c>
      <c r="AA10" s="57">
        <v>10677</v>
      </c>
      <c r="AC10" s="57">
        <v>12268</v>
      </c>
      <c r="AD10" s="57">
        <v>11425</v>
      </c>
      <c r="AE10" s="57">
        <v>11653</v>
      </c>
      <c r="AF10" s="112">
        <v>12363</v>
      </c>
      <c r="AG10" s="112">
        <v>12494</v>
      </c>
      <c r="AH10" s="112">
        <v>11222</v>
      </c>
      <c r="AI10" s="113">
        <v>11270</v>
      </c>
      <c r="AJ10" s="113">
        <v>11740</v>
      </c>
      <c r="AK10" s="113">
        <v>11696</v>
      </c>
      <c r="AL10" s="120">
        <v>11568</v>
      </c>
      <c r="AM10" s="120">
        <v>11743</v>
      </c>
      <c r="AN10" s="120">
        <v>11760</v>
      </c>
      <c r="AP10" s="60">
        <v>12001</v>
      </c>
      <c r="AQ10" s="60">
        <v>12064</v>
      </c>
      <c r="AR10" s="60">
        <v>12250</v>
      </c>
      <c r="AS10" s="113"/>
      <c r="AT10" s="113"/>
      <c r="AU10" s="113"/>
      <c r="AV10" s="113"/>
      <c r="AW10" s="113"/>
      <c r="AX10" s="113"/>
      <c r="AY10" s="120"/>
      <c r="AZ10" s="120"/>
      <c r="BA10" s="120"/>
    </row>
    <row r="11" spans="1:53" s="2" customFormat="1" x14ac:dyDescent="0.25">
      <c r="B11" s="2" t="s">
        <v>30</v>
      </c>
      <c r="C11" s="21">
        <v>3810</v>
      </c>
      <c r="D11" s="21">
        <v>3820</v>
      </c>
      <c r="E11" s="21">
        <v>3815</v>
      </c>
      <c r="F11" s="21">
        <v>3811</v>
      </c>
      <c r="G11" s="21">
        <v>3819</v>
      </c>
      <c r="H11" s="21">
        <v>3805</v>
      </c>
      <c r="I11" s="35">
        <v>3802</v>
      </c>
      <c r="J11" s="35">
        <v>3802</v>
      </c>
      <c r="K11" s="35">
        <v>3807</v>
      </c>
      <c r="L11" s="39">
        <v>3805</v>
      </c>
      <c r="M11" s="39">
        <v>3854</v>
      </c>
      <c r="N11" s="39">
        <v>3859</v>
      </c>
      <c r="P11" s="46">
        <v>3868</v>
      </c>
      <c r="Q11" s="46">
        <v>3862</v>
      </c>
      <c r="R11" s="46">
        <v>3874</v>
      </c>
      <c r="S11" s="57">
        <v>3859</v>
      </c>
      <c r="T11" s="57">
        <v>3852</v>
      </c>
      <c r="U11" s="57">
        <v>3835</v>
      </c>
      <c r="V11" s="57">
        <v>3819</v>
      </c>
      <c r="W11" s="57">
        <v>3811</v>
      </c>
      <c r="X11" s="57">
        <v>3792</v>
      </c>
      <c r="Y11" s="57">
        <v>3797</v>
      </c>
      <c r="Z11" s="57">
        <v>3846</v>
      </c>
      <c r="AA11" s="57">
        <v>3743</v>
      </c>
      <c r="AC11" s="57">
        <v>3861</v>
      </c>
      <c r="AD11" s="57">
        <v>3865</v>
      </c>
      <c r="AE11" s="57">
        <v>3860</v>
      </c>
      <c r="AF11" s="112">
        <v>3850</v>
      </c>
      <c r="AG11" s="112">
        <v>3804</v>
      </c>
      <c r="AH11" s="112">
        <v>3766</v>
      </c>
      <c r="AI11" s="113">
        <v>3748</v>
      </c>
      <c r="AJ11" s="113">
        <v>3733</v>
      </c>
      <c r="AK11" s="113">
        <v>3723</v>
      </c>
      <c r="AL11" s="120">
        <v>3726</v>
      </c>
      <c r="AM11" s="120">
        <v>3787</v>
      </c>
      <c r="AN11" s="120">
        <v>3814</v>
      </c>
      <c r="AP11" s="60">
        <v>3832</v>
      </c>
      <c r="AQ11" s="60">
        <v>3822</v>
      </c>
      <c r="AR11" s="60">
        <v>3832</v>
      </c>
      <c r="AS11" s="113"/>
      <c r="AT11" s="113"/>
      <c r="AU11" s="113"/>
      <c r="AV11" s="113"/>
      <c r="AW11" s="113"/>
      <c r="AX11" s="113"/>
      <c r="AY11" s="120"/>
      <c r="AZ11" s="120"/>
      <c r="BA11" s="120"/>
    </row>
    <row r="12" spans="1:53" s="2" customFormat="1" x14ac:dyDescent="0.25">
      <c r="B12" s="2" t="s">
        <v>31</v>
      </c>
      <c r="C12" s="21">
        <v>539</v>
      </c>
      <c r="D12" s="21">
        <v>538</v>
      </c>
      <c r="E12" s="21">
        <v>539</v>
      </c>
      <c r="F12" s="21">
        <v>541</v>
      </c>
      <c r="G12" s="21">
        <v>542</v>
      </c>
      <c r="H12" s="21">
        <v>544</v>
      </c>
      <c r="I12" s="35">
        <v>543</v>
      </c>
      <c r="J12" s="35">
        <v>543</v>
      </c>
      <c r="K12" s="35">
        <v>544</v>
      </c>
      <c r="L12" s="39">
        <v>544</v>
      </c>
      <c r="M12" s="39">
        <v>544</v>
      </c>
      <c r="N12" s="39">
        <v>544</v>
      </c>
      <c r="P12" s="46">
        <v>548</v>
      </c>
      <c r="Q12" s="46">
        <v>550</v>
      </c>
      <c r="R12" s="46">
        <v>549</v>
      </c>
      <c r="S12" s="57">
        <v>548</v>
      </c>
      <c r="T12" s="57">
        <v>550</v>
      </c>
      <c r="U12" s="57">
        <v>559</v>
      </c>
      <c r="V12" s="57">
        <v>546</v>
      </c>
      <c r="W12" s="57">
        <v>545</v>
      </c>
      <c r="X12" s="57">
        <v>537</v>
      </c>
      <c r="Y12" s="86">
        <v>543</v>
      </c>
      <c r="Z12" s="86">
        <v>539</v>
      </c>
      <c r="AA12" s="86">
        <v>538</v>
      </c>
      <c r="AC12" s="57">
        <v>514</v>
      </c>
      <c r="AD12" s="57">
        <v>538</v>
      </c>
      <c r="AE12" s="57">
        <v>537</v>
      </c>
      <c r="AF12" s="112">
        <v>537</v>
      </c>
      <c r="AG12" s="112">
        <v>537</v>
      </c>
      <c r="AH12" s="112">
        <v>535</v>
      </c>
      <c r="AI12" s="113">
        <v>536</v>
      </c>
      <c r="AJ12" s="113">
        <v>534</v>
      </c>
      <c r="AK12" s="113">
        <v>537</v>
      </c>
      <c r="AL12" s="120">
        <v>534</v>
      </c>
      <c r="AM12" s="120">
        <v>530</v>
      </c>
      <c r="AN12" s="120">
        <v>532</v>
      </c>
      <c r="AP12" s="60">
        <v>530</v>
      </c>
      <c r="AQ12" s="60">
        <v>531</v>
      </c>
      <c r="AR12" s="60">
        <v>533</v>
      </c>
      <c r="AS12" s="113"/>
      <c r="AT12" s="113"/>
      <c r="AU12" s="113"/>
      <c r="AV12" s="113"/>
      <c r="AW12" s="113"/>
      <c r="AX12" s="113"/>
      <c r="AY12" s="120"/>
      <c r="AZ12" s="120"/>
      <c r="BA12" s="120"/>
    </row>
    <row r="13" spans="1:53" s="2" customFormat="1" x14ac:dyDescent="0.25">
      <c r="B13" s="2" t="s">
        <v>32</v>
      </c>
      <c r="C13" s="30">
        <v>19</v>
      </c>
      <c r="D13" s="30">
        <v>19</v>
      </c>
      <c r="E13" s="30">
        <v>20</v>
      </c>
      <c r="F13" s="30">
        <v>19</v>
      </c>
      <c r="G13" s="30">
        <v>20</v>
      </c>
      <c r="H13" s="30">
        <v>19</v>
      </c>
      <c r="I13" s="36">
        <v>19</v>
      </c>
      <c r="J13" s="36">
        <v>19</v>
      </c>
      <c r="K13" s="36">
        <v>19</v>
      </c>
      <c r="L13" s="38">
        <v>19</v>
      </c>
      <c r="M13" s="38">
        <v>18</v>
      </c>
      <c r="N13" s="38">
        <v>20</v>
      </c>
      <c r="P13" s="30">
        <v>20</v>
      </c>
      <c r="Q13" s="30">
        <v>21</v>
      </c>
      <c r="R13" s="30">
        <v>18</v>
      </c>
      <c r="S13" s="63">
        <v>19</v>
      </c>
      <c r="T13" s="63">
        <v>20</v>
      </c>
      <c r="U13" s="63">
        <v>16</v>
      </c>
      <c r="V13" s="63">
        <v>20</v>
      </c>
      <c r="W13" s="63">
        <v>20</v>
      </c>
      <c r="X13" s="63">
        <v>15</v>
      </c>
      <c r="Y13" s="88">
        <v>20</v>
      </c>
      <c r="Z13" s="88">
        <v>20</v>
      </c>
      <c r="AA13" s="88">
        <v>19</v>
      </c>
      <c r="AC13" s="63">
        <v>19</v>
      </c>
      <c r="AD13" s="63">
        <v>19</v>
      </c>
      <c r="AE13" s="63">
        <v>19</v>
      </c>
      <c r="AF13" s="109">
        <v>19</v>
      </c>
      <c r="AG13" s="109">
        <v>19</v>
      </c>
      <c r="AH13" s="109">
        <v>19</v>
      </c>
      <c r="AI13" s="109">
        <v>19</v>
      </c>
      <c r="AJ13" s="109">
        <v>19</v>
      </c>
      <c r="AK13" s="109">
        <v>19</v>
      </c>
      <c r="AL13" s="124">
        <v>19</v>
      </c>
      <c r="AM13" s="124">
        <v>19</v>
      </c>
      <c r="AN13" s="124">
        <v>19</v>
      </c>
      <c r="AP13" s="131">
        <v>19</v>
      </c>
      <c r="AQ13" s="131">
        <v>19</v>
      </c>
      <c r="AR13" s="131">
        <v>19</v>
      </c>
      <c r="AS13" s="109"/>
      <c r="AT13" s="109"/>
      <c r="AU13" s="109"/>
      <c r="AV13" s="109"/>
      <c r="AW13" s="109"/>
      <c r="AX13" s="109"/>
      <c r="AY13" s="124"/>
      <c r="AZ13" s="124"/>
      <c r="BA13" s="124"/>
    </row>
    <row r="14" spans="1:53" s="2" customFormat="1" x14ac:dyDescent="0.25">
      <c r="B14" s="2" t="s">
        <v>36</v>
      </c>
      <c r="C14" s="16">
        <f t="shared" ref="C14:E14" si="2">SUM(C9:C13)</f>
        <v>57910</v>
      </c>
      <c r="D14" s="16">
        <f t="shared" si="2"/>
        <v>58001</v>
      </c>
      <c r="E14" s="16">
        <f t="shared" si="2"/>
        <v>58029</v>
      </c>
      <c r="F14" s="16">
        <f t="shared" ref="F14:K14" si="3">SUM(F9:F13)</f>
        <v>58035</v>
      </c>
      <c r="G14" s="16">
        <f t="shared" si="3"/>
        <v>58403</v>
      </c>
      <c r="H14" s="16">
        <f t="shared" si="3"/>
        <v>58469</v>
      </c>
      <c r="I14" s="16">
        <f t="shared" si="3"/>
        <v>58419</v>
      </c>
      <c r="J14" s="16">
        <f t="shared" si="3"/>
        <v>58388</v>
      </c>
      <c r="K14" s="16">
        <f t="shared" si="3"/>
        <v>58413</v>
      </c>
      <c r="L14" s="40">
        <f>SUM(L9:L13)</f>
        <v>58431</v>
      </c>
      <c r="M14" s="40">
        <f>SUM(M9:M13)</f>
        <v>58605</v>
      </c>
      <c r="N14" s="40">
        <f>SUM(N9:N13)</f>
        <v>58846</v>
      </c>
      <c r="P14" s="40">
        <f t="shared" ref="P14:T14" si="4">SUM(P9:P13)</f>
        <v>58902</v>
      </c>
      <c r="Q14" s="40">
        <f t="shared" si="4"/>
        <v>58865</v>
      </c>
      <c r="R14" s="40">
        <f t="shared" si="4"/>
        <v>59005</v>
      </c>
      <c r="S14" s="40">
        <f t="shared" si="4"/>
        <v>58870</v>
      </c>
      <c r="T14" s="40">
        <f t="shared" si="4"/>
        <v>58856</v>
      </c>
      <c r="U14" s="40">
        <f t="shared" ref="U14:AA14" si="5">SUM(U9:U13)</f>
        <v>58873</v>
      </c>
      <c r="V14" s="40">
        <f t="shared" si="5"/>
        <v>58806</v>
      </c>
      <c r="W14" s="40">
        <f t="shared" si="5"/>
        <v>58566</v>
      </c>
      <c r="X14" s="40">
        <f t="shared" si="5"/>
        <v>58487</v>
      </c>
      <c r="Y14" s="87">
        <f t="shared" si="5"/>
        <v>58643</v>
      </c>
      <c r="Z14" s="87">
        <f t="shared" si="5"/>
        <v>58880</v>
      </c>
      <c r="AA14" s="87">
        <f t="shared" si="5"/>
        <v>58894</v>
      </c>
      <c r="AC14" s="98">
        <f>SUM(AC9:AC13)</f>
        <v>59015</v>
      </c>
      <c r="AD14" s="98">
        <f t="shared" ref="AD14:AE14" si="6">SUM(AD9:AD13)</f>
        <v>59058</v>
      </c>
      <c r="AE14" s="98">
        <f t="shared" si="6"/>
        <v>59145</v>
      </c>
      <c r="AF14" s="98">
        <f>SUM(AF9:AF13)</f>
        <v>58938</v>
      </c>
      <c r="AG14" s="98">
        <f t="shared" ref="AG14:AH14" si="7">SUM(AG9:AG13)</f>
        <v>59029</v>
      </c>
      <c r="AH14" s="98">
        <f t="shared" si="7"/>
        <v>58883</v>
      </c>
      <c r="AI14" s="98">
        <f>SUM(AI9:AI13)</f>
        <v>58660</v>
      </c>
      <c r="AJ14" s="98">
        <f t="shared" ref="AJ14:AN14" si="8">SUM(AJ9:AJ13)</f>
        <v>58582</v>
      </c>
      <c r="AK14" s="98">
        <f t="shared" si="8"/>
        <v>58484</v>
      </c>
      <c r="AL14" s="98">
        <f t="shared" si="8"/>
        <v>58645</v>
      </c>
      <c r="AM14" s="98">
        <f t="shared" si="8"/>
        <v>58954</v>
      </c>
      <c r="AN14" s="98">
        <f t="shared" si="8"/>
        <v>59015</v>
      </c>
      <c r="AP14" s="132">
        <f>SUM(AP9:AP13)</f>
        <v>59158</v>
      </c>
      <c r="AQ14" s="132">
        <f t="shared" ref="AQ14:AR14" si="9">SUM(AQ9:AQ13)</f>
        <v>59059</v>
      </c>
      <c r="AR14" s="132">
        <f t="shared" si="9"/>
        <v>59134</v>
      </c>
      <c r="AS14" s="98">
        <f>SUM(AS9:AS13)</f>
        <v>0</v>
      </c>
      <c r="AT14" s="98">
        <f t="shared" ref="AT14:AU14" si="10">SUM(AT9:AT13)</f>
        <v>0</v>
      </c>
      <c r="AU14" s="98">
        <f t="shared" si="10"/>
        <v>0</v>
      </c>
      <c r="AV14" s="98">
        <f>SUM(AV9:AV13)</f>
        <v>0</v>
      </c>
      <c r="AW14" s="98">
        <f t="shared" ref="AW14:BA14" si="11">SUM(AW9:AW13)</f>
        <v>0</v>
      </c>
      <c r="AX14" s="98">
        <f t="shared" si="11"/>
        <v>0</v>
      </c>
      <c r="AY14" s="98">
        <f t="shared" si="11"/>
        <v>0</v>
      </c>
      <c r="AZ14" s="98">
        <f t="shared" si="11"/>
        <v>0</v>
      </c>
      <c r="BA14" s="98">
        <f t="shared" si="11"/>
        <v>0</v>
      </c>
    </row>
    <row r="15" spans="1:53" x14ac:dyDescent="0.25">
      <c r="A15">
        <f>A8+1</f>
        <v>2</v>
      </c>
      <c r="B15" s="1" t="s">
        <v>8</v>
      </c>
      <c r="I15" s="33"/>
      <c r="J15" s="33"/>
      <c r="K15" s="33"/>
      <c r="AC15" s="95"/>
      <c r="AD15" s="95"/>
      <c r="AE15" s="95"/>
      <c r="AF15" s="95"/>
      <c r="AG15" s="95"/>
      <c r="AH15" s="95"/>
      <c r="AI15" s="95"/>
      <c r="AJ15" s="95"/>
      <c r="AK15" s="95"/>
      <c r="AL15" s="95"/>
      <c r="AM15" s="95"/>
      <c r="AN15" s="95"/>
      <c r="AP15" s="111"/>
      <c r="AQ15" s="111"/>
      <c r="AR15" s="111"/>
      <c r="AS15" s="95"/>
      <c r="AT15" s="95"/>
      <c r="AU15" s="95"/>
      <c r="AV15" s="95"/>
      <c r="AW15" s="95"/>
      <c r="AX15" s="95"/>
      <c r="AY15" s="95"/>
      <c r="AZ15" s="95"/>
      <c r="BA15" s="95"/>
    </row>
    <row r="16" spans="1:53" x14ac:dyDescent="0.25">
      <c r="B16" s="2" t="s">
        <v>28</v>
      </c>
      <c r="C16" s="21">
        <v>0</v>
      </c>
      <c r="D16" s="21">
        <v>0</v>
      </c>
      <c r="E16" s="21">
        <v>0</v>
      </c>
      <c r="F16" s="21">
        <v>0</v>
      </c>
      <c r="G16" s="21">
        <v>0</v>
      </c>
      <c r="H16" s="21">
        <v>0</v>
      </c>
      <c r="I16" s="21">
        <v>0</v>
      </c>
      <c r="J16" s="21">
        <v>27</v>
      </c>
      <c r="K16" s="21">
        <v>550</v>
      </c>
      <c r="L16" s="43">
        <v>197</v>
      </c>
      <c r="M16" s="43">
        <v>21</v>
      </c>
      <c r="N16" s="43">
        <v>0</v>
      </c>
      <c r="P16" s="43">
        <v>0</v>
      </c>
      <c r="Q16" s="43">
        <v>0</v>
      </c>
      <c r="R16" s="43">
        <v>0</v>
      </c>
      <c r="S16" s="66">
        <v>42</v>
      </c>
      <c r="T16" s="66">
        <v>414</v>
      </c>
      <c r="U16" s="66">
        <v>288</v>
      </c>
      <c r="V16" s="66">
        <v>347</v>
      </c>
      <c r="W16" s="66">
        <v>280</v>
      </c>
      <c r="X16" s="66">
        <v>96</v>
      </c>
      <c r="Y16" s="86">
        <v>304</v>
      </c>
      <c r="Z16" s="86">
        <v>194</v>
      </c>
      <c r="AA16" s="86">
        <v>0</v>
      </c>
      <c r="AC16" s="95">
        <v>0</v>
      </c>
      <c r="AD16" s="95">
        <v>0</v>
      </c>
      <c r="AE16" s="95">
        <v>0</v>
      </c>
      <c r="AF16" s="95">
        <v>2</v>
      </c>
      <c r="AG16" s="95">
        <v>57</v>
      </c>
      <c r="AH16" s="95">
        <v>322</v>
      </c>
      <c r="AI16" s="95">
        <v>557</v>
      </c>
      <c r="AJ16" s="95">
        <v>231</v>
      </c>
      <c r="AK16" s="95">
        <v>201</v>
      </c>
      <c r="AL16" s="120">
        <v>641</v>
      </c>
      <c r="AM16" s="120">
        <v>1</v>
      </c>
      <c r="AN16" s="120">
        <v>0</v>
      </c>
      <c r="AP16" s="111">
        <v>0</v>
      </c>
      <c r="AQ16" s="111">
        <v>0</v>
      </c>
      <c r="AR16" s="111">
        <v>1</v>
      </c>
      <c r="AS16" s="95"/>
      <c r="AT16" s="95"/>
      <c r="AU16" s="95"/>
      <c r="AV16" s="95"/>
      <c r="AW16" s="95"/>
      <c r="AX16" s="95"/>
      <c r="AY16" s="120"/>
      <c r="AZ16" s="120"/>
      <c r="BA16" s="120"/>
    </row>
    <row r="17" spans="1:53" x14ac:dyDescent="0.25">
      <c r="B17" s="2" t="s">
        <v>29</v>
      </c>
      <c r="C17" s="21">
        <v>0</v>
      </c>
      <c r="D17" s="21">
        <v>0</v>
      </c>
      <c r="E17" s="21">
        <v>0</v>
      </c>
      <c r="F17" s="21">
        <v>0</v>
      </c>
      <c r="G17" s="21">
        <v>0</v>
      </c>
      <c r="H17" s="21">
        <v>0</v>
      </c>
      <c r="I17" s="21">
        <v>0</v>
      </c>
      <c r="J17" s="21">
        <v>6</v>
      </c>
      <c r="K17" s="21">
        <v>155</v>
      </c>
      <c r="L17" s="43">
        <v>55</v>
      </c>
      <c r="M17" s="43">
        <v>5</v>
      </c>
      <c r="N17" s="43">
        <v>0</v>
      </c>
      <c r="P17" s="43">
        <v>0</v>
      </c>
      <c r="Q17" s="43">
        <v>0</v>
      </c>
      <c r="R17" s="43">
        <v>0</v>
      </c>
      <c r="S17" s="66">
        <v>7</v>
      </c>
      <c r="T17" s="66">
        <v>97</v>
      </c>
      <c r="U17" s="66">
        <v>96</v>
      </c>
      <c r="V17" s="66">
        <v>94</v>
      </c>
      <c r="W17" s="66">
        <v>68</v>
      </c>
      <c r="X17" s="66">
        <v>23</v>
      </c>
      <c r="Y17" s="86">
        <v>131</v>
      </c>
      <c r="Z17" s="86">
        <v>73</v>
      </c>
      <c r="AA17" s="86">
        <v>0</v>
      </c>
      <c r="AC17" s="57">
        <v>0</v>
      </c>
      <c r="AD17" s="57">
        <v>0</v>
      </c>
      <c r="AE17" s="57">
        <v>0</v>
      </c>
      <c r="AF17" s="112">
        <v>0</v>
      </c>
      <c r="AG17" s="112">
        <v>4</v>
      </c>
      <c r="AH17" s="112">
        <v>0</v>
      </c>
      <c r="AI17" s="113">
        <v>1</v>
      </c>
      <c r="AJ17" s="113">
        <v>0</v>
      </c>
      <c r="AK17" s="113">
        <v>0</v>
      </c>
      <c r="AL17" s="120">
        <v>8</v>
      </c>
      <c r="AM17" s="120">
        <v>0</v>
      </c>
      <c r="AN17" s="120">
        <v>0</v>
      </c>
      <c r="AP17" s="60">
        <v>0</v>
      </c>
      <c r="AQ17" s="60">
        <v>0</v>
      </c>
      <c r="AR17" s="60">
        <v>0</v>
      </c>
      <c r="AS17" s="113"/>
      <c r="AT17" s="113"/>
      <c r="AU17" s="113"/>
      <c r="AV17" s="113"/>
      <c r="AW17" s="113"/>
      <c r="AX17" s="113"/>
      <c r="AY17" s="120"/>
      <c r="AZ17" s="120"/>
      <c r="BA17" s="120"/>
    </row>
    <row r="18" spans="1:53" x14ac:dyDescent="0.25">
      <c r="B18" s="2" t="s">
        <v>30</v>
      </c>
      <c r="C18" s="21">
        <v>4</v>
      </c>
      <c r="D18" s="21">
        <v>0</v>
      </c>
      <c r="E18" s="21">
        <v>2</v>
      </c>
      <c r="F18" s="21">
        <v>0</v>
      </c>
      <c r="G18" s="21">
        <v>0</v>
      </c>
      <c r="H18" s="21">
        <v>0</v>
      </c>
      <c r="I18" s="21">
        <v>0</v>
      </c>
      <c r="J18" s="21">
        <v>6</v>
      </c>
      <c r="K18" s="21">
        <v>15</v>
      </c>
      <c r="L18" s="43">
        <v>5</v>
      </c>
      <c r="M18" s="43">
        <v>6</v>
      </c>
      <c r="N18" s="43">
        <v>1</v>
      </c>
      <c r="P18" s="43">
        <v>6</v>
      </c>
      <c r="Q18" s="43">
        <v>12</v>
      </c>
      <c r="R18" s="43">
        <v>12</v>
      </c>
      <c r="S18" s="66">
        <v>11</v>
      </c>
      <c r="T18" s="66">
        <v>33</v>
      </c>
      <c r="U18" s="66">
        <v>11</v>
      </c>
      <c r="V18" s="66">
        <v>8</v>
      </c>
      <c r="W18" s="66">
        <v>34</v>
      </c>
      <c r="X18" s="66">
        <v>3</v>
      </c>
      <c r="Y18" s="86">
        <v>24</v>
      </c>
      <c r="Z18" s="86">
        <v>18</v>
      </c>
      <c r="AA18" s="86">
        <v>0</v>
      </c>
      <c r="AC18" s="57">
        <v>0</v>
      </c>
      <c r="AD18" s="57">
        <v>3</v>
      </c>
      <c r="AE18" s="57">
        <v>53</v>
      </c>
      <c r="AF18" s="112">
        <v>55</v>
      </c>
      <c r="AG18" s="112">
        <v>31</v>
      </c>
      <c r="AH18" s="112">
        <v>4</v>
      </c>
      <c r="AI18" s="113">
        <v>13</v>
      </c>
      <c r="AJ18" s="113">
        <v>56</v>
      </c>
      <c r="AK18" s="113">
        <v>13</v>
      </c>
      <c r="AL18" s="120">
        <v>37</v>
      </c>
      <c r="AM18" s="120">
        <v>0</v>
      </c>
      <c r="AN18" s="120">
        <v>2</v>
      </c>
      <c r="AP18" s="60">
        <v>41</v>
      </c>
      <c r="AQ18" s="60">
        <v>35</v>
      </c>
      <c r="AR18" s="60">
        <v>81</v>
      </c>
      <c r="AS18" s="113"/>
      <c r="AT18" s="113"/>
      <c r="AU18" s="113"/>
      <c r="AV18" s="113"/>
      <c r="AW18" s="113"/>
      <c r="AX18" s="113"/>
      <c r="AY18" s="120"/>
      <c r="AZ18" s="120"/>
      <c r="BA18" s="120"/>
    </row>
    <row r="19" spans="1:53" x14ac:dyDescent="0.25">
      <c r="B19" s="2" t="s">
        <v>31</v>
      </c>
      <c r="C19" s="21">
        <v>2</v>
      </c>
      <c r="D19" s="21">
        <v>0</v>
      </c>
      <c r="E19" s="21">
        <v>1</v>
      </c>
      <c r="F19" s="21">
        <v>0</v>
      </c>
      <c r="G19" s="21">
        <v>0</v>
      </c>
      <c r="H19" s="21">
        <v>0</v>
      </c>
      <c r="I19" s="21">
        <v>0</v>
      </c>
      <c r="J19" s="21">
        <v>0</v>
      </c>
      <c r="K19" s="21">
        <v>4</v>
      </c>
      <c r="L19" s="43">
        <v>1</v>
      </c>
      <c r="M19" s="43">
        <v>0</v>
      </c>
      <c r="N19" s="43">
        <v>2</v>
      </c>
      <c r="P19" s="43">
        <v>2</v>
      </c>
      <c r="Q19" s="43">
        <v>0</v>
      </c>
      <c r="R19" s="43">
        <v>4</v>
      </c>
      <c r="S19" s="66">
        <v>2</v>
      </c>
      <c r="T19" s="66">
        <v>27</v>
      </c>
      <c r="U19" s="66">
        <v>1</v>
      </c>
      <c r="V19" s="66">
        <v>0</v>
      </c>
      <c r="W19" s="66">
        <v>21</v>
      </c>
      <c r="X19" s="66">
        <v>3</v>
      </c>
      <c r="Y19" s="86">
        <v>13</v>
      </c>
      <c r="Z19" s="86">
        <v>8</v>
      </c>
      <c r="AA19" s="86">
        <v>0</v>
      </c>
      <c r="AC19" s="57">
        <v>0</v>
      </c>
      <c r="AD19" s="57">
        <v>1</v>
      </c>
      <c r="AE19" s="57">
        <v>19</v>
      </c>
      <c r="AF19" s="112">
        <v>7</v>
      </c>
      <c r="AG19" s="112">
        <v>9</v>
      </c>
      <c r="AH19" s="112">
        <v>2</v>
      </c>
      <c r="AI19" s="113">
        <v>2</v>
      </c>
      <c r="AJ19" s="113">
        <v>0</v>
      </c>
      <c r="AK19" s="113">
        <v>10</v>
      </c>
      <c r="AL19" s="120">
        <v>7</v>
      </c>
      <c r="AM19" s="120">
        <v>0</v>
      </c>
      <c r="AN19" s="120">
        <v>0</v>
      </c>
      <c r="AP19" s="60">
        <v>10</v>
      </c>
      <c r="AQ19" s="60">
        <v>6</v>
      </c>
      <c r="AR19" s="60">
        <v>23</v>
      </c>
      <c r="AS19" s="113"/>
      <c r="AT19" s="113"/>
      <c r="AU19" s="113"/>
      <c r="AV19" s="113"/>
      <c r="AW19" s="113"/>
      <c r="AX19" s="113"/>
      <c r="AY19" s="120"/>
      <c r="AZ19" s="120"/>
      <c r="BA19" s="120"/>
    </row>
    <row r="20" spans="1:53" x14ac:dyDescent="0.25">
      <c r="B20" s="2" t="s">
        <v>32</v>
      </c>
      <c r="C20" s="21">
        <v>0</v>
      </c>
      <c r="D20" s="21">
        <v>0</v>
      </c>
      <c r="E20" s="21">
        <v>0</v>
      </c>
      <c r="F20" s="21">
        <v>0</v>
      </c>
      <c r="G20" s="21">
        <v>0</v>
      </c>
      <c r="H20" s="21">
        <v>0</v>
      </c>
      <c r="I20" s="21">
        <v>0</v>
      </c>
      <c r="J20" s="21">
        <v>0</v>
      </c>
      <c r="K20" s="21">
        <v>0</v>
      </c>
      <c r="L20" s="43">
        <v>0</v>
      </c>
      <c r="M20" s="43">
        <v>0</v>
      </c>
      <c r="N20" s="43">
        <v>0</v>
      </c>
      <c r="P20" s="43">
        <v>0</v>
      </c>
      <c r="Q20" s="43">
        <v>0</v>
      </c>
      <c r="R20" s="43">
        <v>1</v>
      </c>
      <c r="S20" s="66">
        <v>0</v>
      </c>
      <c r="T20" s="66">
        <v>2</v>
      </c>
      <c r="U20" s="66">
        <v>0</v>
      </c>
      <c r="V20" s="66">
        <v>0</v>
      </c>
      <c r="W20" s="66">
        <v>0</v>
      </c>
      <c r="X20" s="66">
        <v>0</v>
      </c>
      <c r="Y20" s="86">
        <v>2</v>
      </c>
      <c r="Z20" s="86">
        <v>0</v>
      </c>
      <c r="AA20" s="86">
        <v>0</v>
      </c>
      <c r="AC20" s="57">
        <v>0</v>
      </c>
      <c r="AD20" s="57">
        <v>0</v>
      </c>
      <c r="AE20" s="57">
        <v>0</v>
      </c>
      <c r="AF20" s="112">
        <v>1</v>
      </c>
      <c r="AG20" s="112">
        <v>2</v>
      </c>
      <c r="AH20" s="112"/>
      <c r="AI20" s="113">
        <v>0</v>
      </c>
      <c r="AJ20" s="113">
        <v>0</v>
      </c>
      <c r="AK20" s="113">
        <v>1</v>
      </c>
      <c r="AL20" s="120">
        <v>1</v>
      </c>
      <c r="AM20" s="120">
        <v>0</v>
      </c>
      <c r="AN20" s="120">
        <v>0</v>
      </c>
      <c r="AP20" s="60">
        <v>0</v>
      </c>
      <c r="AQ20" s="60">
        <v>0</v>
      </c>
      <c r="AR20" s="60">
        <v>1</v>
      </c>
      <c r="AS20" s="113"/>
      <c r="AT20" s="113"/>
      <c r="AU20" s="113"/>
      <c r="AV20" s="113"/>
      <c r="AW20" s="113"/>
      <c r="AX20" s="113"/>
      <c r="AY20" s="120"/>
      <c r="AZ20" s="120"/>
      <c r="BA20" s="120"/>
    </row>
    <row r="21" spans="1:53" ht="17.25" x14ac:dyDescent="0.25">
      <c r="A21">
        <f>A15+1</f>
        <v>3</v>
      </c>
      <c r="B21" s="5" t="s">
        <v>71</v>
      </c>
      <c r="I21" s="33"/>
      <c r="J21" s="33"/>
      <c r="K21" s="33"/>
      <c r="L21" s="45"/>
      <c r="M21" s="45"/>
      <c r="N21" s="45"/>
      <c r="AC21" s="57"/>
      <c r="AD21" s="57"/>
      <c r="AE21" s="57"/>
      <c r="AF21" s="57"/>
      <c r="AG21" s="57"/>
      <c r="AH21" s="57"/>
      <c r="AI21" s="113"/>
      <c r="AJ21" s="113"/>
      <c r="AK21" s="113"/>
      <c r="AL21" s="60"/>
      <c r="AM21" s="60"/>
      <c r="AN21" s="60"/>
      <c r="AP21" s="60"/>
      <c r="AQ21" s="60"/>
      <c r="AR21" s="60"/>
      <c r="AS21" s="113"/>
      <c r="AT21" s="113"/>
      <c r="AU21" s="113"/>
      <c r="AV21" s="113"/>
      <c r="AW21" s="113"/>
      <c r="AX21" s="113"/>
      <c r="AY21" s="60"/>
      <c r="AZ21" s="60"/>
      <c r="BA21" s="60"/>
    </row>
    <row r="22" spans="1:53" x14ac:dyDescent="0.25">
      <c r="B22" s="2" t="s">
        <v>28</v>
      </c>
      <c r="C22" s="21">
        <v>0</v>
      </c>
      <c r="D22" s="21">
        <v>0</v>
      </c>
      <c r="E22" s="21">
        <v>0</v>
      </c>
      <c r="F22" s="21">
        <v>0</v>
      </c>
      <c r="G22" s="21">
        <v>0</v>
      </c>
      <c r="H22" s="21">
        <v>0</v>
      </c>
      <c r="I22" s="21">
        <v>0</v>
      </c>
      <c r="J22" s="33">
        <v>167</v>
      </c>
      <c r="K22" s="33">
        <v>849</v>
      </c>
      <c r="L22" s="43">
        <v>287</v>
      </c>
      <c r="M22" s="43">
        <v>238</v>
      </c>
      <c r="N22" s="43">
        <v>849</v>
      </c>
      <c r="P22" s="43">
        <v>1243</v>
      </c>
      <c r="Q22" s="43">
        <v>1600</v>
      </c>
      <c r="R22" s="43">
        <v>1739</v>
      </c>
      <c r="S22" s="66">
        <v>1796</v>
      </c>
      <c r="T22" s="66">
        <v>567</v>
      </c>
      <c r="U22" s="66">
        <v>1277</v>
      </c>
      <c r="V22" s="66">
        <v>1149</v>
      </c>
      <c r="W22" s="66">
        <v>955</v>
      </c>
      <c r="X22" s="66">
        <v>1036</v>
      </c>
      <c r="Y22" s="86">
        <v>774</v>
      </c>
      <c r="Z22" s="86">
        <v>380</v>
      </c>
      <c r="AA22" s="86">
        <v>0</v>
      </c>
      <c r="AC22" s="95">
        <v>0</v>
      </c>
      <c r="AD22" s="95">
        <v>0</v>
      </c>
      <c r="AE22" s="95">
        <v>0</v>
      </c>
      <c r="AF22" s="95">
        <v>501</v>
      </c>
      <c r="AG22" s="95">
        <v>3705</v>
      </c>
      <c r="AH22" s="95">
        <v>17286</v>
      </c>
      <c r="AI22" s="95">
        <v>2643</v>
      </c>
      <c r="AJ22" s="95">
        <v>1337</v>
      </c>
      <c r="AK22" s="95">
        <v>741</v>
      </c>
      <c r="AL22" s="111">
        <v>633</v>
      </c>
      <c r="AM22" s="111">
        <v>1849</v>
      </c>
      <c r="AN22" s="111">
        <v>1655</v>
      </c>
      <c r="AP22" s="111">
        <v>3238</v>
      </c>
      <c r="AQ22" s="111">
        <v>3284</v>
      </c>
      <c r="AR22" s="111">
        <v>4417</v>
      </c>
      <c r="AS22" s="95"/>
      <c r="AT22" s="95"/>
      <c r="AU22" s="95"/>
      <c r="AV22" s="95"/>
      <c r="AW22" s="95"/>
      <c r="AX22" s="95"/>
      <c r="AY22" s="111"/>
      <c r="AZ22" s="111"/>
      <c r="BA22" s="111"/>
    </row>
    <row r="23" spans="1:53" x14ac:dyDescent="0.25">
      <c r="B23" s="2" t="s">
        <v>29</v>
      </c>
      <c r="C23" s="21">
        <v>0</v>
      </c>
      <c r="D23" s="21">
        <v>0</v>
      </c>
      <c r="E23" s="21">
        <v>0</v>
      </c>
      <c r="F23" s="21">
        <v>0</v>
      </c>
      <c r="G23" s="21">
        <v>0</v>
      </c>
      <c r="H23" s="21">
        <v>0</v>
      </c>
      <c r="I23" s="21">
        <v>0</v>
      </c>
      <c r="J23" s="33">
        <v>28</v>
      </c>
      <c r="K23" s="33">
        <v>178</v>
      </c>
      <c r="L23" s="43">
        <v>75</v>
      </c>
      <c r="M23" s="43">
        <v>24</v>
      </c>
      <c r="N23" s="43">
        <v>0</v>
      </c>
      <c r="P23" s="43">
        <v>0</v>
      </c>
      <c r="Q23" s="43">
        <v>0</v>
      </c>
      <c r="R23" s="43">
        <v>0</v>
      </c>
      <c r="S23" s="66">
        <v>127</v>
      </c>
      <c r="T23" s="66">
        <v>206</v>
      </c>
      <c r="U23" s="66">
        <v>316</v>
      </c>
      <c r="V23" s="66">
        <v>273</v>
      </c>
      <c r="W23" s="66">
        <v>209</v>
      </c>
      <c r="X23" s="66">
        <v>363</v>
      </c>
      <c r="Y23" s="86">
        <v>254</v>
      </c>
      <c r="Z23" s="86">
        <v>173</v>
      </c>
      <c r="AA23" s="86">
        <v>0</v>
      </c>
      <c r="AC23" s="57">
        <v>0</v>
      </c>
      <c r="AD23" s="57">
        <v>0</v>
      </c>
      <c r="AE23" s="57">
        <v>0</v>
      </c>
      <c r="AF23" s="95">
        <v>0</v>
      </c>
      <c r="AG23" s="95">
        <v>0</v>
      </c>
      <c r="AH23" s="95">
        <v>0</v>
      </c>
      <c r="AI23" s="95">
        <v>0</v>
      </c>
      <c r="AJ23" s="95">
        <v>0</v>
      </c>
      <c r="AK23" s="95">
        <v>0</v>
      </c>
      <c r="AL23" s="111">
        <v>0</v>
      </c>
      <c r="AM23" s="111">
        <v>0</v>
      </c>
      <c r="AN23" s="111">
        <v>0</v>
      </c>
      <c r="AP23" s="111">
        <v>0</v>
      </c>
      <c r="AQ23" s="111">
        <v>0</v>
      </c>
      <c r="AR23" s="111">
        <v>0</v>
      </c>
      <c r="AS23" s="95"/>
      <c r="AT23" s="95"/>
      <c r="AU23" s="95"/>
      <c r="AV23" s="95"/>
      <c r="AW23" s="95"/>
      <c r="AX23" s="95"/>
      <c r="AY23" s="111"/>
      <c r="AZ23" s="111"/>
      <c r="BA23" s="111"/>
    </row>
    <row r="24" spans="1:53" x14ac:dyDescent="0.25">
      <c r="B24" s="2" t="s">
        <v>70</v>
      </c>
      <c r="C24" s="21">
        <v>305</v>
      </c>
      <c r="D24" s="21">
        <v>249</v>
      </c>
      <c r="E24" s="21">
        <v>497</v>
      </c>
      <c r="F24" s="3">
        <v>322</v>
      </c>
      <c r="G24" s="21">
        <v>0</v>
      </c>
      <c r="H24" s="21">
        <v>0</v>
      </c>
      <c r="I24" s="21">
        <v>0</v>
      </c>
      <c r="J24" s="33">
        <v>30</v>
      </c>
      <c r="K24" s="33">
        <v>27</v>
      </c>
      <c r="L24" s="43">
        <v>14</v>
      </c>
      <c r="M24" s="43">
        <v>15</v>
      </c>
      <c r="N24" s="43">
        <v>51</v>
      </c>
      <c r="P24" s="43">
        <v>76</v>
      </c>
      <c r="Q24" s="43">
        <v>128</v>
      </c>
      <c r="R24" s="43">
        <v>123</v>
      </c>
      <c r="S24" s="66">
        <v>132</v>
      </c>
      <c r="T24" s="66">
        <v>74</v>
      </c>
      <c r="U24" s="66">
        <v>112</v>
      </c>
      <c r="V24" s="66">
        <v>60</v>
      </c>
      <c r="W24" s="66">
        <v>40</v>
      </c>
      <c r="X24" s="66">
        <v>84</v>
      </c>
      <c r="Y24" s="86">
        <v>0</v>
      </c>
      <c r="Z24" s="86">
        <v>0</v>
      </c>
      <c r="AA24" s="86">
        <v>0</v>
      </c>
      <c r="AC24" s="57">
        <v>14</v>
      </c>
      <c r="AD24" s="57">
        <v>342</v>
      </c>
      <c r="AE24" s="57">
        <v>731</v>
      </c>
      <c r="AF24" s="95">
        <v>700</v>
      </c>
      <c r="AG24" s="95">
        <v>997</v>
      </c>
      <c r="AH24" s="95">
        <v>1797</v>
      </c>
      <c r="AI24" s="95">
        <v>135</v>
      </c>
      <c r="AJ24" s="95">
        <v>72</v>
      </c>
      <c r="AK24" s="95">
        <v>51</v>
      </c>
      <c r="AL24" s="111">
        <v>38</v>
      </c>
      <c r="AM24" s="111">
        <v>49</v>
      </c>
      <c r="AN24" s="111">
        <v>58</v>
      </c>
      <c r="AP24" s="111">
        <v>123</v>
      </c>
      <c r="AQ24" s="111">
        <v>167</v>
      </c>
      <c r="AR24" s="111">
        <v>200</v>
      </c>
      <c r="AS24" s="95"/>
      <c r="AT24" s="95"/>
      <c r="AU24" s="95"/>
      <c r="AV24" s="95"/>
      <c r="AW24" s="95"/>
      <c r="AX24" s="95"/>
      <c r="AY24" s="111"/>
      <c r="AZ24" s="111"/>
      <c r="BA24" s="111"/>
    </row>
    <row r="25" spans="1:53" ht="17.25" x14ac:dyDescent="0.25">
      <c r="A25">
        <f>A21+1</f>
        <v>4</v>
      </c>
      <c r="B25" s="5" t="s">
        <v>72</v>
      </c>
      <c r="C25" s="21"/>
      <c r="D25" s="21"/>
      <c r="E25" s="21"/>
      <c r="I25" s="33"/>
      <c r="J25" s="33"/>
      <c r="K25" s="33"/>
      <c r="L25" s="45"/>
      <c r="M25" s="45"/>
      <c r="N25" s="45"/>
      <c r="P25" s="43"/>
      <c r="Q25" s="43"/>
      <c r="R25" s="43"/>
      <c r="S25" s="66"/>
      <c r="T25" s="66"/>
      <c r="U25" s="66"/>
      <c r="V25" s="66"/>
      <c r="W25" s="66"/>
      <c r="X25" s="66"/>
      <c r="AC25" s="57"/>
      <c r="AD25" s="57"/>
      <c r="AE25" s="57"/>
      <c r="AF25" s="57"/>
      <c r="AG25" s="57"/>
      <c r="AH25" s="57"/>
      <c r="AI25" s="113"/>
      <c r="AJ25" s="113"/>
      <c r="AK25" s="113"/>
      <c r="AL25" s="60"/>
      <c r="AM25" s="60"/>
      <c r="AN25" s="60"/>
      <c r="AP25" s="113"/>
      <c r="AQ25" s="113"/>
      <c r="AR25" s="113"/>
      <c r="AS25" s="113"/>
      <c r="AT25" s="113"/>
      <c r="AU25" s="113"/>
      <c r="AV25" s="113"/>
      <c r="AW25" s="113"/>
      <c r="AX25" s="113"/>
      <c r="AY25" s="60"/>
      <c r="AZ25" s="60"/>
      <c r="BA25" s="60"/>
    </row>
    <row r="26" spans="1:53" x14ac:dyDescent="0.25">
      <c r="B26" s="2" t="s">
        <v>61</v>
      </c>
      <c r="C26" s="21">
        <v>3</v>
      </c>
      <c r="D26" s="21">
        <v>1</v>
      </c>
      <c r="E26" s="21">
        <v>13</v>
      </c>
      <c r="F26" s="21">
        <v>0</v>
      </c>
      <c r="G26" s="21">
        <v>0</v>
      </c>
      <c r="H26" s="21">
        <v>1</v>
      </c>
      <c r="I26" s="21">
        <v>0</v>
      </c>
      <c r="J26" s="33">
        <v>14</v>
      </c>
      <c r="K26" s="33">
        <v>35</v>
      </c>
      <c r="L26" s="50">
        <v>11</v>
      </c>
      <c r="M26" s="50">
        <v>285</v>
      </c>
      <c r="N26" s="50">
        <v>18</v>
      </c>
      <c r="P26" s="43">
        <v>10</v>
      </c>
      <c r="Q26" s="43">
        <v>24</v>
      </c>
      <c r="R26" s="43">
        <v>14</v>
      </c>
      <c r="S26" s="66">
        <v>34</v>
      </c>
      <c r="T26" s="66">
        <v>40</v>
      </c>
      <c r="U26" s="66">
        <v>101</v>
      </c>
      <c r="V26" s="66">
        <v>235</v>
      </c>
      <c r="W26" s="66">
        <v>33</v>
      </c>
      <c r="X26" s="66">
        <v>14</v>
      </c>
      <c r="Y26" s="73">
        <v>14</v>
      </c>
      <c r="Z26" s="73">
        <v>13</v>
      </c>
      <c r="AA26" s="73">
        <v>1</v>
      </c>
      <c r="AC26" s="95">
        <v>0</v>
      </c>
      <c r="AD26" s="95">
        <v>1</v>
      </c>
      <c r="AE26" s="95">
        <v>34</v>
      </c>
      <c r="AF26" s="95">
        <v>19</v>
      </c>
      <c r="AG26" s="95">
        <v>8</v>
      </c>
      <c r="AH26" s="95">
        <v>9</v>
      </c>
      <c r="AI26" s="95">
        <v>222</v>
      </c>
      <c r="AJ26" s="95">
        <v>337</v>
      </c>
      <c r="AK26" s="95">
        <v>206</v>
      </c>
      <c r="AL26" s="111">
        <v>171</v>
      </c>
      <c r="AM26" s="111">
        <v>143</v>
      </c>
      <c r="AN26" s="111">
        <v>10</v>
      </c>
      <c r="AP26" s="95">
        <v>9</v>
      </c>
      <c r="AQ26" s="95">
        <v>28</v>
      </c>
      <c r="AR26" s="95">
        <v>41</v>
      </c>
      <c r="AS26" s="95"/>
      <c r="AT26" s="95"/>
      <c r="AU26" s="95"/>
      <c r="AV26" s="95"/>
      <c r="AW26" s="95"/>
      <c r="AX26" s="95"/>
      <c r="AY26" s="111"/>
      <c r="AZ26" s="111"/>
      <c r="BA26" s="111"/>
    </row>
    <row r="27" spans="1:53" ht="17.25" x14ac:dyDescent="0.25">
      <c r="A27">
        <f>A25+1</f>
        <v>5</v>
      </c>
      <c r="B27" s="1" t="s">
        <v>73</v>
      </c>
      <c r="C27" s="3"/>
      <c r="F27" s="1"/>
      <c r="I27" s="33"/>
      <c r="J27" s="33"/>
      <c r="K27" s="33"/>
      <c r="L27" s="45"/>
      <c r="M27" s="45"/>
      <c r="N27" s="45"/>
      <c r="P27" s="43"/>
      <c r="Q27" s="43"/>
      <c r="R27" s="43"/>
      <c r="S27" s="66"/>
      <c r="T27" s="66"/>
      <c r="U27" s="66"/>
      <c r="V27" s="66"/>
      <c r="W27" s="66"/>
      <c r="X27" s="66"/>
      <c r="Y27" s="73"/>
      <c r="Z27" s="73"/>
      <c r="AA27" s="73"/>
      <c r="AC27" s="96"/>
      <c r="AD27" s="96"/>
      <c r="AE27" s="96"/>
      <c r="AF27" s="96"/>
      <c r="AG27" s="96"/>
      <c r="AH27" s="96"/>
      <c r="AI27" s="96"/>
      <c r="AJ27" s="96"/>
      <c r="AK27" s="96"/>
      <c r="AL27" s="111"/>
      <c r="AM27" s="111"/>
      <c r="AN27" s="111"/>
      <c r="AP27" s="96"/>
      <c r="AQ27" s="96"/>
      <c r="AR27" s="96"/>
      <c r="AS27" s="96"/>
      <c r="AT27" s="96"/>
      <c r="AU27" s="96"/>
      <c r="AV27" s="96"/>
      <c r="AW27" s="96"/>
      <c r="AX27" s="96"/>
      <c r="AY27" s="111"/>
      <c r="AZ27" s="111"/>
      <c r="BA27" s="111"/>
    </row>
    <row r="28" spans="1:53" x14ac:dyDescent="0.25">
      <c r="B28" s="2" t="s">
        <v>61</v>
      </c>
      <c r="C28" s="21">
        <v>3</v>
      </c>
      <c r="D28" s="21">
        <v>1</v>
      </c>
      <c r="E28" s="21">
        <v>13</v>
      </c>
      <c r="F28" s="21">
        <v>0</v>
      </c>
      <c r="G28" s="21">
        <v>0</v>
      </c>
      <c r="H28" s="21">
        <v>1</v>
      </c>
      <c r="I28" s="21">
        <v>0</v>
      </c>
      <c r="J28" s="33">
        <v>14</v>
      </c>
      <c r="K28" s="33">
        <v>35</v>
      </c>
      <c r="L28" s="50">
        <v>65</v>
      </c>
      <c r="M28" s="50">
        <v>29</v>
      </c>
      <c r="N28" s="50">
        <v>8</v>
      </c>
      <c r="P28" s="43">
        <v>7</v>
      </c>
      <c r="Q28" s="43">
        <v>11</v>
      </c>
      <c r="R28" s="43">
        <v>33</v>
      </c>
      <c r="S28" s="66">
        <v>16</v>
      </c>
      <c r="T28" s="66">
        <v>25</v>
      </c>
      <c r="U28" s="66">
        <v>122</v>
      </c>
      <c r="V28" s="66">
        <v>164</v>
      </c>
      <c r="W28" s="66">
        <v>108</v>
      </c>
      <c r="X28" s="66">
        <v>154</v>
      </c>
      <c r="Y28" s="72">
        <v>140</v>
      </c>
      <c r="Z28" s="72">
        <v>137</v>
      </c>
      <c r="AA28" s="72">
        <v>20</v>
      </c>
      <c r="AC28" s="96">
        <v>9</v>
      </c>
      <c r="AD28" s="96">
        <v>10</v>
      </c>
      <c r="AE28" s="96">
        <v>55</v>
      </c>
      <c r="AF28" s="96">
        <v>0</v>
      </c>
      <c r="AG28" s="96">
        <v>0</v>
      </c>
      <c r="AH28" s="96">
        <v>0</v>
      </c>
      <c r="AI28" s="96">
        <v>241</v>
      </c>
      <c r="AJ28" s="96">
        <v>400</v>
      </c>
      <c r="AK28" s="96">
        <v>225</v>
      </c>
      <c r="AL28" s="111">
        <v>187</v>
      </c>
      <c r="AM28" s="111">
        <v>143</v>
      </c>
      <c r="AN28" s="111">
        <v>3</v>
      </c>
      <c r="AP28" s="96">
        <v>90</v>
      </c>
      <c r="AQ28" s="96">
        <v>280</v>
      </c>
      <c r="AR28" s="96">
        <v>410</v>
      </c>
      <c r="AS28" s="96"/>
      <c r="AT28" s="96"/>
      <c r="AU28" s="96"/>
      <c r="AV28" s="96"/>
      <c r="AW28" s="96"/>
      <c r="AX28" s="96"/>
      <c r="AY28" s="111"/>
      <c r="AZ28" s="111"/>
      <c r="BA28" s="111"/>
    </row>
    <row r="29" spans="1:53" ht="17.25" x14ac:dyDescent="0.25">
      <c r="B29" s="1" t="s">
        <v>74</v>
      </c>
      <c r="C29" s="21"/>
      <c r="D29" s="21"/>
      <c r="E29" s="21"/>
      <c r="F29" s="23"/>
      <c r="G29" s="23"/>
      <c r="H29" s="23"/>
      <c r="I29" s="33"/>
      <c r="J29" s="33"/>
      <c r="K29" s="33"/>
      <c r="L29" s="45"/>
      <c r="M29" s="45"/>
      <c r="N29" s="45"/>
      <c r="Y29" s="73"/>
      <c r="Z29" s="73"/>
      <c r="AA29" s="73"/>
      <c r="AC29" s="77"/>
      <c r="AD29" s="77"/>
      <c r="AE29" s="77"/>
      <c r="AF29" s="77"/>
      <c r="AG29" s="77"/>
      <c r="AH29" s="77"/>
      <c r="AI29" s="77"/>
      <c r="AJ29" s="77"/>
      <c r="AK29" s="77"/>
      <c r="AL29" s="77"/>
      <c r="AM29" s="77"/>
      <c r="AN29" s="77"/>
      <c r="AP29" s="77"/>
      <c r="AQ29" s="77"/>
      <c r="AR29" s="77"/>
      <c r="AS29" s="77"/>
      <c r="AT29" s="77"/>
      <c r="AU29" s="77"/>
      <c r="AV29" s="77"/>
      <c r="AW29" s="77"/>
      <c r="AX29" s="77"/>
      <c r="AY29" s="77"/>
      <c r="AZ29" s="77"/>
      <c r="BA29" s="77"/>
    </row>
    <row r="30" spans="1:53" x14ac:dyDescent="0.25">
      <c r="B30" s="2" t="s">
        <v>61</v>
      </c>
      <c r="C30" s="23">
        <v>30</v>
      </c>
      <c r="D30" s="23">
        <v>10</v>
      </c>
      <c r="E30" s="23">
        <v>130</v>
      </c>
      <c r="F30" s="23">
        <v>0</v>
      </c>
      <c r="G30" s="23">
        <v>0</v>
      </c>
      <c r="H30" s="23">
        <v>10</v>
      </c>
      <c r="I30" s="23">
        <v>0</v>
      </c>
      <c r="J30" s="23">
        <v>140</v>
      </c>
      <c r="K30" s="23">
        <v>350</v>
      </c>
      <c r="L30" s="26">
        <f>L28*10</f>
        <v>650</v>
      </c>
      <c r="M30" s="26">
        <f>M28*10</f>
        <v>290</v>
      </c>
      <c r="N30" s="26">
        <f>N28*10</f>
        <v>80</v>
      </c>
      <c r="P30" s="44">
        <v>70</v>
      </c>
      <c r="Q30" s="44">
        <v>110</v>
      </c>
      <c r="R30" s="44">
        <v>333</v>
      </c>
      <c r="S30" s="59">
        <v>160</v>
      </c>
      <c r="T30" s="59">
        <v>250</v>
      </c>
      <c r="U30" s="59">
        <v>1220</v>
      </c>
      <c r="V30" s="59">
        <v>1640</v>
      </c>
      <c r="W30" s="59">
        <v>1080</v>
      </c>
      <c r="X30" s="59">
        <v>1540</v>
      </c>
      <c r="Y30" s="89">
        <v>1400</v>
      </c>
      <c r="Z30" s="89">
        <v>1370</v>
      </c>
      <c r="AA30" s="89">
        <v>200</v>
      </c>
      <c r="AC30" s="89">
        <v>90</v>
      </c>
      <c r="AD30" s="89">
        <v>100</v>
      </c>
      <c r="AE30" s="89">
        <v>550</v>
      </c>
      <c r="AF30" s="59">
        <v>0</v>
      </c>
      <c r="AG30" s="59">
        <v>0</v>
      </c>
      <c r="AH30" s="59">
        <v>0</v>
      </c>
      <c r="AI30" s="59">
        <v>2410</v>
      </c>
      <c r="AJ30" s="59">
        <v>4000</v>
      </c>
      <c r="AK30" s="59">
        <v>2250</v>
      </c>
      <c r="AL30" s="114">
        <v>1870</v>
      </c>
      <c r="AM30" s="114">
        <v>1430</v>
      </c>
      <c r="AN30" s="114">
        <v>30</v>
      </c>
      <c r="AP30" s="89">
        <v>900</v>
      </c>
      <c r="AQ30" s="89">
        <v>2800</v>
      </c>
      <c r="AR30" s="89">
        <v>4100</v>
      </c>
      <c r="AS30" s="59"/>
      <c r="AT30" s="59"/>
      <c r="AU30" s="59"/>
      <c r="AV30" s="59"/>
      <c r="AW30" s="59"/>
      <c r="AX30" s="59"/>
      <c r="AY30" s="114"/>
      <c r="AZ30" s="114"/>
      <c r="BA30" s="114"/>
    </row>
    <row r="31" spans="1:53" x14ac:dyDescent="0.25">
      <c r="A31">
        <f>A27+1</f>
        <v>6</v>
      </c>
      <c r="B31" s="1" t="s">
        <v>9</v>
      </c>
      <c r="F31" s="1"/>
      <c r="I31" s="33"/>
      <c r="J31" s="33"/>
      <c r="K31" s="33"/>
      <c r="L31" s="45"/>
      <c r="M31" s="45"/>
      <c r="N31" s="45"/>
      <c r="Y31" s="73"/>
      <c r="Z31" s="73"/>
      <c r="AA31" s="73"/>
      <c r="AC31" s="77"/>
      <c r="AD31" s="77"/>
      <c r="AE31" s="77"/>
      <c r="AF31" s="77"/>
      <c r="AG31" s="77"/>
      <c r="AH31" s="77"/>
      <c r="AI31" s="77"/>
      <c r="AJ31" s="77"/>
      <c r="AK31" s="77"/>
      <c r="AL31" s="60"/>
      <c r="AM31" s="60"/>
      <c r="AN31" s="60"/>
      <c r="AP31" s="77"/>
      <c r="AQ31" s="77"/>
      <c r="AR31" s="77"/>
      <c r="AS31" s="77"/>
      <c r="AT31" s="77"/>
      <c r="AU31" s="77"/>
      <c r="AV31" s="77"/>
      <c r="AW31" s="77"/>
      <c r="AX31" s="77"/>
      <c r="AY31" s="60"/>
      <c r="AZ31" s="60"/>
      <c r="BA31" s="60"/>
    </row>
    <row r="32" spans="1:53" x14ac:dyDescent="0.25">
      <c r="B32" s="2" t="s">
        <v>28</v>
      </c>
      <c r="C32" s="25">
        <v>6114</v>
      </c>
      <c r="D32" s="25">
        <v>6120</v>
      </c>
      <c r="E32" s="25">
        <v>8005</v>
      </c>
      <c r="F32" s="21">
        <v>6197</v>
      </c>
      <c r="G32" s="153">
        <v>4847</v>
      </c>
      <c r="H32" s="153">
        <v>7515</v>
      </c>
      <c r="I32" s="144">
        <v>5913</v>
      </c>
      <c r="J32" s="153">
        <v>7144</v>
      </c>
      <c r="K32" s="153">
        <v>7212</v>
      </c>
      <c r="L32" s="144">
        <v>29193</v>
      </c>
      <c r="M32" s="144">
        <v>22114</v>
      </c>
      <c r="N32" s="144">
        <v>14496</v>
      </c>
      <c r="P32" s="144">
        <v>8976</v>
      </c>
      <c r="Q32" s="144">
        <v>10117</v>
      </c>
      <c r="R32" s="144">
        <v>10849</v>
      </c>
      <c r="S32" s="144">
        <v>9744</v>
      </c>
      <c r="T32" s="144">
        <v>10202</v>
      </c>
      <c r="U32" s="144">
        <v>10040</v>
      </c>
      <c r="V32" s="144">
        <v>8979</v>
      </c>
      <c r="W32" s="144">
        <v>9868</v>
      </c>
      <c r="X32" s="144">
        <v>8536</v>
      </c>
      <c r="Y32" s="147">
        <v>9267</v>
      </c>
      <c r="Z32" s="147">
        <v>10556</v>
      </c>
      <c r="AA32" s="147">
        <v>9052</v>
      </c>
      <c r="AC32" s="147">
        <v>12151</v>
      </c>
      <c r="AD32" s="148">
        <v>11582</v>
      </c>
      <c r="AE32" s="147">
        <v>13813</v>
      </c>
      <c r="AF32" s="147">
        <v>10462</v>
      </c>
      <c r="AG32" s="148">
        <v>12122</v>
      </c>
      <c r="AH32" s="147">
        <v>12728</v>
      </c>
      <c r="AI32" s="147">
        <v>11726</v>
      </c>
      <c r="AJ32" s="148">
        <v>12595</v>
      </c>
      <c r="AK32" s="147">
        <v>10728</v>
      </c>
      <c r="AL32" s="144">
        <v>11906</v>
      </c>
      <c r="AM32" s="144">
        <v>11677</v>
      </c>
      <c r="AN32" s="144">
        <v>10719</v>
      </c>
      <c r="AP32" s="147">
        <v>15045</v>
      </c>
      <c r="AQ32" s="148">
        <v>14379</v>
      </c>
      <c r="AR32" s="147">
        <v>15217</v>
      </c>
      <c r="AS32" s="147"/>
      <c r="AT32" s="148"/>
      <c r="AU32" s="147"/>
      <c r="AV32" s="147"/>
      <c r="AW32" s="148"/>
      <c r="AX32" s="147"/>
      <c r="AY32" s="144"/>
      <c r="AZ32" s="144"/>
      <c r="BA32" s="144"/>
    </row>
    <row r="33" spans="1:53" x14ac:dyDescent="0.25">
      <c r="B33" s="2" t="s">
        <v>29</v>
      </c>
      <c r="C33" s="25">
        <v>949</v>
      </c>
      <c r="D33" s="25">
        <v>948</v>
      </c>
      <c r="E33" s="25">
        <v>1158</v>
      </c>
      <c r="F33" s="21">
        <v>1028</v>
      </c>
      <c r="G33" s="153"/>
      <c r="H33" s="153"/>
      <c r="I33" s="144"/>
      <c r="J33" s="153"/>
      <c r="K33" s="153"/>
      <c r="L33" s="144"/>
      <c r="M33" s="144"/>
      <c r="N33" s="144"/>
      <c r="P33" s="144"/>
      <c r="Q33" s="144"/>
      <c r="R33" s="144"/>
      <c r="S33" s="144"/>
      <c r="T33" s="144"/>
      <c r="U33" s="144"/>
      <c r="V33" s="144"/>
      <c r="W33" s="144"/>
      <c r="X33" s="144"/>
      <c r="Y33" s="147"/>
      <c r="Z33" s="147"/>
      <c r="AA33" s="147"/>
      <c r="AC33" s="147">
        <v>12151</v>
      </c>
      <c r="AD33" s="148">
        <v>12151</v>
      </c>
      <c r="AE33" s="147">
        <v>12151</v>
      </c>
      <c r="AF33" s="147"/>
      <c r="AG33" s="148"/>
      <c r="AH33" s="147"/>
      <c r="AI33" s="147"/>
      <c r="AJ33" s="148"/>
      <c r="AK33" s="147"/>
      <c r="AL33" s="144"/>
      <c r="AM33" s="144"/>
      <c r="AN33" s="144"/>
      <c r="AP33" s="147"/>
      <c r="AQ33" s="148"/>
      <c r="AR33" s="147"/>
      <c r="AS33" s="147"/>
      <c r="AT33" s="148"/>
      <c r="AU33" s="147"/>
      <c r="AV33" s="147"/>
      <c r="AW33" s="148"/>
      <c r="AX33" s="147"/>
      <c r="AY33" s="144"/>
      <c r="AZ33" s="144"/>
      <c r="BA33" s="144"/>
    </row>
    <row r="34" spans="1:53" x14ac:dyDescent="0.25">
      <c r="B34" s="2" t="s">
        <v>30</v>
      </c>
      <c r="C34" s="25">
        <v>110</v>
      </c>
      <c r="D34" s="25">
        <v>144</v>
      </c>
      <c r="E34" s="25">
        <v>183</v>
      </c>
      <c r="F34" s="21">
        <v>157</v>
      </c>
      <c r="G34" s="153"/>
      <c r="H34" s="153"/>
      <c r="I34" s="144">
        <v>271</v>
      </c>
      <c r="J34" s="153">
        <v>192</v>
      </c>
      <c r="K34" s="153">
        <v>175</v>
      </c>
      <c r="L34" s="144">
        <v>710</v>
      </c>
      <c r="M34" s="144">
        <v>565</v>
      </c>
      <c r="N34" s="144">
        <v>400</v>
      </c>
      <c r="P34" s="144">
        <v>261</v>
      </c>
      <c r="Q34" s="144">
        <v>343</v>
      </c>
      <c r="R34" s="144">
        <v>396</v>
      </c>
      <c r="S34" s="144">
        <v>364</v>
      </c>
      <c r="T34" s="144">
        <v>206</v>
      </c>
      <c r="U34" s="144">
        <v>186</v>
      </c>
      <c r="V34" s="144">
        <v>22</v>
      </c>
      <c r="W34" s="144">
        <v>232</v>
      </c>
      <c r="X34" s="144">
        <v>213</v>
      </c>
      <c r="Y34" s="147">
        <v>238</v>
      </c>
      <c r="Z34" s="147">
        <v>290</v>
      </c>
      <c r="AA34" s="147">
        <v>258</v>
      </c>
      <c r="AC34" s="147">
        <v>365</v>
      </c>
      <c r="AD34" s="147">
        <v>410</v>
      </c>
      <c r="AE34" s="147">
        <v>562</v>
      </c>
      <c r="AF34" s="147">
        <v>413</v>
      </c>
      <c r="AG34" s="147">
        <v>370</v>
      </c>
      <c r="AH34" s="147">
        <v>403</v>
      </c>
      <c r="AI34" s="147">
        <v>323</v>
      </c>
      <c r="AJ34" s="147">
        <v>323</v>
      </c>
      <c r="AK34" s="147">
        <v>286</v>
      </c>
      <c r="AL34" s="144">
        <v>354</v>
      </c>
      <c r="AM34" s="144">
        <v>344</v>
      </c>
      <c r="AN34" s="144">
        <v>323</v>
      </c>
      <c r="AP34" s="147">
        <v>541</v>
      </c>
      <c r="AQ34" s="147">
        <v>573</v>
      </c>
      <c r="AR34" s="147">
        <v>592</v>
      </c>
      <c r="AS34" s="147"/>
      <c r="AT34" s="147"/>
      <c r="AU34" s="147"/>
      <c r="AV34" s="147"/>
      <c r="AW34" s="147"/>
      <c r="AX34" s="147"/>
      <c r="AY34" s="144"/>
      <c r="AZ34" s="144"/>
      <c r="BA34" s="144"/>
    </row>
    <row r="35" spans="1:53" x14ac:dyDescent="0.25">
      <c r="B35" s="2" t="s">
        <v>31</v>
      </c>
      <c r="C35" s="25">
        <v>18</v>
      </c>
      <c r="D35" s="25">
        <v>23</v>
      </c>
      <c r="E35" s="25">
        <v>50</v>
      </c>
      <c r="F35" s="21">
        <v>31</v>
      </c>
      <c r="G35" s="153"/>
      <c r="H35" s="153"/>
      <c r="I35" s="144"/>
      <c r="J35" s="153"/>
      <c r="K35" s="153"/>
      <c r="L35" s="144"/>
      <c r="M35" s="144"/>
      <c r="N35" s="144"/>
      <c r="P35" s="144"/>
      <c r="Q35" s="144"/>
      <c r="R35" s="144"/>
      <c r="S35" s="144"/>
      <c r="T35" s="144"/>
      <c r="U35" s="144"/>
      <c r="V35" s="144"/>
      <c r="W35" s="144"/>
      <c r="X35" s="144"/>
      <c r="Y35" s="147"/>
      <c r="Z35" s="147"/>
      <c r="AA35" s="147"/>
      <c r="AC35" s="147">
        <v>365</v>
      </c>
      <c r="AD35" s="147">
        <v>410</v>
      </c>
      <c r="AE35" s="147">
        <v>562</v>
      </c>
      <c r="AF35" s="147"/>
      <c r="AG35" s="147"/>
      <c r="AH35" s="147"/>
      <c r="AI35" s="147"/>
      <c r="AJ35" s="147"/>
      <c r="AK35" s="147"/>
      <c r="AL35" s="144"/>
      <c r="AM35" s="144"/>
      <c r="AN35" s="144"/>
      <c r="AP35" s="147"/>
      <c r="AQ35" s="147"/>
      <c r="AR35" s="147"/>
      <c r="AS35" s="147"/>
      <c r="AT35" s="147"/>
      <c r="AU35" s="147"/>
      <c r="AV35" s="147"/>
      <c r="AW35" s="147"/>
      <c r="AX35" s="147"/>
      <c r="AY35" s="144"/>
      <c r="AZ35" s="144"/>
      <c r="BA35" s="144"/>
    </row>
    <row r="36" spans="1:53" x14ac:dyDescent="0.25">
      <c r="B36" s="2" t="s">
        <v>32</v>
      </c>
      <c r="C36" s="25">
        <v>2</v>
      </c>
      <c r="D36" s="25">
        <v>0</v>
      </c>
      <c r="E36" s="25">
        <v>2</v>
      </c>
      <c r="F36" s="21">
        <v>0</v>
      </c>
      <c r="G36" s="153"/>
      <c r="H36" s="153"/>
      <c r="I36" s="144"/>
      <c r="J36" s="153"/>
      <c r="K36" s="153"/>
      <c r="L36" s="144"/>
      <c r="M36" s="144"/>
      <c r="N36" s="144"/>
      <c r="P36" s="144"/>
      <c r="Q36" s="144"/>
      <c r="R36" s="144"/>
      <c r="S36" s="144"/>
      <c r="T36" s="144"/>
      <c r="U36" s="144"/>
      <c r="V36" s="144"/>
      <c r="W36" s="144"/>
      <c r="X36" s="144"/>
      <c r="Y36" s="147"/>
      <c r="Z36" s="147"/>
      <c r="AA36" s="147"/>
      <c r="AC36" s="147"/>
      <c r="AD36" s="147"/>
      <c r="AE36" s="147"/>
      <c r="AF36" s="147"/>
      <c r="AG36" s="147"/>
      <c r="AH36" s="147"/>
      <c r="AI36" s="147"/>
      <c r="AJ36" s="147"/>
      <c r="AK36" s="147"/>
      <c r="AL36" s="144"/>
      <c r="AM36" s="144"/>
      <c r="AN36" s="144"/>
      <c r="AP36" s="147"/>
      <c r="AQ36" s="147"/>
      <c r="AR36" s="147"/>
      <c r="AS36" s="147"/>
      <c r="AT36" s="147"/>
      <c r="AU36" s="147"/>
      <c r="AV36" s="147"/>
      <c r="AW36" s="147"/>
      <c r="AX36" s="147"/>
      <c r="AY36" s="144"/>
      <c r="AZ36" s="144"/>
      <c r="BA36" s="144"/>
    </row>
    <row r="37" spans="1:53" ht="17.25" x14ac:dyDescent="0.25">
      <c r="B37" s="1" t="s">
        <v>75</v>
      </c>
      <c r="C37" s="25"/>
      <c r="D37" s="25"/>
      <c r="E37" s="25"/>
      <c r="F37" s="23"/>
      <c r="G37" s="23"/>
      <c r="H37" s="23"/>
      <c r="I37" s="33"/>
      <c r="J37" s="33"/>
      <c r="K37" s="33"/>
      <c r="L37" s="45"/>
      <c r="M37" s="45"/>
      <c r="N37" s="45"/>
      <c r="Y37" s="73"/>
      <c r="Z37" s="73"/>
      <c r="AA37" s="73"/>
      <c r="AC37" s="94"/>
      <c r="AD37" s="100"/>
      <c r="AE37" s="94"/>
      <c r="AF37" s="102"/>
      <c r="AG37" s="102"/>
      <c r="AH37" s="102"/>
      <c r="AI37" s="115"/>
      <c r="AJ37" s="115"/>
      <c r="AK37" s="115"/>
      <c r="AL37" s="118"/>
      <c r="AM37" s="118"/>
      <c r="AN37" s="118"/>
      <c r="AP37" s="127"/>
      <c r="AQ37" s="127"/>
      <c r="AR37" s="127"/>
      <c r="AS37" s="127"/>
      <c r="AT37" s="127"/>
      <c r="AU37" s="127"/>
      <c r="AV37" s="127"/>
      <c r="AW37" s="127"/>
      <c r="AX37" s="127"/>
      <c r="AY37" s="127"/>
      <c r="AZ37" s="127"/>
      <c r="BA37" s="127"/>
    </row>
    <row r="38" spans="1:53" x14ac:dyDescent="0.25">
      <c r="B38" s="2" t="s">
        <v>28</v>
      </c>
      <c r="C38" s="23">
        <v>24150.3</v>
      </c>
      <c r="D38" s="23">
        <v>24174</v>
      </c>
      <c r="E38" s="23">
        <v>31619.75</v>
      </c>
      <c r="F38" s="23">
        <v>24478.15</v>
      </c>
      <c r="G38" s="23">
        <v>0</v>
      </c>
      <c r="H38" s="23">
        <v>0</v>
      </c>
      <c r="I38" s="37">
        <f>I32*1.75</f>
        <v>10347.75</v>
      </c>
      <c r="J38" s="37">
        <f>J32*1.75</f>
        <v>12502</v>
      </c>
      <c r="K38" s="37">
        <f t="shared" ref="K38" si="12">K32*1.75</f>
        <v>12621</v>
      </c>
      <c r="L38" s="49">
        <f>L32*1.75</f>
        <v>51087.75</v>
      </c>
      <c r="M38" s="49">
        <f>M32*1.75</f>
        <v>38699.5</v>
      </c>
      <c r="N38" s="49">
        <f>N32*1.75</f>
        <v>25368</v>
      </c>
      <c r="P38" s="49">
        <f t="shared" ref="P38:R38" si="13">P32*1.75</f>
        <v>15708</v>
      </c>
      <c r="Q38" s="49">
        <f t="shared" si="13"/>
        <v>17704.75</v>
      </c>
      <c r="R38" s="49">
        <f t="shared" si="13"/>
        <v>18985.75</v>
      </c>
      <c r="S38" s="49">
        <f t="shared" ref="S38:T38" si="14">S32*1.75</f>
        <v>17052</v>
      </c>
      <c r="T38" s="49">
        <f t="shared" si="14"/>
        <v>17853.5</v>
      </c>
      <c r="U38" s="49">
        <f t="shared" ref="U38" si="15">U32*1.75</f>
        <v>17570</v>
      </c>
      <c r="V38" s="49">
        <v>15713.25</v>
      </c>
      <c r="W38" s="49">
        <v>17269</v>
      </c>
      <c r="X38" s="49">
        <v>14938</v>
      </c>
      <c r="Y38" s="90">
        <f t="shared" ref="Y38:AA38" si="16">Y32*1.75</f>
        <v>16217.25</v>
      </c>
      <c r="Z38" s="90">
        <f t="shared" si="16"/>
        <v>18473</v>
      </c>
      <c r="AA38" s="90">
        <f t="shared" si="16"/>
        <v>15841</v>
      </c>
      <c r="AC38" s="101">
        <v>21264.25</v>
      </c>
      <c r="AD38" s="105">
        <v>20268.5</v>
      </c>
      <c r="AE38" s="101">
        <v>24172.75</v>
      </c>
      <c r="AF38" s="114">
        <v>18308.5</v>
      </c>
      <c r="AG38" s="114">
        <v>21213.5</v>
      </c>
      <c r="AH38" s="114">
        <v>22274</v>
      </c>
      <c r="AI38" s="114">
        <v>20520.5</v>
      </c>
      <c r="AJ38" s="114">
        <v>22041.25</v>
      </c>
      <c r="AK38" s="114">
        <v>18774</v>
      </c>
      <c r="AL38" s="114">
        <v>20835.5</v>
      </c>
      <c r="AM38" s="114">
        <v>20434.75</v>
      </c>
      <c r="AN38" s="114">
        <v>18758.25</v>
      </c>
      <c r="AP38" s="125">
        <v>26328.75</v>
      </c>
      <c r="AQ38" s="125">
        <v>25163.25</v>
      </c>
      <c r="AR38" s="125">
        <v>26629.75</v>
      </c>
      <c r="AS38" s="114"/>
      <c r="AT38" s="114"/>
      <c r="AU38" s="114"/>
      <c r="AV38" s="114"/>
      <c r="AW38" s="114"/>
      <c r="AX38" s="114"/>
      <c r="AY38" s="114"/>
      <c r="AZ38" s="114"/>
      <c r="BA38" s="114"/>
    </row>
    <row r="39" spans="1:53" x14ac:dyDescent="0.25">
      <c r="B39" s="2" t="s">
        <v>29</v>
      </c>
      <c r="C39" s="23">
        <v>3748.55</v>
      </c>
      <c r="D39" s="23">
        <v>3744.6000000000004</v>
      </c>
      <c r="E39" s="23">
        <v>4574.1000000000004</v>
      </c>
      <c r="F39" s="23">
        <v>4060.6000000000004</v>
      </c>
      <c r="G39" s="23">
        <v>0</v>
      </c>
      <c r="H39" s="23">
        <v>0</v>
      </c>
      <c r="I39" s="23">
        <v>0</v>
      </c>
      <c r="J39" s="23">
        <v>0</v>
      </c>
      <c r="K39" s="23">
        <v>0</v>
      </c>
      <c r="L39" s="26">
        <v>0</v>
      </c>
      <c r="M39" s="26">
        <v>0</v>
      </c>
      <c r="N39" s="26">
        <v>0</v>
      </c>
      <c r="P39" s="26">
        <v>0</v>
      </c>
      <c r="Q39" s="26">
        <v>0</v>
      </c>
      <c r="R39" s="26">
        <v>0</v>
      </c>
      <c r="S39" s="26">
        <v>0</v>
      </c>
      <c r="T39" s="26">
        <v>0</v>
      </c>
      <c r="U39" s="61">
        <v>0</v>
      </c>
      <c r="V39" s="61">
        <v>0</v>
      </c>
      <c r="W39" s="61">
        <v>0</v>
      </c>
      <c r="X39" s="61">
        <v>0</v>
      </c>
      <c r="Y39" s="90">
        <v>0</v>
      </c>
      <c r="Z39" s="90">
        <v>0</v>
      </c>
      <c r="AA39" s="90">
        <v>0</v>
      </c>
      <c r="AC39" s="90">
        <v>0</v>
      </c>
      <c r="AD39" s="90">
        <v>0</v>
      </c>
      <c r="AE39" s="90">
        <v>0</v>
      </c>
      <c r="AF39" s="90">
        <v>0</v>
      </c>
      <c r="AG39" s="90">
        <v>0</v>
      </c>
      <c r="AH39" s="90">
        <v>0</v>
      </c>
      <c r="AI39" s="90">
        <v>0</v>
      </c>
      <c r="AJ39" s="90">
        <v>0</v>
      </c>
      <c r="AK39" s="90">
        <v>0</v>
      </c>
      <c r="AL39" s="125">
        <v>0</v>
      </c>
      <c r="AM39" s="125">
        <v>0</v>
      </c>
      <c r="AN39" s="125">
        <v>0</v>
      </c>
      <c r="AP39" s="125">
        <v>0</v>
      </c>
      <c r="AQ39" s="125">
        <v>0</v>
      </c>
      <c r="AR39" s="125">
        <v>0</v>
      </c>
      <c r="AS39" s="90"/>
      <c r="AT39" s="90"/>
      <c r="AU39" s="90"/>
      <c r="AV39" s="90"/>
      <c r="AW39" s="90"/>
      <c r="AX39" s="90"/>
      <c r="AY39" s="125"/>
      <c r="AZ39" s="125"/>
      <c r="BA39" s="125"/>
    </row>
    <row r="40" spans="1:53" x14ac:dyDescent="0.25">
      <c r="B40" s="2" t="s">
        <v>30</v>
      </c>
      <c r="C40" s="23">
        <v>1094.5</v>
      </c>
      <c r="D40" s="23">
        <v>1432.8</v>
      </c>
      <c r="E40" s="23">
        <v>1820.85</v>
      </c>
      <c r="F40" s="23">
        <v>1562.1499999999999</v>
      </c>
      <c r="G40" s="23">
        <v>0</v>
      </c>
      <c r="H40" s="23">
        <v>0</v>
      </c>
      <c r="I40" s="37">
        <f>I34*7.75</f>
        <v>2100.25</v>
      </c>
      <c r="J40" s="37">
        <f t="shared" ref="J40:K40" si="17">J34*7.75</f>
        <v>1488</v>
      </c>
      <c r="K40" s="37">
        <f t="shared" si="17"/>
        <v>1356.25</v>
      </c>
      <c r="L40" s="49">
        <f>L34*7.75</f>
        <v>5502.5</v>
      </c>
      <c r="M40" s="49">
        <f>M34*7.75</f>
        <v>4378.75</v>
      </c>
      <c r="N40" s="49">
        <f>N34*7.75</f>
        <v>3100</v>
      </c>
      <c r="P40" s="49">
        <f t="shared" ref="P40:R40" si="18">P34*7.75</f>
        <v>2022.75</v>
      </c>
      <c r="Q40" s="49">
        <f t="shared" si="18"/>
        <v>2658.25</v>
      </c>
      <c r="R40" s="49">
        <f t="shared" si="18"/>
        <v>3069</v>
      </c>
      <c r="S40" s="49">
        <f t="shared" ref="S40:T40" si="19">S34*7.75</f>
        <v>2821</v>
      </c>
      <c r="T40" s="49">
        <f t="shared" si="19"/>
        <v>1596.5</v>
      </c>
      <c r="U40" s="49">
        <f t="shared" ref="U40" si="20">U34*7.75</f>
        <v>1441.5</v>
      </c>
      <c r="V40" s="49">
        <v>170.5</v>
      </c>
      <c r="W40" s="49">
        <v>1798</v>
      </c>
      <c r="X40" s="49">
        <v>1650.75</v>
      </c>
      <c r="Y40" s="90">
        <f t="shared" ref="Y40:AE40" si="21">Y34*7.75</f>
        <v>1844.5</v>
      </c>
      <c r="Z40" s="90">
        <f t="shared" si="21"/>
        <v>2247.5</v>
      </c>
      <c r="AA40" s="90">
        <f t="shared" si="21"/>
        <v>1999.5</v>
      </c>
      <c r="AB40" s="90">
        <f t="shared" si="21"/>
        <v>0</v>
      </c>
      <c r="AC40" s="90">
        <f t="shared" si="21"/>
        <v>2828.75</v>
      </c>
      <c r="AD40" s="90">
        <f t="shared" si="21"/>
        <v>3177.5</v>
      </c>
      <c r="AE40" s="90">
        <f t="shared" si="21"/>
        <v>4355.5</v>
      </c>
      <c r="AF40" s="90">
        <f>AF34*7.75</f>
        <v>3200.75</v>
      </c>
      <c r="AG40" s="90">
        <f t="shared" ref="AG40:AH40" si="22">AG34*7.75</f>
        <v>2867.5</v>
      </c>
      <c r="AH40" s="90">
        <f t="shared" si="22"/>
        <v>3123.25</v>
      </c>
      <c r="AI40" s="90">
        <f>AI34*7.75</f>
        <v>2503.25</v>
      </c>
      <c r="AJ40" s="90">
        <f t="shared" ref="AJ40:AN40" si="23">AJ34*7.75</f>
        <v>2503.25</v>
      </c>
      <c r="AK40" s="90">
        <f t="shared" si="23"/>
        <v>2216.5</v>
      </c>
      <c r="AL40" s="125">
        <f t="shared" si="23"/>
        <v>2743.5</v>
      </c>
      <c r="AM40" s="125">
        <f t="shared" si="23"/>
        <v>2666</v>
      </c>
      <c r="AN40" s="125">
        <f t="shared" si="23"/>
        <v>2503.25</v>
      </c>
      <c r="AP40" s="90">
        <f t="shared" ref="AP40:AR40" si="24">AP34*7.75</f>
        <v>4192.75</v>
      </c>
      <c r="AQ40" s="90">
        <f t="shared" si="24"/>
        <v>4440.75</v>
      </c>
      <c r="AR40" s="90">
        <f t="shared" si="24"/>
        <v>4588</v>
      </c>
      <c r="AS40" s="90">
        <f>AS34*7.75</f>
        <v>0</v>
      </c>
      <c r="AT40" s="90">
        <f t="shared" ref="AT40:AU40" si="25">AT34*7.75</f>
        <v>0</v>
      </c>
      <c r="AU40" s="90">
        <f t="shared" si="25"/>
        <v>0</v>
      </c>
      <c r="AV40" s="90">
        <f>AV34*7.75</f>
        <v>0</v>
      </c>
      <c r="AW40" s="90">
        <f t="shared" ref="AW40:BA40" si="26">AW34*7.75</f>
        <v>0</v>
      </c>
      <c r="AX40" s="90">
        <f t="shared" si="26"/>
        <v>0</v>
      </c>
      <c r="AY40" s="125">
        <f t="shared" si="26"/>
        <v>0</v>
      </c>
      <c r="AZ40" s="125">
        <f t="shared" si="26"/>
        <v>0</v>
      </c>
      <c r="BA40" s="125">
        <f t="shared" si="26"/>
        <v>0</v>
      </c>
    </row>
    <row r="41" spans="1:53" x14ac:dyDescent="0.25">
      <c r="B41" s="2" t="s">
        <v>31</v>
      </c>
      <c r="C41" s="23">
        <v>27.95</v>
      </c>
      <c r="D41" s="23">
        <v>228.85</v>
      </c>
      <c r="E41" s="23">
        <v>497.49999999999994</v>
      </c>
      <c r="F41" s="23">
        <v>308.45</v>
      </c>
      <c r="G41" s="23">
        <v>0</v>
      </c>
      <c r="H41" s="23">
        <v>0</v>
      </c>
      <c r="I41" s="23">
        <v>0</v>
      </c>
      <c r="J41" s="23">
        <v>0</v>
      </c>
      <c r="K41" s="23">
        <v>0</v>
      </c>
      <c r="L41" s="26">
        <v>0</v>
      </c>
      <c r="M41" s="26">
        <v>0</v>
      </c>
      <c r="N41" s="26">
        <v>0</v>
      </c>
      <c r="P41" s="26">
        <v>0</v>
      </c>
      <c r="Q41" s="26">
        <v>0</v>
      </c>
      <c r="R41" s="26">
        <v>0</v>
      </c>
      <c r="S41" s="26">
        <v>0</v>
      </c>
      <c r="T41" s="26">
        <v>0</v>
      </c>
      <c r="U41" s="61">
        <v>0</v>
      </c>
      <c r="V41" s="61">
        <v>0</v>
      </c>
      <c r="W41" s="61">
        <v>0</v>
      </c>
      <c r="X41" s="61">
        <v>0</v>
      </c>
      <c r="Y41" s="90">
        <v>0</v>
      </c>
      <c r="Z41" s="90">
        <v>0</v>
      </c>
      <c r="AA41" s="90">
        <v>0</v>
      </c>
      <c r="AC41" s="90">
        <v>0</v>
      </c>
      <c r="AD41" s="90">
        <v>0</v>
      </c>
      <c r="AE41" s="90">
        <v>0</v>
      </c>
      <c r="AF41" s="90">
        <v>0</v>
      </c>
      <c r="AG41" s="90">
        <v>0</v>
      </c>
      <c r="AH41" s="90">
        <v>0</v>
      </c>
      <c r="AI41" s="90">
        <v>0</v>
      </c>
      <c r="AJ41" s="90">
        <v>0</v>
      </c>
      <c r="AK41" s="90">
        <v>0</v>
      </c>
      <c r="AL41" s="90">
        <v>0</v>
      </c>
      <c r="AM41" s="90">
        <v>0</v>
      </c>
      <c r="AN41" s="90">
        <v>0</v>
      </c>
      <c r="AP41" s="125">
        <v>0</v>
      </c>
      <c r="AQ41" s="125">
        <v>0</v>
      </c>
      <c r="AR41" s="125">
        <v>0</v>
      </c>
      <c r="AS41" s="90"/>
      <c r="AT41" s="90"/>
      <c r="AU41" s="90"/>
      <c r="AV41" s="90"/>
      <c r="AW41" s="90"/>
      <c r="AX41" s="90"/>
      <c r="AY41" s="90"/>
      <c r="AZ41" s="90"/>
      <c r="BA41" s="90"/>
    </row>
    <row r="42" spans="1:53" x14ac:dyDescent="0.25">
      <c r="B42" s="2" t="s">
        <v>32</v>
      </c>
      <c r="C42" s="23">
        <v>19.899999999999999</v>
      </c>
      <c r="D42" s="23">
        <v>0</v>
      </c>
      <c r="E42" s="23">
        <v>19.899999999999999</v>
      </c>
      <c r="F42" s="23">
        <v>0</v>
      </c>
      <c r="G42" s="23">
        <v>0</v>
      </c>
      <c r="H42" s="23">
        <v>0</v>
      </c>
      <c r="I42" s="23">
        <v>0</v>
      </c>
      <c r="J42" s="23">
        <v>0</v>
      </c>
      <c r="K42" s="23">
        <v>0</v>
      </c>
      <c r="L42" s="26">
        <v>0</v>
      </c>
      <c r="M42" s="26">
        <v>0</v>
      </c>
      <c r="N42" s="26">
        <v>0</v>
      </c>
      <c r="P42" s="26">
        <v>0</v>
      </c>
      <c r="Q42" s="26">
        <v>0</v>
      </c>
      <c r="R42" s="26">
        <v>0</v>
      </c>
      <c r="S42" s="26">
        <v>0</v>
      </c>
      <c r="T42" s="26">
        <v>0</v>
      </c>
      <c r="U42" s="61">
        <v>0</v>
      </c>
      <c r="V42" s="61">
        <v>0</v>
      </c>
      <c r="W42" s="61">
        <v>0</v>
      </c>
      <c r="X42" s="61">
        <v>0</v>
      </c>
      <c r="Y42" s="90">
        <v>0</v>
      </c>
      <c r="Z42" s="90">
        <v>0</v>
      </c>
      <c r="AA42" s="90">
        <v>0</v>
      </c>
      <c r="AC42" s="90">
        <v>0</v>
      </c>
      <c r="AD42" s="90">
        <v>0</v>
      </c>
      <c r="AE42" s="90">
        <v>0</v>
      </c>
      <c r="AF42" s="90">
        <v>0</v>
      </c>
      <c r="AG42" s="90">
        <v>0</v>
      </c>
      <c r="AH42" s="90">
        <v>0</v>
      </c>
      <c r="AI42" s="90">
        <v>0</v>
      </c>
      <c r="AJ42" s="90">
        <v>0</v>
      </c>
      <c r="AK42" s="90">
        <v>0</v>
      </c>
      <c r="AL42" s="90">
        <v>0</v>
      </c>
      <c r="AM42" s="90">
        <v>0</v>
      </c>
      <c r="AN42" s="90">
        <v>0</v>
      </c>
      <c r="AP42" s="125">
        <v>0</v>
      </c>
      <c r="AQ42" s="125">
        <v>0</v>
      </c>
      <c r="AR42" s="125">
        <v>0</v>
      </c>
      <c r="AS42" s="90"/>
      <c r="AT42" s="90"/>
      <c r="AU42" s="90"/>
      <c r="AV42" s="90"/>
      <c r="AW42" s="90"/>
      <c r="AX42" s="90"/>
      <c r="AY42" s="90"/>
      <c r="AZ42" s="90"/>
      <c r="BA42" s="90"/>
    </row>
    <row r="43" spans="1:53" ht="17.25" x14ac:dyDescent="0.25">
      <c r="A43">
        <f>A31+1</f>
        <v>7</v>
      </c>
      <c r="B43" s="5" t="s">
        <v>76</v>
      </c>
      <c r="C43" s="3"/>
      <c r="D43" s="3"/>
      <c r="E43" s="3"/>
      <c r="F43" s="3"/>
      <c r="G43" s="3"/>
      <c r="H43" s="3"/>
      <c r="I43" s="34"/>
      <c r="J43" s="33"/>
      <c r="K43" s="33"/>
      <c r="Y43" s="73"/>
      <c r="Z43" s="73"/>
      <c r="AA43" s="73"/>
      <c r="AC43" s="96"/>
      <c r="AD43" s="96"/>
      <c r="AE43" s="96"/>
      <c r="AF43" s="96"/>
      <c r="AG43" s="96"/>
      <c r="AH43" s="96"/>
      <c r="AI43" s="96"/>
      <c r="AJ43" s="96"/>
      <c r="AK43" s="96"/>
      <c r="AL43" s="96"/>
      <c r="AM43" s="96"/>
      <c r="AN43" s="96"/>
      <c r="AP43" s="96"/>
      <c r="AQ43" s="96"/>
      <c r="AR43" s="96"/>
      <c r="AS43" s="96"/>
      <c r="AT43" s="96"/>
      <c r="AU43" s="96"/>
      <c r="AV43" s="96"/>
      <c r="AW43" s="96"/>
      <c r="AX43" s="96"/>
      <c r="AY43" s="96"/>
      <c r="AZ43" s="96"/>
      <c r="BA43" s="96"/>
    </row>
    <row r="44" spans="1:53" x14ac:dyDescent="0.25">
      <c r="B44" s="4" t="s">
        <v>61</v>
      </c>
      <c r="C44" s="25">
        <v>4205</v>
      </c>
      <c r="D44" s="25">
        <v>4238</v>
      </c>
      <c r="E44" s="25">
        <v>4240</v>
      </c>
      <c r="F44" s="25">
        <v>4232</v>
      </c>
      <c r="G44" s="21">
        <v>0</v>
      </c>
      <c r="H44" s="21">
        <v>0</v>
      </c>
      <c r="I44" s="21">
        <v>32</v>
      </c>
      <c r="J44" s="21">
        <v>1700</v>
      </c>
      <c r="K44" s="21">
        <v>1835</v>
      </c>
      <c r="L44" s="42">
        <v>1712</v>
      </c>
      <c r="M44" s="42">
        <v>1822</v>
      </c>
      <c r="N44" s="42">
        <v>1923</v>
      </c>
      <c r="P44" s="46">
        <v>2330</v>
      </c>
      <c r="Q44" s="46">
        <v>1489</v>
      </c>
      <c r="R44" s="46">
        <v>1338</v>
      </c>
      <c r="S44" s="57">
        <v>1089</v>
      </c>
      <c r="T44" s="60">
        <v>0</v>
      </c>
      <c r="U44" s="60">
        <v>0</v>
      </c>
      <c r="V44" s="60">
        <v>2356</v>
      </c>
      <c r="W44" s="60">
        <v>799</v>
      </c>
      <c r="X44" s="60">
        <v>1317</v>
      </c>
      <c r="Y44" s="77">
        <v>1222</v>
      </c>
      <c r="Z44" s="77">
        <v>1423</v>
      </c>
      <c r="AA44" s="77">
        <v>1385</v>
      </c>
      <c r="AC44" s="96">
        <v>1539</v>
      </c>
      <c r="AD44" s="96">
        <v>1380</v>
      </c>
      <c r="AE44" s="96">
        <v>1303</v>
      </c>
      <c r="AF44" s="96">
        <v>1382</v>
      </c>
      <c r="AG44" s="96">
        <v>1098</v>
      </c>
      <c r="AH44" s="96">
        <v>1483</v>
      </c>
      <c r="AI44" s="96">
        <v>1249</v>
      </c>
      <c r="AJ44" s="96">
        <v>1188</v>
      </c>
      <c r="AK44" s="96">
        <v>997</v>
      </c>
      <c r="AL44" s="111">
        <v>924</v>
      </c>
      <c r="AM44" s="111">
        <v>1560</v>
      </c>
      <c r="AN44" s="111">
        <v>1652</v>
      </c>
      <c r="AP44" s="96">
        <v>1476</v>
      </c>
      <c r="AQ44" s="96">
        <v>1840</v>
      </c>
      <c r="AR44" s="96">
        <v>1163</v>
      </c>
      <c r="AS44" s="96"/>
      <c r="AT44" s="96"/>
      <c r="AU44" s="96"/>
      <c r="AV44" s="96"/>
      <c r="AW44" s="96"/>
      <c r="AX44" s="96"/>
      <c r="AY44" s="111"/>
      <c r="AZ44" s="111"/>
      <c r="BA44" s="111"/>
    </row>
    <row r="45" spans="1:53" ht="17.25" x14ac:dyDescent="0.25">
      <c r="B45" s="5" t="s">
        <v>77</v>
      </c>
      <c r="C45" s="3"/>
      <c r="D45" s="3"/>
      <c r="E45" s="3"/>
      <c r="F45" s="26"/>
      <c r="G45" s="26"/>
      <c r="H45" s="26"/>
      <c r="I45" s="34"/>
      <c r="J45" s="33"/>
      <c r="K45" s="33"/>
      <c r="S45" s="55"/>
      <c r="T45" s="56"/>
      <c r="U45" s="56"/>
      <c r="V45" s="56"/>
      <c r="W45" s="56"/>
      <c r="X45" s="56"/>
      <c r="Y45" s="73"/>
      <c r="Z45" s="73"/>
      <c r="AA45" s="73"/>
      <c r="AC45" s="77"/>
      <c r="AD45" s="77"/>
      <c r="AE45" s="77"/>
      <c r="AF45" s="77"/>
      <c r="AG45" s="77"/>
      <c r="AH45" s="77"/>
      <c r="AI45" s="77"/>
      <c r="AJ45" s="77"/>
      <c r="AK45" s="77"/>
      <c r="AL45" s="60"/>
      <c r="AM45" s="60"/>
      <c r="AN45" s="60"/>
      <c r="AP45" s="77"/>
      <c r="AQ45" s="77"/>
      <c r="AR45" s="77"/>
      <c r="AS45" s="77"/>
      <c r="AT45" s="77"/>
      <c r="AU45" s="77"/>
      <c r="AV45" s="77"/>
      <c r="AW45" s="77"/>
      <c r="AX45" s="77"/>
      <c r="AY45" s="60"/>
      <c r="AZ45" s="60"/>
      <c r="BA45" s="60"/>
    </row>
    <row r="46" spans="1:53" x14ac:dyDescent="0.25">
      <c r="B46" s="2" t="s">
        <v>61</v>
      </c>
      <c r="C46" s="23">
        <v>8247.39</v>
      </c>
      <c r="D46" s="23">
        <v>5793.66</v>
      </c>
      <c r="E46" s="23">
        <v>10049.66</v>
      </c>
      <c r="F46" s="26">
        <v>9255.59</v>
      </c>
      <c r="G46" s="23">
        <v>0</v>
      </c>
      <c r="H46" s="23">
        <v>0</v>
      </c>
      <c r="I46" s="23">
        <v>9437.9699999999993</v>
      </c>
      <c r="J46" s="23">
        <v>4528.12</v>
      </c>
      <c r="K46" s="23">
        <v>4684.17</v>
      </c>
      <c r="L46" s="44">
        <v>5032.18</v>
      </c>
      <c r="M46" s="44">
        <v>4885.57</v>
      </c>
      <c r="N46" s="44">
        <v>7017.7</v>
      </c>
      <c r="P46" s="44">
        <v>14759.11</v>
      </c>
      <c r="Q46" s="44">
        <v>14703.01</v>
      </c>
      <c r="R46" s="44">
        <v>16464.330000000002</v>
      </c>
      <c r="S46" s="61">
        <v>11837.95</v>
      </c>
      <c r="T46" s="61">
        <v>0</v>
      </c>
      <c r="U46" s="61">
        <v>0</v>
      </c>
      <c r="V46" s="61">
        <v>15793.5</v>
      </c>
      <c r="W46" s="61">
        <v>7452.11</v>
      </c>
      <c r="X46" s="61">
        <v>6736.76</v>
      </c>
      <c r="Y46" s="89">
        <v>7178.94</v>
      </c>
      <c r="Z46" s="89">
        <v>7873.28</v>
      </c>
      <c r="AA46" s="89">
        <v>8555.7999999999993</v>
      </c>
      <c r="AC46" s="90">
        <v>13749.44</v>
      </c>
      <c r="AD46" s="90">
        <v>16203.02</v>
      </c>
      <c r="AE46" s="90">
        <v>18877.189999999999</v>
      </c>
      <c r="AF46" s="108">
        <v>19750.86</v>
      </c>
      <c r="AG46" s="108">
        <v>15582.98</v>
      </c>
      <c r="AH46" s="108">
        <v>16614</v>
      </c>
      <c r="AI46" s="108">
        <v>9765.68</v>
      </c>
      <c r="AJ46" s="108">
        <v>8969.69</v>
      </c>
      <c r="AK46" s="108">
        <v>7845.71</v>
      </c>
      <c r="AL46" s="126">
        <v>7158.82</v>
      </c>
      <c r="AM46" s="126">
        <v>8810.19</v>
      </c>
      <c r="AN46" s="126">
        <v>10786.5</v>
      </c>
      <c r="AP46" s="90">
        <v>13740.9</v>
      </c>
      <c r="AQ46" s="90">
        <v>20746.73</v>
      </c>
      <c r="AR46" s="90">
        <v>15062.09</v>
      </c>
      <c r="AS46" s="108"/>
      <c r="AT46" s="108"/>
      <c r="AU46" s="108"/>
      <c r="AV46" s="108"/>
      <c r="AW46" s="108"/>
      <c r="AX46" s="108"/>
      <c r="AY46" s="126"/>
      <c r="AZ46" s="126"/>
      <c r="BA46" s="126"/>
    </row>
    <row r="47" spans="1:53" x14ac:dyDescent="0.25">
      <c r="A47">
        <f>A43+1</f>
        <v>8</v>
      </c>
      <c r="B47" s="1" t="s">
        <v>10</v>
      </c>
      <c r="I47" s="33"/>
      <c r="J47" s="33"/>
      <c r="K47" s="33"/>
      <c r="Y47" s="73"/>
      <c r="Z47" s="73"/>
      <c r="AA47" s="73"/>
      <c r="AC47" s="77"/>
      <c r="AD47" s="77"/>
      <c r="AE47" s="77"/>
      <c r="AF47" s="77"/>
      <c r="AG47" s="77"/>
      <c r="AH47" s="77"/>
      <c r="AI47" s="77"/>
      <c r="AJ47" s="77"/>
      <c r="AK47" s="77"/>
      <c r="AL47" s="77"/>
      <c r="AM47" s="77"/>
      <c r="AN47" s="77"/>
      <c r="AS47" s="77"/>
      <c r="AT47" s="77"/>
      <c r="AU47" s="77"/>
      <c r="AV47" s="77"/>
      <c r="AW47" s="77"/>
      <c r="AX47" s="77"/>
      <c r="AY47" s="77"/>
      <c r="AZ47" s="77"/>
      <c r="BA47" s="77"/>
    </row>
    <row r="48" spans="1:53" x14ac:dyDescent="0.25">
      <c r="B48" s="2" t="s">
        <v>28</v>
      </c>
      <c r="C48" s="21">
        <v>126</v>
      </c>
      <c r="D48" s="21">
        <v>134</v>
      </c>
      <c r="E48" s="21">
        <v>164</v>
      </c>
      <c r="F48" s="29">
        <v>175</v>
      </c>
      <c r="G48" s="154">
        <v>245</v>
      </c>
      <c r="H48" s="154">
        <v>505</v>
      </c>
      <c r="I48" s="33">
        <v>306</v>
      </c>
      <c r="J48" s="33">
        <v>263</v>
      </c>
      <c r="K48" s="33">
        <v>393</v>
      </c>
      <c r="L48" s="41">
        <v>339</v>
      </c>
      <c r="M48" s="41">
        <v>254</v>
      </c>
      <c r="N48" s="41">
        <v>199</v>
      </c>
      <c r="P48" s="41">
        <v>256</v>
      </c>
      <c r="Q48" s="41">
        <v>280</v>
      </c>
      <c r="R48" s="41">
        <v>340</v>
      </c>
      <c r="S48" s="65">
        <v>348</v>
      </c>
      <c r="T48" s="65">
        <v>343</v>
      </c>
      <c r="U48" s="65">
        <v>477</v>
      </c>
      <c r="V48" s="65">
        <v>599</v>
      </c>
      <c r="W48" s="65">
        <v>466</v>
      </c>
      <c r="X48" s="65">
        <v>514</v>
      </c>
      <c r="Y48" s="91">
        <v>594</v>
      </c>
      <c r="Z48" s="91">
        <v>627</v>
      </c>
      <c r="AA48" s="91">
        <v>611</v>
      </c>
      <c r="AC48" s="96">
        <v>269</v>
      </c>
      <c r="AD48" s="96">
        <v>241</v>
      </c>
      <c r="AE48" s="96">
        <v>282</v>
      </c>
      <c r="AF48" s="96">
        <v>287</v>
      </c>
      <c r="AG48" s="96">
        <v>374</v>
      </c>
      <c r="AH48" s="96">
        <v>241</v>
      </c>
      <c r="AI48" s="96">
        <v>597</v>
      </c>
      <c r="AJ48" s="96">
        <v>1049</v>
      </c>
      <c r="AK48" s="96">
        <v>861</v>
      </c>
      <c r="AL48" s="111">
        <v>793</v>
      </c>
      <c r="AM48" s="111">
        <v>801</v>
      </c>
      <c r="AN48" s="111">
        <v>621</v>
      </c>
      <c r="AP48" s="77">
        <v>407</v>
      </c>
      <c r="AQ48" s="77">
        <v>396</v>
      </c>
      <c r="AR48" s="77">
        <v>482</v>
      </c>
      <c r="AS48" s="96"/>
      <c r="AT48" s="96"/>
      <c r="AU48" s="96"/>
      <c r="AV48" s="96"/>
      <c r="AW48" s="96"/>
      <c r="AX48" s="96"/>
      <c r="AY48" s="111"/>
      <c r="AZ48" s="111"/>
      <c r="BA48" s="111"/>
    </row>
    <row r="49" spans="1:53" x14ac:dyDescent="0.25">
      <c r="B49" s="2" t="s">
        <v>29</v>
      </c>
      <c r="C49" s="21">
        <v>20</v>
      </c>
      <c r="D49" s="21">
        <v>13</v>
      </c>
      <c r="E49" s="21">
        <v>21</v>
      </c>
      <c r="F49" s="29">
        <v>34</v>
      </c>
      <c r="G49" s="154"/>
      <c r="H49" s="154"/>
      <c r="I49" s="33">
        <v>50</v>
      </c>
      <c r="J49" s="33">
        <v>47</v>
      </c>
      <c r="K49" s="33">
        <v>69</v>
      </c>
      <c r="L49" s="41">
        <v>67</v>
      </c>
      <c r="M49" s="41">
        <v>43</v>
      </c>
      <c r="N49" s="41">
        <v>33</v>
      </c>
      <c r="P49" s="41">
        <v>31</v>
      </c>
      <c r="Q49" s="41">
        <v>29</v>
      </c>
      <c r="R49" s="41">
        <v>46</v>
      </c>
      <c r="S49" s="65">
        <v>65</v>
      </c>
      <c r="T49" s="65">
        <v>76</v>
      </c>
      <c r="U49" s="65">
        <v>105</v>
      </c>
      <c r="V49" s="65">
        <v>126</v>
      </c>
      <c r="W49" s="65">
        <v>86</v>
      </c>
      <c r="X49" s="65">
        <v>138</v>
      </c>
      <c r="Y49" s="91">
        <v>158</v>
      </c>
      <c r="Z49" s="91">
        <v>181</v>
      </c>
      <c r="AA49" s="91">
        <v>205</v>
      </c>
      <c r="AC49" s="97">
        <v>123</v>
      </c>
      <c r="AD49" s="97">
        <v>114</v>
      </c>
      <c r="AE49" s="97">
        <v>124</v>
      </c>
      <c r="AF49" s="97">
        <v>132</v>
      </c>
      <c r="AG49" s="97">
        <v>117</v>
      </c>
      <c r="AH49" s="97">
        <v>114</v>
      </c>
      <c r="AI49" s="97">
        <v>115</v>
      </c>
      <c r="AJ49" s="97">
        <v>196</v>
      </c>
      <c r="AK49" s="97">
        <v>204</v>
      </c>
      <c r="AL49" s="50">
        <v>169</v>
      </c>
      <c r="AM49" s="50">
        <v>164</v>
      </c>
      <c r="AN49" s="50">
        <v>134</v>
      </c>
      <c r="AP49" s="96">
        <v>128</v>
      </c>
      <c r="AQ49" s="96">
        <v>112</v>
      </c>
      <c r="AR49" s="96">
        <v>122</v>
      </c>
      <c r="AS49" s="97"/>
      <c r="AT49" s="97"/>
      <c r="AU49" s="97"/>
      <c r="AV49" s="97"/>
      <c r="AW49" s="97"/>
      <c r="AX49" s="97"/>
      <c r="AY49" s="50"/>
      <c r="AZ49" s="50"/>
      <c r="BA49" s="50"/>
    </row>
    <row r="50" spans="1:53" x14ac:dyDescent="0.25">
      <c r="B50" s="2" t="s">
        <v>30</v>
      </c>
      <c r="C50" s="21">
        <v>6</v>
      </c>
      <c r="D50" s="21">
        <v>12</v>
      </c>
      <c r="E50" s="21">
        <v>13</v>
      </c>
      <c r="F50" s="29">
        <v>9</v>
      </c>
      <c r="G50" s="154"/>
      <c r="H50" s="154"/>
      <c r="I50" s="33">
        <v>3</v>
      </c>
      <c r="J50" s="33">
        <v>3</v>
      </c>
      <c r="K50" s="33">
        <v>4</v>
      </c>
      <c r="L50" s="41">
        <v>2</v>
      </c>
      <c r="M50" s="41">
        <v>2</v>
      </c>
      <c r="N50" s="41">
        <v>1</v>
      </c>
      <c r="P50" s="41">
        <v>6</v>
      </c>
      <c r="Q50" s="41">
        <v>7</v>
      </c>
      <c r="R50" s="41">
        <v>10</v>
      </c>
      <c r="S50" s="65">
        <v>3</v>
      </c>
      <c r="T50" s="65">
        <v>9</v>
      </c>
      <c r="U50" s="65">
        <v>8</v>
      </c>
      <c r="V50" s="65">
        <v>8</v>
      </c>
      <c r="W50" s="65">
        <v>5</v>
      </c>
      <c r="X50" s="65">
        <v>5</v>
      </c>
      <c r="Y50" s="65">
        <v>5</v>
      </c>
      <c r="Z50" s="65">
        <v>7</v>
      </c>
      <c r="AA50" s="65">
        <v>7</v>
      </c>
      <c r="AB50" s="65"/>
      <c r="AC50" s="65">
        <v>3</v>
      </c>
      <c r="AD50" s="65">
        <v>9</v>
      </c>
      <c r="AE50" s="65">
        <v>11</v>
      </c>
      <c r="AF50" s="65">
        <v>12</v>
      </c>
      <c r="AG50" s="97">
        <v>12</v>
      </c>
      <c r="AH50" s="97">
        <v>9</v>
      </c>
      <c r="AI50" s="65">
        <v>4</v>
      </c>
      <c r="AJ50" s="97">
        <v>11</v>
      </c>
      <c r="AK50" s="97">
        <v>8</v>
      </c>
      <c r="AL50" s="50">
        <v>8</v>
      </c>
      <c r="AM50" s="50">
        <v>11</v>
      </c>
      <c r="AN50" s="50">
        <v>10</v>
      </c>
      <c r="AP50" s="97">
        <v>6</v>
      </c>
      <c r="AQ50" s="97">
        <v>6</v>
      </c>
      <c r="AR50" s="97">
        <v>8</v>
      </c>
      <c r="AS50" s="65"/>
      <c r="AT50" s="97"/>
      <c r="AU50" s="97"/>
      <c r="AV50" s="65"/>
      <c r="AW50" s="97"/>
      <c r="AX50" s="97"/>
      <c r="AY50" s="50"/>
      <c r="AZ50" s="50"/>
      <c r="BA50" s="50"/>
    </row>
    <row r="51" spans="1:53" x14ac:dyDescent="0.25">
      <c r="B51" s="2" t="s">
        <v>31</v>
      </c>
      <c r="C51" s="21">
        <v>3</v>
      </c>
      <c r="D51" s="21">
        <v>0</v>
      </c>
      <c r="E51" s="21">
        <v>2</v>
      </c>
      <c r="F51" s="29">
        <v>2</v>
      </c>
      <c r="G51" s="154"/>
      <c r="H51" s="154"/>
      <c r="I51" s="33">
        <v>0</v>
      </c>
      <c r="J51" s="33">
        <v>0</v>
      </c>
      <c r="K51" s="33">
        <v>1</v>
      </c>
      <c r="L51" s="41">
        <v>0</v>
      </c>
      <c r="M51" s="41">
        <v>0</v>
      </c>
      <c r="N51" s="41">
        <v>0</v>
      </c>
      <c r="P51" s="41">
        <v>0</v>
      </c>
      <c r="Q51" s="41">
        <v>0</v>
      </c>
      <c r="R51" s="41">
        <v>1</v>
      </c>
      <c r="S51" s="65">
        <v>0</v>
      </c>
      <c r="T51" s="65">
        <v>2</v>
      </c>
      <c r="U51" s="65">
        <v>2</v>
      </c>
      <c r="V51" s="65">
        <v>4</v>
      </c>
      <c r="W51" s="65">
        <v>4</v>
      </c>
      <c r="X51" s="65">
        <v>3</v>
      </c>
      <c r="Y51" s="65">
        <v>4</v>
      </c>
      <c r="Z51" s="65">
        <v>5</v>
      </c>
      <c r="AA51" s="65">
        <v>5</v>
      </c>
      <c r="AB51" s="65"/>
      <c r="AC51" s="65">
        <v>5</v>
      </c>
      <c r="AD51" s="65">
        <v>5</v>
      </c>
      <c r="AE51" s="65">
        <v>5</v>
      </c>
      <c r="AF51" s="65">
        <v>5</v>
      </c>
      <c r="AG51" s="97">
        <v>4</v>
      </c>
      <c r="AH51" s="97">
        <v>5</v>
      </c>
      <c r="AI51" s="65">
        <v>2</v>
      </c>
      <c r="AJ51" s="97">
        <v>4</v>
      </c>
      <c r="AK51" s="97">
        <v>4</v>
      </c>
      <c r="AL51" s="50">
        <v>4</v>
      </c>
      <c r="AM51" s="50">
        <v>3</v>
      </c>
      <c r="AN51" s="50">
        <v>2</v>
      </c>
      <c r="AP51" s="65">
        <v>2</v>
      </c>
      <c r="AQ51" s="65">
        <v>2</v>
      </c>
      <c r="AR51" s="65">
        <v>1</v>
      </c>
      <c r="AS51" s="65"/>
      <c r="AT51" s="97"/>
      <c r="AU51" s="97"/>
      <c r="AV51" s="65"/>
      <c r="AW51" s="97"/>
      <c r="AX51" s="97"/>
      <c r="AY51" s="50"/>
      <c r="AZ51" s="50"/>
      <c r="BA51" s="50"/>
    </row>
    <row r="52" spans="1:53" x14ac:dyDescent="0.25">
      <c r="B52" s="2" t="s">
        <v>32</v>
      </c>
      <c r="C52" s="21">
        <v>0</v>
      </c>
      <c r="D52" s="21">
        <v>0</v>
      </c>
      <c r="E52" s="21">
        <v>0</v>
      </c>
      <c r="F52" s="29">
        <v>0</v>
      </c>
      <c r="G52" s="154"/>
      <c r="H52" s="154"/>
      <c r="I52" s="33">
        <v>0</v>
      </c>
      <c r="J52" s="33">
        <v>0</v>
      </c>
      <c r="K52" s="33">
        <v>0</v>
      </c>
      <c r="L52" s="41">
        <v>0</v>
      </c>
      <c r="M52" s="41">
        <v>0</v>
      </c>
      <c r="N52" s="41">
        <v>0</v>
      </c>
      <c r="P52" s="41">
        <v>0</v>
      </c>
      <c r="Q52" s="41">
        <v>0</v>
      </c>
      <c r="R52" s="41">
        <v>0</v>
      </c>
      <c r="S52" s="65">
        <v>0</v>
      </c>
      <c r="T52" s="65">
        <v>0</v>
      </c>
      <c r="U52" s="65">
        <v>0</v>
      </c>
      <c r="V52" s="65">
        <v>0</v>
      </c>
      <c r="W52" s="65">
        <v>0</v>
      </c>
      <c r="X52" s="65">
        <v>0</v>
      </c>
      <c r="Y52" s="65">
        <v>0</v>
      </c>
      <c r="Z52" s="65">
        <v>0</v>
      </c>
      <c r="AA52" s="65">
        <v>0</v>
      </c>
      <c r="AB52" s="65">
        <v>0</v>
      </c>
      <c r="AC52" s="65">
        <v>0</v>
      </c>
      <c r="AD52" s="65">
        <v>0</v>
      </c>
      <c r="AE52" s="65">
        <v>0</v>
      </c>
      <c r="AF52" s="65">
        <v>0</v>
      </c>
      <c r="AG52" s="97">
        <v>0</v>
      </c>
      <c r="AH52" s="97">
        <v>0</v>
      </c>
      <c r="AI52" s="65">
        <v>0</v>
      </c>
      <c r="AJ52" s="97">
        <v>0</v>
      </c>
      <c r="AK52" s="97">
        <v>0</v>
      </c>
      <c r="AL52" s="50">
        <v>0</v>
      </c>
      <c r="AM52" s="50">
        <v>0</v>
      </c>
      <c r="AN52" s="50">
        <v>0</v>
      </c>
      <c r="AP52" s="65">
        <v>0</v>
      </c>
      <c r="AQ52" s="65">
        <v>0</v>
      </c>
      <c r="AR52" s="65">
        <v>0</v>
      </c>
      <c r="AS52" s="65"/>
      <c r="AT52" s="97"/>
      <c r="AU52" s="97"/>
      <c r="AV52" s="65"/>
      <c r="AW52" s="97"/>
      <c r="AX52" s="97"/>
      <c r="AY52" s="50"/>
      <c r="AZ52" s="50"/>
      <c r="BA52" s="50"/>
    </row>
    <row r="53" spans="1:53" x14ac:dyDescent="0.25">
      <c r="A53">
        <f>A47+1</f>
        <v>9</v>
      </c>
      <c r="B53" s="1" t="s">
        <v>11</v>
      </c>
      <c r="I53" s="33"/>
      <c r="J53" s="33"/>
      <c r="K53" s="33"/>
      <c r="Y53" s="73"/>
      <c r="Z53" s="73"/>
      <c r="AA53" s="73"/>
      <c r="AC53" s="97"/>
      <c r="AD53" s="97"/>
      <c r="AE53" s="97"/>
      <c r="AF53" s="97"/>
      <c r="AG53" s="97"/>
      <c r="AH53" s="97"/>
      <c r="AI53" s="97"/>
      <c r="AJ53" s="97"/>
      <c r="AK53" s="97"/>
      <c r="AL53" s="50"/>
      <c r="AM53" s="50"/>
      <c r="AN53" s="50"/>
      <c r="AP53" s="97"/>
      <c r="AQ53" s="97"/>
      <c r="AR53" s="97"/>
      <c r="AS53" s="97"/>
      <c r="AT53" s="97"/>
      <c r="AU53" s="97"/>
      <c r="AV53" s="97"/>
      <c r="AW53" s="97"/>
      <c r="AX53" s="97"/>
      <c r="AY53" s="50"/>
      <c r="AZ53" s="50"/>
      <c r="BA53" s="50"/>
    </row>
    <row r="54" spans="1:53" x14ac:dyDescent="0.25">
      <c r="B54" s="2" t="s">
        <v>28</v>
      </c>
      <c r="C54" s="21">
        <v>4</v>
      </c>
      <c r="D54" s="21">
        <v>2</v>
      </c>
      <c r="E54" s="21">
        <v>5</v>
      </c>
      <c r="F54" s="21">
        <v>0</v>
      </c>
      <c r="G54" s="21">
        <v>0</v>
      </c>
      <c r="H54" s="21">
        <v>0</v>
      </c>
      <c r="I54" s="145">
        <v>33</v>
      </c>
      <c r="J54" s="145">
        <v>0</v>
      </c>
      <c r="K54" s="145">
        <v>0</v>
      </c>
      <c r="L54" s="145">
        <v>0</v>
      </c>
      <c r="M54" s="145">
        <v>0</v>
      </c>
      <c r="N54" s="145">
        <v>0</v>
      </c>
      <c r="P54" s="145">
        <v>0</v>
      </c>
      <c r="Q54" s="145">
        <v>0</v>
      </c>
      <c r="R54" s="145">
        <v>0</v>
      </c>
      <c r="S54" s="145">
        <v>0</v>
      </c>
      <c r="T54" s="145">
        <v>0</v>
      </c>
      <c r="U54" s="145">
        <v>0</v>
      </c>
      <c r="V54" s="145">
        <v>0</v>
      </c>
      <c r="W54" s="145">
        <v>0</v>
      </c>
      <c r="X54" s="145">
        <v>0</v>
      </c>
      <c r="Y54" s="145">
        <v>0</v>
      </c>
      <c r="Z54" s="145">
        <v>0</v>
      </c>
      <c r="AA54" s="145">
        <v>0</v>
      </c>
      <c r="AB54" s="145"/>
      <c r="AC54" s="145">
        <v>0</v>
      </c>
      <c r="AD54" s="145">
        <v>0</v>
      </c>
      <c r="AE54" s="145">
        <v>0</v>
      </c>
      <c r="AF54" s="145">
        <v>0</v>
      </c>
      <c r="AG54" s="145">
        <v>0</v>
      </c>
      <c r="AH54" s="145">
        <v>0</v>
      </c>
      <c r="AI54" s="145">
        <v>0</v>
      </c>
      <c r="AJ54" s="145">
        <v>0</v>
      </c>
      <c r="AK54" s="145">
        <v>0</v>
      </c>
      <c r="AL54" s="145">
        <v>0</v>
      </c>
      <c r="AM54" s="145">
        <v>0</v>
      </c>
      <c r="AN54" s="145">
        <v>0</v>
      </c>
      <c r="AP54" s="145">
        <v>0</v>
      </c>
      <c r="AQ54" s="145">
        <v>0</v>
      </c>
      <c r="AR54" s="145">
        <v>0</v>
      </c>
      <c r="AS54" s="145"/>
      <c r="AT54" s="145"/>
      <c r="AU54" s="145"/>
      <c r="AV54" s="145"/>
      <c r="AW54" s="145"/>
      <c r="AX54" s="145"/>
      <c r="AY54" s="145"/>
      <c r="AZ54" s="145"/>
      <c r="BA54" s="145"/>
    </row>
    <row r="55" spans="1:53" x14ac:dyDescent="0.25">
      <c r="B55" s="2" t="s">
        <v>29</v>
      </c>
      <c r="C55" s="21">
        <v>1</v>
      </c>
      <c r="D55" s="21">
        <v>0</v>
      </c>
      <c r="E55" s="21">
        <v>1</v>
      </c>
      <c r="F55" s="21">
        <v>0</v>
      </c>
      <c r="G55" s="21">
        <v>0</v>
      </c>
      <c r="H55" s="21">
        <v>0</v>
      </c>
      <c r="I55" s="145"/>
      <c r="J55" s="145"/>
      <c r="K55" s="145"/>
      <c r="L55" s="145"/>
      <c r="M55" s="145"/>
      <c r="N55" s="145"/>
      <c r="P55" s="145"/>
      <c r="Q55" s="145"/>
      <c r="R55" s="145"/>
      <c r="S55" s="145"/>
      <c r="T55" s="145"/>
      <c r="U55" s="145"/>
      <c r="V55" s="145"/>
      <c r="W55" s="145"/>
      <c r="X55" s="145"/>
      <c r="Y55" s="145"/>
      <c r="Z55" s="145"/>
      <c r="AA55" s="145"/>
      <c r="AB55" s="145"/>
      <c r="AC55" s="145"/>
      <c r="AD55" s="145"/>
      <c r="AE55" s="145"/>
      <c r="AF55" s="145"/>
      <c r="AG55" s="145"/>
      <c r="AH55" s="145"/>
      <c r="AI55" s="145"/>
      <c r="AJ55" s="145"/>
      <c r="AK55" s="145"/>
      <c r="AL55" s="145"/>
      <c r="AM55" s="145"/>
      <c r="AN55" s="145"/>
      <c r="AP55" s="145"/>
      <c r="AQ55" s="145"/>
      <c r="AR55" s="145"/>
      <c r="AS55" s="145"/>
      <c r="AT55" s="145"/>
      <c r="AU55" s="145"/>
      <c r="AV55" s="145"/>
      <c r="AW55" s="145"/>
      <c r="AX55" s="145"/>
      <c r="AY55" s="145"/>
      <c r="AZ55" s="145"/>
      <c r="BA55" s="145"/>
    </row>
    <row r="56" spans="1:53" x14ac:dyDescent="0.25">
      <c r="B56" s="2" t="s">
        <v>30</v>
      </c>
      <c r="C56" s="21">
        <v>0</v>
      </c>
      <c r="D56" s="21">
        <v>0</v>
      </c>
      <c r="E56" s="21">
        <v>0</v>
      </c>
      <c r="F56" s="21">
        <v>0</v>
      </c>
      <c r="G56" s="21">
        <v>0</v>
      </c>
      <c r="H56" s="21">
        <v>0</v>
      </c>
      <c r="I56" s="145"/>
      <c r="J56" s="145"/>
      <c r="K56" s="145"/>
      <c r="L56" s="145"/>
      <c r="M56" s="145"/>
      <c r="N56" s="145"/>
      <c r="P56" s="145"/>
      <c r="Q56" s="145"/>
      <c r="R56" s="145"/>
      <c r="S56" s="145"/>
      <c r="T56" s="145"/>
      <c r="U56" s="145"/>
      <c r="V56" s="145"/>
      <c r="W56" s="145"/>
      <c r="X56" s="145"/>
      <c r="Y56" s="145"/>
      <c r="Z56" s="145"/>
      <c r="AA56" s="145"/>
      <c r="AB56" s="145"/>
      <c r="AC56" s="145"/>
      <c r="AD56" s="145"/>
      <c r="AE56" s="145"/>
      <c r="AF56" s="145"/>
      <c r="AG56" s="145"/>
      <c r="AH56" s="145"/>
      <c r="AI56" s="145"/>
      <c r="AJ56" s="145"/>
      <c r="AK56" s="145"/>
      <c r="AL56" s="145"/>
      <c r="AM56" s="145"/>
      <c r="AN56" s="145"/>
      <c r="AP56" s="145"/>
      <c r="AQ56" s="145"/>
      <c r="AR56" s="145"/>
      <c r="AS56" s="145"/>
      <c r="AT56" s="145"/>
      <c r="AU56" s="145"/>
      <c r="AV56" s="145"/>
      <c r="AW56" s="145"/>
      <c r="AX56" s="145"/>
      <c r="AY56" s="145"/>
      <c r="AZ56" s="145"/>
      <c r="BA56" s="145"/>
    </row>
    <row r="57" spans="1:53" x14ac:dyDescent="0.25">
      <c r="B57" s="2" t="s">
        <v>31</v>
      </c>
      <c r="C57" s="21">
        <v>0</v>
      </c>
      <c r="D57" s="21">
        <v>0</v>
      </c>
      <c r="E57" s="21">
        <v>0</v>
      </c>
      <c r="F57" s="21">
        <v>0</v>
      </c>
      <c r="G57" s="21">
        <v>0</v>
      </c>
      <c r="H57" s="21">
        <v>0</v>
      </c>
      <c r="I57" s="145"/>
      <c r="J57" s="145"/>
      <c r="K57" s="145"/>
      <c r="L57" s="145"/>
      <c r="M57" s="145"/>
      <c r="N57" s="145"/>
      <c r="P57" s="145"/>
      <c r="Q57" s="145"/>
      <c r="R57" s="145"/>
      <c r="S57" s="145"/>
      <c r="T57" s="145"/>
      <c r="U57" s="145"/>
      <c r="V57" s="145"/>
      <c r="W57" s="145"/>
      <c r="X57" s="145"/>
      <c r="Y57" s="145"/>
      <c r="Z57" s="145"/>
      <c r="AA57" s="145"/>
      <c r="AB57" s="145"/>
      <c r="AC57" s="145"/>
      <c r="AD57" s="145"/>
      <c r="AE57" s="145"/>
      <c r="AF57" s="145"/>
      <c r="AG57" s="145"/>
      <c r="AH57" s="145"/>
      <c r="AI57" s="145"/>
      <c r="AJ57" s="145"/>
      <c r="AK57" s="145"/>
      <c r="AL57" s="145"/>
      <c r="AM57" s="145"/>
      <c r="AN57" s="145"/>
      <c r="AP57" s="145"/>
      <c r="AQ57" s="145"/>
      <c r="AR57" s="145"/>
      <c r="AS57" s="145"/>
      <c r="AT57" s="145"/>
      <c r="AU57" s="145"/>
      <c r="AV57" s="145"/>
      <c r="AW57" s="145"/>
      <c r="AX57" s="145"/>
      <c r="AY57" s="145"/>
      <c r="AZ57" s="145"/>
      <c r="BA57" s="145"/>
    </row>
    <row r="58" spans="1:53" x14ac:dyDescent="0.25">
      <c r="B58" s="2" t="s">
        <v>32</v>
      </c>
      <c r="C58" s="21">
        <v>0</v>
      </c>
      <c r="D58" s="21">
        <v>0</v>
      </c>
      <c r="E58" s="21">
        <v>0</v>
      </c>
      <c r="F58" s="21">
        <v>0</v>
      </c>
      <c r="G58" s="21">
        <v>0</v>
      </c>
      <c r="H58" s="21">
        <v>0</v>
      </c>
      <c r="I58" s="145"/>
      <c r="J58" s="145"/>
      <c r="K58" s="145"/>
      <c r="L58" s="145"/>
      <c r="M58" s="145"/>
      <c r="N58" s="145"/>
      <c r="P58" s="145"/>
      <c r="Q58" s="145"/>
      <c r="R58" s="145"/>
      <c r="S58" s="145"/>
      <c r="T58" s="145"/>
      <c r="U58" s="145"/>
      <c r="V58" s="145"/>
      <c r="W58" s="145"/>
      <c r="X58" s="145"/>
      <c r="Y58" s="145"/>
      <c r="Z58" s="145"/>
      <c r="AA58" s="145"/>
      <c r="AB58" s="145"/>
      <c r="AC58" s="145"/>
      <c r="AD58" s="145"/>
      <c r="AE58" s="145"/>
      <c r="AF58" s="145"/>
      <c r="AG58" s="145"/>
      <c r="AH58" s="145"/>
      <c r="AI58" s="145"/>
      <c r="AJ58" s="145"/>
      <c r="AK58" s="145"/>
      <c r="AL58" s="145"/>
      <c r="AM58" s="145"/>
      <c r="AN58" s="145"/>
      <c r="AP58" s="145"/>
      <c r="AQ58" s="145"/>
      <c r="AR58" s="145"/>
      <c r="AS58" s="145"/>
      <c r="AT58" s="145"/>
      <c r="AU58" s="145"/>
      <c r="AV58" s="145"/>
      <c r="AW58" s="145"/>
      <c r="AX58" s="145"/>
      <c r="AY58" s="145"/>
      <c r="AZ58" s="145"/>
      <c r="BA58" s="145"/>
    </row>
    <row r="59" spans="1:53" ht="17.25" x14ac:dyDescent="0.25">
      <c r="A59">
        <f>A53+1</f>
        <v>10</v>
      </c>
      <c r="B59" s="1" t="s">
        <v>78</v>
      </c>
      <c r="I59" s="33"/>
      <c r="J59" s="33"/>
      <c r="K59" s="33"/>
      <c r="Y59" s="73"/>
      <c r="Z59" s="73"/>
      <c r="AA59" s="73"/>
      <c r="AC59" s="96"/>
      <c r="AD59" s="96"/>
      <c r="AE59" s="96"/>
      <c r="AF59" s="96"/>
      <c r="AG59" s="96"/>
      <c r="AH59" s="96"/>
      <c r="AI59" s="96"/>
      <c r="AJ59" s="96"/>
      <c r="AK59" s="96"/>
      <c r="AL59" s="111"/>
      <c r="AM59" s="111"/>
      <c r="AN59" s="111"/>
      <c r="AP59" s="96"/>
      <c r="AQ59" s="96"/>
      <c r="AR59" s="96"/>
      <c r="AS59" s="96"/>
      <c r="AT59" s="96"/>
      <c r="AU59" s="96"/>
      <c r="AV59" s="96"/>
      <c r="AW59" s="96"/>
      <c r="AX59" s="96"/>
      <c r="AY59" s="111"/>
      <c r="AZ59" s="111"/>
      <c r="BA59" s="111"/>
    </row>
    <row r="60" spans="1:53" x14ac:dyDescent="0.25">
      <c r="B60" s="2" t="s">
        <v>61</v>
      </c>
      <c r="C60" s="24">
        <v>153</v>
      </c>
      <c r="D60" s="24">
        <v>68</v>
      </c>
      <c r="E60" s="24">
        <v>117</v>
      </c>
      <c r="F60" s="24">
        <v>24</v>
      </c>
      <c r="G60" s="22">
        <v>93</v>
      </c>
      <c r="H60" s="22">
        <v>138</v>
      </c>
      <c r="I60" s="52">
        <v>28</v>
      </c>
      <c r="J60" s="52">
        <v>39</v>
      </c>
      <c r="K60" s="52">
        <v>154</v>
      </c>
      <c r="L60" s="52">
        <v>46</v>
      </c>
      <c r="M60" s="52">
        <v>21</v>
      </c>
      <c r="N60" s="52">
        <v>15</v>
      </c>
      <c r="O60" s="52"/>
      <c r="P60" s="52">
        <v>26</v>
      </c>
      <c r="Q60" s="52">
        <v>32</v>
      </c>
      <c r="R60" s="52">
        <v>49</v>
      </c>
      <c r="S60" s="58">
        <v>4</v>
      </c>
      <c r="T60" s="58">
        <v>30</v>
      </c>
      <c r="U60" s="67">
        <v>15</v>
      </c>
      <c r="V60" s="65">
        <v>95</v>
      </c>
      <c r="W60" s="65">
        <v>119</v>
      </c>
      <c r="X60" s="65">
        <v>1096</v>
      </c>
      <c r="Y60" s="72">
        <v>565</v>
      </c>
      <c r="Z60" s="72">
        <v>1453</v>
      </c>
      <c r="AA60" s="72">
        <v>194</v>
      </c>
      <c r="AC60" s="96">
        <v>347</v>
      </c>
      <c r="AD60" s="96">
        <v>485</v>
      </c>
      <c r="AE60" s="96">
        <v>562</v>
      </c>
      <c r="AF60" s="96">
        <v>783</v>
      </c>
      <c r="AG60" s="96">
        <v>2014</v>
      </c>
      <c r="AH60" s="96">
        <v>1655</v>
      </c>
      <c r="AI60" s="96">
        <v>174</v>
      </c>
      <c r="AJ60" s="96">
        <v>312</v>
      </c>
      <c r="AK60" s="96">
        <v>158</v>
      </c>
      <c r="AL60" s="111">
        <v>101</v>
      </c>
      <c r="AM60" s="111">
        <v>99</v>
      </c>
      <c r="AN60" s="111">
        <v>7</v>
      </c>
      <c r="AP60" s="96">
        <v>37</v>
      </c>
      <c r="AQ60" s="96">
        <v>52</v>
      </c>
      <c r="AR60" s="96">
        <v>18</v>
      </c>
      <c r="AS60" s="96"/>
      <c r="AT60" s="96"/>
      <c r="AU60" s="96"/>
      <c r="AV60" s="96"/>
      <c r="AW60" s="96"/>
      <c r="AX60" s="96"/>
      <c r="AY60" s="111"/>
      <c r="AZ60" s="111"/>
      <c r="BA60" s="111"/>
    </row>
    <row r="61" spans="1:53" ht="17.25" x14ac:dyDescent="0.25">
      <c r="A61">
        <f>A59+1</f>
        <v>11</v>
      </c>
      <c r="B61" s="5" t="s">
        <v>79</v>
      </c>
      <c r="E61" s="3"/>
      <c r="I61" s="33"/>
      <c r="J61" s="33"/>
      <c r="K61" s="33"/>
      <c r="S61" s="55"/>
      <c r="T61" s="55"/>
      <c r="X61" s="55"/>
      <c r="Y61" s="73"/>
      <c r="Z61" s="73"/>
      <c r="AA61" s="73"/>
      <c r="AC61" s="77"/>
      <c r="AD61" s="77"/>
      <c r="AE61" s="77"/>
      <c r="AF61" s="77"/>
      <c r="AG61" s="77"/>
      <c r="AH61" s="77"/>
      <c r="AI61" s="77"/>
      <c r="AJ61" s="77"/>
      <c r="AK61" s="77"/>
      <c r="AL61" s="77"/>
      <c r="AM61" s="77"/>
      <c r="AN61" s="77"/>
      <c r="AP61" s="77"/>
      <c r="AQ61" s="77"/>
      <c r="AR61" s="77"/>
      <c r="AS61" s="77"/>
      <c r="AT61" s="77"/>
      <c r="AU61" s="77"/>
      <c r="AV61" s="77"/>
      <c r="AW61" s="77"/>
      <c r="AX61" s="77"/>
      <c r="AY61" s="77"/>
      <c r="AZ61" s="77"/>
      <c r="BA61" s="77"/>
    </row>
    <row r="62" spans="1:53" x14ac:dyDescent="0.25">
      <c r="B62" s="2" t="s">
        <v>61</v>
      </c>
      <c r="C62" s="22" t="s">
        <v>50</v>
      </c>
      <c r="D62" s="22" t="s">
        <v>50</v>
      </c>
      <c r="E62" s="22" t="s">
        <v>50</v>
      </c>
      <c r="F62" s="22" t="s">
        <v>50</v>
      </c>
      <c r="G62" s="22" t="s">
        <v>50</v>
      </c>
      <c r="H62" s="22" t="s">
        <v>50</v>
      </c>
      <c r="I62" s="22" t="s">
        <v>50</v>
      </c>
      <c r="J62" s="22" t="s">
        <v>50</v>
      </c>
      <c r="K62" s="22" t="s">
        <v>50</v>
      </c>
      <c r="L62" s="47" t="s">
        <v>50</v>
      </c>
      <c r="M62" s="47" t="s">
        <v>50</v>
      </c>
      <c r="N62" s="47" t="s">
        <v>50</v>
      </c>
      <c r="P62" s="52" t="s">
        <v>50</v>
      </c>
      <c r="Q62" s="52" t="s">
        <v>50</v>
      </c>
      <c r="R62" s="52" t="s">
        <v>50</v>
      </c>
      <c r="S62" s="58" t="s">
        <v>50</v>
      </c>
      <c r="T62" s="58" t="s">
        <v>50</v>
      </c>
      <c r="U62" s="67" t="s">
        <v>50</v>
      </c>
      <c r="V62" s="70" t="s">
        <v>50</v>
      </c>
      <c r="W62" s="70" t="s">
        <v>50</v>
      </c>
      <c r="X62" s="70" t="s">
        <v>50</v>
      </c>
      <c r="Y62" s="73" t="s">
        <v>50</v>
      </c>
      <c r="Z62" s="73" t="s">
        <v>50</v>
      </c>
      <c r="AA62" s="73" t="s">
        <v>50</v>
      </c>
      <c r="AC62" s="73" t="s">
        <v>50</v>
      </c>
      <c r="AD62" s="73" t="s">
        <v>50</v>
      </c>
      <c r="AE62" s="73" t="s">
        <v>50</v>
      </c>
      <c r="AF62" s="73" t="s">
        <v>50</v>
      </c>
      <c r="AG62" s="73" t="s">
        <v>50</v>
      </c>
      <c r="AH62" s="73" t="s">
        <v>50</v>
      </c>
      <c r="AI62" s="73" t="s">
        <v>50</v>
      </c>
      <c r="AJ62" s="73" t="s">
        <v>50</v>
      </c>
      <c r="AK62" s="73" t="s">
        <v>50</v>
      </c>
      <c r="AL62" s="73" t="s">
        <v>50</v>
      </c>
      <c r="AM62" s="73" t="s">
        <v>50</v>
      </c>
      <c r="AN62" s="73" t="s">
        <v>50</v>
      </c>
      <c r="AP62" s="73" t="s">
        <v>50</v>
      </c>
      <c r="AQ62" s="73" t="s">
        <v>50</v>
      </c>
      <c r="AR62" s="73" t="s">
        <v>50</v>
      </c>
      <c r="AS62" s="73"/>
      <c r="AT62" s="73"/>
      <c r="AU62" s="73"/>
      <c r="AV62" s="73"/>
      <c r="AW62" s="73"/>
      <c r="AX62" s="73"/>
      <c r="AY62" s="73"/>
      <c r="AZ62" s="73"/>
      <c r="BA62" s="73"/>
    </row>
    <row r="63" spans="1:53" x14ac:dyDescent="0.25">
      <c r="A63">
        <f>A61+1</f>
        <v>12</v>
      </c>
      <c r="B63" s="1" t="s">
        <v>12</v>
      </c>
      <c r="I63" s="33"/>
      <c r="J63" s="33"/>
      <c r="K63" s="33"/>
      <c r="S63" s="55"/>
      <c r="T63" s="55"/>
      <c r="X63" s="55"/>
      <c r="Y63" s="73"/>
      <c r="Z63" s="73"/>
      <c r="AA63" s="73"/>
      <c r="AC63" s="96"/>
      <c r="AD63" s="96"/>
      <c r="AE63" s="96"/>
      <c r="AF63" s="96"/>
      <c r="AG63" s="96"/>
      <c r="AH63" s="96"/>
      <c r="AI63" s="96"/>
      <c r="AJ63" s="96"/>
      <c r="AK63" s="96"/>
      <c r="AL63" s="96"/>
      <c r="AM63" s="96"/>
      <c r="AN63" s="96"/>
      <c r="AP63" s="96"/>
      <c r="AQ63" s="96"/>
      <c r="AR63" s="96"/>
      <c r="AS63" s="96"/>
      <c r="AT63" s="96"/>
      <c r="AU63" s="96"/>
      <c r="AV63" s="96"/>
      <c r="AW63" s="96"/>
      <c r="AX63" s="96"/>
      <c r="AY63" s="96"/>
      <c r="AZ63" s="96"/>
      <c r="BA63" s="96"/>
    </row>
    <row r="64" spans="1:53" x14ac:dyDescent="0.25">
      <c r="B64" s="2" t="s">
        <v>28</v>
      </c>
      <c r="C64" s="21">
        <v>1249</v>
      </c>
      <c r="D64" s="21">
        <v>1134</v>
      </c>
      <c r="E64" s="21">
        <v>1132</v>
      </c>
      <c r="F64" s="21">
        <v>1220</v>
      </c>
      <c r="G64" s="25">
        <v>1295</v>
      </c>
      <c r="H64" s="25">
        <v>1302</v>
      </c>
      <c r="I64" s="21">
        <v>1287</v>
      </c>
      <c r="J64" s="21">
        <v>1276</v>
      </c>
      <c r="K64" s="21">
        <v>1265</v>
      </c>
      <c r="L64" s="46">
        <v>1260</v>
      </c>
      <c r="M64" s="46">
        <v>1247</v>
      </c>
      <c r="N64" s="46">
        <v>1231</v>
      </c>
      <c r="P64" s="46">
        <v>1220</v>
      </c>
      <c r="Q64" s="46">
        <v>1211</v>
      </c>
      <c r="R64" s="46">
        <v>1235</v>
      </c>
      <c r="S64" s="57">
        <v>1164</v>
      </c>
      <c r="T64" s="57">
        <v>1188</v>
      </c>
      <c r="U64" s="57">
        <v>1198</v>
      </c>
      <c r="V64" s="57">
        <v>1204</v>
      </c>
      <c r="W64" s="57">
        <v>1238</v>
      </c>
      <c r="X64" s="57">
        <v>1187</v>
      </c>
      <c r="Y64" s="77">
        <v>1200</v>
      </c>
      <c r="Z64" s="77">
        <v>1177</v>
      </c>
      <c r="AA64" s="77">
        <v>1157</v>
      </c>
      <c r="AC64" s="96">
        <v>1130</v>
      </c>
      <c r="AD64" s="96">
        <v>1201</v>
      </c>
      <c r="AE64" s="96">
        <v>5683</v>
      </c>
      <c r="AF64" s="96">
        <v>5629</v>
      </c>
      <c r="AG64" s="96">
        <v>5579</v>
      </c>
      <c r="AH64" s="96">
        <v>5665</v>
      </c>
      <c r="AI64" s="96">
        <v>5522</v>
      </c>
      <c r="AJ64" s="96">
        <v>4076</v>
      </c>
      <c r="AK64" s="96">
        <v>3087</v>
      </c>
      <c r="AL64" s="111">
        <v>2759</v>
      </c>
      <c r="AM64" s="111">
        <v>2542</v>
      </c>
      <c r="AN64" s="111">
        <v>2526</v>
      </c>
      <c r="AP64" s="111">
        <v>1118</v>
      </c>
      <c r="AQ64" s="111">
        <v>1037</v>
      </c>
      <c r="AR64" s="111">
        <v>1112</v>
      </c>
      <c r="AS64" s="96"/>
      <c r="AT64" s="96"/>
      <c r="AU64" s="96"/>
      <c r="AV64" s="96"/>
      <c r="AW64" s="96"/>
      <c r="AX64" s="96"/>
      <c r="AY64" s="111"/>
      <c r="AZ64" s="111"/>
      <c r="BA64" s="111"/>
    </row>
    <row r="65" spans="1:53" x14ac:dyDescent="0.25">
      <c r="B65" s="2" t="s">
        <v>29</v>
      </c>
      <c r="C65" s="21">
        <v>9284</v>
      </c>
      <c r="D65" s="21">
        <v>9191</v>
      </c>
      <c r="E65" s="21">
        <v>9378</v>
      </c>
      <c r="F65" s="21">
        <v>8452</v>
      </c>
      <c r="G65" s="21">
        <v>8387</v>
      </c>
      <c r="H65" s="21">
        <v>8387</v>
      </c>
      <c r="I65" s="21">
        <v>9825</v>
      </c>
      <c r="J65" s="21">
        <v>9726</v>
      </c>
      <c r="K65" s="21">
        <v>9277</v>
      </c>
      <c r="L65" s="46">
        <v>9565</v>
      </c>
      <c r="M65" s="46">
        <v>9418</v>
      </c>
      <c r="N65" s="46">
        <v>8661</v>
      </c>
      <c r="P65" s="46">
        <v>8881</v>
      </c>
      <c r="Q65" s="46">
        <v>9464</v>
      </c>
      <c r="R65" s="46">
        <v>9527</v>
      </c>
      <c r="S65" s="57">
        <v>10125</v>
      </c>
      <c r="T65" s="57">
        <v>9386</v>
      </c>
      <c r="U65" s="57">
        <v>8996</v>
      </c>
      <c r="V65" s="57">
        <v>9922</v>
      </c>
      <c r="W65" s="57">
        <v>9767</v>
      </c>
      <c r="X65" s="57">
        <v>9653</v>
      </c>
      <c r="Y65" s="57">
        <v>9099</v>
      </c>
      <c r="Z65" s="57">
        <v>9223</v>
      </c>
      <c r="AA65" s="57">
        <v>9323</v>
      </c>
      <c r="AC65" s="77">
        <v>10139</v>
      </c>
      <c r="AD65" s="77">
        <v>10211</v>
      </c>
      <c r="AE65" s="77">
        <v>10363</v>
      </c>
      <c r="AF65" s="77">
        <v>11117</v>
      </c>
      <c r="AG65" s="77">
        <v>10270</v>
      </c>
      <c r="AH65" s="77">
        <v>10280</v>
      </c>
      <c r="AI65" s="77">
        <v>11135</v>
      </c>
      <c r="AJ65" s="77">
        <v>10705</v>
      </c>
      <c r="AK65" s="77">
        <v>10557</v>
      </c>
      <c r="AL65" s="60">
        <v>10713</v>
      </c>
      <c r="AM65" s="60">
        <v>10655</v>
      </c>
      <c r="AN65" s="60">
        <v>10623</v>
      </c>
      <c r="AP65" s="60">
        <v>11028</v>
      </c>
      <c r="AQ65" s="60">
        <v>11025</v>
      </c>
      <c r="AR65" s="60">
        <v>11094</v>
      </c>
      <c r="AS65" s="77"/>
      <c r="AT65" s="77"/>
      <c r="AU65" s="77"/>
      <c r="AV65" s="77"/>
      <c r="AW65" s="77"/>
      <c r="AX65" s="77"/>
      <c r="AY65" s="60"/>
      <c r="AZ65" s="60"/>
      <c r="BA65" s="60"/>
    </row>
    <row r="66" spans="1:53" x14ac:dyDescent="0.25">
      <c r="B66" s="2" t="s">
        <v>30</v>
      </c>
      <c r="C66" s="21">
        <v>0</v>
      </c>
      <c r="D66" s="21">
        <v>0</v>
      </c>
      <c r="E66" s="21">
        <v>0</v>
      </c>
      <c r="F66" s="21">
        <v>0</v>
      </c>
      <c r="G66" s="21">
        <v>0</v>
      </c>
      <c r="H66" s="46">
        <v>0</v>
      </c>
      <c r="I66" s="46">
        <v>0</v>
      </c>
      <c r="J66" s="46">
        <v>0</v>
      </c>
      <c r="K66" s="46">
        <v>0</v>
      </c>
      <c r="L66" s="46">
        <v>0</v>
      </c>
      <c r="M66" s="46">
        <v>0</v>
      </c>
      <c r="N66" s="46">
        <v>0</v>
      </c>
      <c r="P66" s="46">
        <v>0</v>
      </c>
      <c r="Q66" s="46">
        <v>0</v>
      </c>
      <c r="R66" s="46">
        <v>0</v>
      </c>
      <c r="S66" s="57">
        <v>0</v>
      </c>
      <c r="T66" s="57">
        <v>0</v>
      </c>
      <c r="U66" s="57">
        <v>0</v>
      </c>
      <c r="V66" s="57">
        <v>0</v>
      </c>
      <c r="W66" s="57">
        <v>0</v>
      </c>
      <c r="X66" s="57">
        <v>0</v>
      </c>
      <c r="Y66" s="57">
        <v>0</v>
      </c>
      <c r="Z66" s="57">
        <v>0</v>
      </c>
      <c r="AA66" s="57">
        <v>0</v>
      </c>
      <c r="AC66" s="57">
        <v>0</v>
      </c>
      <c r="AD66" s="57">
        <v>0</v>
      </c>
      <c r="AE66" s="57">
        <v>0</v>
      </c>
      <c r="AF66" s="113">
        <v>0</v>
      </c>
      <c r="AG66" s="113">
        <v>0</v>
      </c>
      <c r="AH66" s="113">
        <v>0</v>
      </c>
      <c r="AI66" s="113">
        <v>0</v>
      </c>
      <c r="AJ66" s="113">
        <v>0</v>
      </c>
      <c r="AK66" s="113">
        <v>0</v>
      </c>
      <c r="AL66" s="60">
        <v>0</v>
      </c>
      <c r="AM66" s="60">
        <v>0</v>
      </c>
      <c r="AN66" s="60">
        <v>0</v>
      </c>
      <c r="AP66" s="60">
        <v>0</v>
      </c>
      <c r="AQ66" s="60">
        <v>0</v>
      </c>
      <c r="AR66" s="60">
        <v>0</v>
      </c>
      <c r="AS66" s="113"/>
      <c r="AT66" s="113"/>
      <c r="AU66" s="113"/>
      <c r="AV66" s="113"/>
      <c r="AW66" s="113"/>
      <c r="AX66" s="113"/>
      <c r="AY66" s="60"/>
      <c r="AZ66" s="60"/>
      <c r="BA66" s="60"/>
    </row>
    <row r="67" spans="1:53" x14ac:dyDescent="0.25">
      <c r="B67" s="2" t="s">
        <v>31</v>
      </c>
      <c r="C67" s="21">
        <v>0</v>
      </c>
      <c r="D67" s="21">
        <v>0</v>
      </c>
      <c r="E67" s="21">
        <v>0</v>
      </c>
      <c r="F67" s="21">
        <v>0</v>
      </c>
      <c r="G67" s="21">
        <v>0</v>
      </c>
      <c r="H67" s="21">
        <v>0</v>
      </c>
      <c r="I67" s="21">
        <v>0</v>
      </c>
      <c r="J67" s="21">
        <v>0</v>
      </c>
      <c r="K67" s="21">
        <v>0</v>
      </c>
      <c r="L67" s="46">
        <v>0</v>
      </c>
      <c r="M67" s="46">
        <v>0</v>
      </c>
      <c r="N67" s="46">
        <v>0</v>
      </c>
      <c r="P67" s="46">
        <v>0</v>
      </c>
      <c r="Q67" s="46">
        <v>0</v>
      </c>
      <c r="R67" s="46">
        <v>0</v>
      </c>
      <c r="S67" s="57">
        <v>0</v>
      </c>
      <c r="T67" s="57">
        <v>0</v>
      </c>
      <c r="U67" s="57">
        <v>0</v>
      </c>
      <c r="V67" s="57">
        <v>0</v>
      </c>
      <c r="W67" s="57">
        <v>0</v>
      </c>
      <c r="X67" s="57">
        <v>0</v>
      </c>
      <c r="Y67" s="57">
        <v>0</v>
      </c>
      <c r="Z67" s="57">
        <v>0</v>
      </c>
      <c r="AA67" s="57">
        <v>0</v>
      </c>
      <c r="AC67" s="57">
        <v>0</v>
      </c>
      <c r="AD67" s="57">
        <v>0</v>
      </c>
      <c r="AE67" s="57">
        <v>0</v>
      </c>
      <c r="AF67" s="113">
        <v>0</v>
      </c>
      <c r="AG67" s="113">
        <v>0</v>
      </c>
      <c r="AH67" s="113">
        <v>0</v>
      </c>
      <c r="AI67" s="113">
        <v>0</v>
      </c>
      <c r="AJ67" s="113">
        <v>0</v>
      </c>
      <c r="AK67" s="113">
        <v>0</v>
      </c>
      <c r="AL67" s="60">
        <v>0</v>
      </c>
      <c r="AM67" s="60">
        <v>0</v>
      </c>
      <c r="AN67" s="60">
        <v>0</v>
      </c>
      <c r="AP67" s="60">
        <v>0</v>
      </c>
      <c r="AQ67" s="60">
        <v>0</v>
      </c>
      <c r="AR67" s="60">
        <v>0</v>
      </c>
      <c r="AS67" s="113"/>
      <c r="AT67" s="113"/>
      <c r="AU67" s="113"/>
      <c r="AV67" s="113"/>
      <c r="AW67" s="113"/>
      <c r="AX67" s="113"/>
      <c r="AY67" s="60"/>
      <c r="AZ67" s="60"/>
      <c r="BA67" s="60"/>
    </row>
    <row r="68" spans="1:53" x14ac:dyDescent="0.25">
      <c r="B68" s="2" t="s">
        <v>32</v>
      </c>
      <c r="C68" s="21">
        <v>0</v>
      </c>
      <c r="D68" s="21">
        <v>0</v>
      </c>
      <c r="E68" s="21">
        <v>0</v>
      </c>
      <c r="F68" s="21">
        <v>0</v>
      </c>
      <c r="G68" s="21">
        <v>0</v>
      </c>
      <c r="H68" s="21">
        <v>0</v>
      </c>
      <c r="I68" s="21">
        <v>0</v>
      </c>
      <c r="J68" s="21">
        <v>0</v>
      </c>
      <c r="K68" s="21">
        <v>0</v>
      </c>
      <c r="L68" s="46">
        <v>0</v>
      </c>
      <c r="M68" s="46">
        <v>0</v>
      </c>
      <c r="N68" s="46">
        <v>0</v>
      </c>
      <c r="P68" s="46">
        <v>0</v>
      </c>
      <c r="Q68" s="46">
        <v>0</v>
      </c>
      <c r="R68" s="46">
        <v>0</v>
      </c>
      <c r="S68" s="57">
        <v>0</v>
      </c>
      <c r="T68" s="57">
        <v>0</v>
      </c>
      <c r="U68" s="57">
        <v>0</v>
      </c>
      <c r="V68" s="57">
        <v>0</v>
      </c>
      <c r="W68" s="57">
        <v>0</v>
      </c>
      <c r="X68" s="57">
        <v>0</v>
      </c>
      <c r="Y68" s="57">
        <v>0</v>
      </c>
      <c r="Z68" s="57">
        <v>0</v>
      </c>
      <c r="AA68" s="57">
        <v>0</v>
      </c>
      <c r="AC68" s="57">
        <v>0</v>
      </c>
      <c r="AD68" s="57">
        <v>0</v>
      </c>
      <c r="AE68" s="57">
        <v>0</v>
      </c>
      <c r="AF68" s="113">
        <v>0</v>
      </c>
      <c r="AG68" s="113">
        <v>0</v>
      </c>
      <c r="AH68" s="113">
        <v>0</v>
      </c>
      <c r="AI68" s="113">
        <v>0</v>
      </c>
      <c r="AJ68" s="113">
        <v>0</v>
      </c>
      <c r="AK68" s="113">
        <v>0</v>
      </c>
      <c r="AL68" s="60">
        <v>0</v>
      </c>
      <c r="AM68" s="60">
        <v>0</v>
      </c>
      <c r="AN68" s="60">
        <v>0</v>
      </c>
      <c r="AP68" s="60">
        <v>0</v>
      </c>
      <c r="AQ68" s="60">
        <v>0</v>
      </c>
      <c r="AR68" s="60">
        <v>0</v>
      </c>
      <c r="AS68" s="113"/>
      <c r="AT68" s="113"/>
      <c r="AU68" s="113"/>
      <c r="AV68" s="113"/>
      <c r="AW68" s="113"/>
      <c r="AX68" s="113"/>
      <c r="AY68" s="60"/>
      <c r="AZ68" s="60"/>
      <c r="BA68" s="60"/>
    </row>
    <row r="69" spans="1:53" x14ac:dyDescent="0.25">
      <c r="A69">
        <f>A63+1</f>
        <v>13</v>
      </c>
      <c r="B69" s="1" t="s">
        <v>13</v>
      </c>
      <c r="I69" s="33"/>
      <c r="J69" s="33"/>
      <c r="K69" s="33"/>
      <c r="L69" s="48"/>
      <c r="M69" s="48"/>
      <c r="N69" s="48"/>
      <c r="P69" s="53"/>
      <c r="Q69" s="53"/>
      <c r="R69" s="53"/>
      <c r="S69" s="64"/>
      <c r="T69" s="64"/>
      <c r="U69" s="68"/>
      <c r="V69" s="69"/>
      <c r="W69" s="69"/>
      <c r="X69" s="69"/>
      <c r="Y69" s="92"/>
      <c r="Z69" s="92"/>
      <c r="AA69" s="92"/>
      <c r="AC69" s="103"/>
      <c r="AD69" s="103"/>
      <c r="AE69" s="103"/>
      <c r="AF69" s="110"/>
      <c r="AG69" s="110"/>
      <c r="AH69" s="110"/>
      <c r="AI69" s="116"/>
      <c r="AJ69" s="116"/>
      <c r="AK69" s="116"/>
      <c r="AL69" s="34"/>
      <c r="AM69" s="34"/>
      <c r="AN69" s="34"/>
      <c r="AP69" s="34"/>
      <c r="AQ69" s="34"/>
      <c r="AR69" s="34"/>
      <c r="AS69" s="130"/>
      <c r="AT69" s="130"/>
      <c r="AU69" s="130"/>
      <c r="AV69" s="130"/>
      <c r="AW69" s="130"/>
      <c r="AX69" s="130"/>
      <c r="AY69" s="34"/>
      <c r="AZ69" s="34"/>
      <c r="BA69" s="34"/>
    </row>
    <row r="70" spans="1:53" x14ac:dyDescent="0.25">
      <c r="B70" s="2" t="s">
        <v>28</v>
      </c>
      <c r="C70" s="21">
        <v>0</v>
      </c>
      <c r="D70" s="21">
        <v>115</v>
      </c>
      <c r="E70" s="21">
        <v>2</v>
      </c>
      <c r="F70" s="21">
        <v>0</v>
      </c>
      <c r="G70" s="21">
        <v>0</v>
      </c>
      <c r="H70" s="21">
        <v>0</v>
      </c>
      <c r="I70" s="21">
        <v>0</v>
      </c>
      <c r="J70" s="21">
        <v>0</v>
      </c>
      <c r="K70" s="21">
        <v>0</v>
      </c>
      <c r="L70" s="46">
        <v>0</v>
      </c>
      <c r="M70" s="46">
        <v>0</v>
      </c>
      <c r="N70" s="46">
        <v>0</v>
      </c>
      <c r="P70" s="46">
        <v>0</v>
      </c>
      <c r="Q70" s="46">
        <v>0</v>
      </c>
      <c r="R70" s="46">
        <v>0</v>
      </c>
      <c r="S70" s="57">
        <v>0</v>
      </c>
      <c r="T70" s="57">
        <v>0</v>
      </c>
      <c r="U70" s="57">
        <v>0</v>
      </c>
      <c r="V70" s="57">
        <v>0</v>
      </c>
      <c r="W70" s="57">
        <v>0</v>
      </c>
      <c r="X70" s="57">
        <v>0</v>
      </c>
      <c r="Y70" s="57">
        <v>0</v>
      </c>
      <c r="Z70" s="57">
        <v>0</v>
      </c>
      <c r="AA70" s="57">
        <v>0</v>
      </c>
      <c r="AC70" s="57">
        <v>0</v>
      </c>
      <c r="AD70" s="57">
        <v>0</v>
      </c>
      <c r="AE70" s="57">
        <v>0</v>
      </c>
      <c r="AF70" s="113">
        <v>0</v>
      </c>
      <c r="AG70" s="113">
        <v>0</v>
      </c>
      <c r="AH70" s="113">
        <v>0</v>
      </c>
      <c r="AI70" s="113">
        <v>0</v>
      </c>
      <c r="AJ70" s="113">
        <v>0</v>
      </c>
      <c r="AK70" s="113">
        <v>0</v>
      </c>
      <c r="AL70" s="60">
        <v>0</v>
      </c>
      <c r="AM70" s="60">
        <v>0</v>
      </c>
      <c r="AN70" s="60">
        <v>0</v>
      </c>
      <c r="AP70" s="60">
        <v>0</v>
      </c>
      <c r="AQ70" s="60">
        <v>0</v>
      </c>
      <c r="AR70" s="60">
        <v>0</v>
      </c>
      <c r="AS70" s="113"/>
      <c r="AT70" s="113"/>
      <c r="AU70" s="113"/>
      <c r="AV70" s="113"/>
      <c r="AW70" s="113"/>
      <c r="AX70" s="113"/>
      <c r="AY70" s="60"/>
      <c r="AZ70" s="60"/>
      <c r="BA70" s="60"/>
    </row>
    <row r="71" spans="1:53" x14ac:dyDescent="0.25">
      <c r="B71" s="2" t="s">
        <v>29</v>
      </c>
      <c r="C71" s="21">
        <v>0</v>
      </c>
      <c r="D71" s="21">
        <v>93</v>
      </c>
      <c r="E71" s="21">
        <v>0</v>
      </c>
      <c r="F71" s="21">
        <v>926</v>
      </c>
      <c r="G71" s="21">
        <v>0</v>
      </c>
      <c r="H71" s="21">
        <v>0</v>
      </c>
      <c r="I71" s="21">
        <v>0</v>
      </c>
      <c r="J71" s="21">
        <v>0</v>
      </c>
      <c r="K71" s="21">
        <v>0</v>
      </c>
      <c r="L71" s="46">
        <v>0</v>
      </c>
      <c r="M71" s="46">
        <v>0</v>
      </c>
      <c r="N71" s="46">
        <v>0</v>
      </c>
      <c r="P71" s="46">
        <v>0</v>
      </c>
      <c r="Q71" s="46">
        <v>0</v>
      </c>
      <c r="R71" s="46">
        <v>0</v>
      </c>
      <c r="S71" s="57">
        <v>0</v>
      </c>
      <c r="T71" s="57">
        <v>0</v>
      </c>
      <c r="U71" s="57">
        <v>0</v>
      </c>
      <c r="V71" s="57">
        <v>0</v>
      </c>
      <c r="W71" s="57">
        <v>0</v>
      </c>
      <c r="X71" s="57">
        <v>0</v>
      </c>
      <c r="Y71" s="57">
        <v>0</v>
      </c>
      <c r="Z71" s="57">
        <v>0</v>
      </c>
      <c r="AA71" s="57">
        <v>0</v>
      </c>
      <c r="AC71" s="57">
        <v>0</v>
      </c>
      <c r="AD71" s="57">
        <v>0</v>
      </c>
      <c r="AE71" s="57">
        <v>0</v>
      </c>
      <c r="AF71" s="113">
        <v>0</v>
      </c>
      <c r="AG71" s="113">
        <v>0</v>
      </c>
      <c r="AH71" s="113">
        <v>0</v>
      </c>
      <c r="AI71" s="113">
        <v>0</v>
      </c>
      <c r="AJ71" s="113">
        <v>0</v>
      </c>
      <c r="AK71" s="113">
        <v>0</v>
      </c>
      <c r="AL71" s="60">
        <v>0</v>
      </c>
      <c r="AM71" s="60">
        <v>0</v>
      </c>
      <c r="AN71" s="60">
        <v>0</v>
      </c>
      <c r="AP71" s="60">
        <v>0</v>
      </c>
      <c r="AQ71" s="60">
        <v>0</v>
      </c>
      <c r="AR71" s="60">
        <v>0</v>
      </c>
      <c r="AS71" s="113"/>
      <c r="AT71" s="113"/>
      <c r="AU71" s="113"/>
      <c r="AV71" s="113"/>
      <c r="AW71" s="113"/>
      <c r="AX71" s="113"/>
      <c r="AY71" s="60"/>
      <c r="AZ71" s="60"/>
      <c r="BA71" s="60"/>
    </row>
    <row r="72" spans="1:53" x14ac:dyDescent="0.25">
      <c r="B72" s="2" t="s">
        <v>30</v>
      </c>
      <c r="C72" s="21">
        <v>0</v>
      </c>
      <c r="D72" s="21">
        <v>0</v>
      </c>
      <c r="E72" s="21">
        <v>0</v>
      </c>
      <c r="F72" s="21">
        <v>0</v>
      </c>
      <c r="G72" s="21">
        <v>0</v>
      </c>
      <c r="H72" s="21">
        <v>0</v>
      </c>
      <c r="I72" s="21">
        <v>0</v>
      </c>
      <c r="J72" s="21">
        <v>0</v>
      </c>
      <c r="K72" s="21">
        <v>0</v>
      </c>
      <c r="L72" s="46">
        <v>0</v>
      </c>
      <c r="M72" s="46">
        <v>0</v>
      </c>
      <c r="N72" s="46">
        <v>0</v>
      </c>
      <c r="P72" s="46">
        <v>0</v>
      </c>
      <c r="Q72" s="46">
        <v>0</v>
      </c>
      <c r="R72" s="46">
        <v>0</v>
      </c>
      <c r="S72" s="57">
        <v>0</v>
      </c>
      <c r="T72" s="57">
        <v>0</v>
      </c>
      <c r="U72" s="57">
        <v>0</v>
      </c>
      <c r="V72" s="57">
        <v>0</v>
      </c>
      <c r="W72" s="57">
        <v>0</v>
      </c>
      <c r="X72" s="57">
        <v>0</v>
      </c>
      <c r="Y72" s="57">
        <v>0</v>
      </c>
      <c r="Z72" s="57">
        <v>0</v>
      </c>
      <c r="AA72" s="57">
        <v>0</v>
      </c>
      <c r="AC72" s="57">
        <v>0</v>
      </c>
      <c r="AD72" s="57">
        <v>0</v>
      </c>
      <c r="AE72" s="57">
        <v>0</v>
      </c>
      <c r="AF72" s="113">
        <v>0</v>
      </c>
      <c r="AG72" s="113">
        <v>0</v>
      </c>
      <c r="AH72" s="113">
        <v>0</v>
      </c>
      <c r="AI72" s="113">
        <v>0</v>
      </c>
      <c r="AJ72" s="113">
        <v>0</v>
      </c>
      <c r="AK72" s="113">
        <v>0</v>
      </c>
      <c r="AL72" s="60">
        <v>0</v>
      </c>
      <c r="AM72" s="60">
        <v>0</v>
      </c>
      <c r="AN72" s="60">
        <v>0</v>
      </c>
      <c r="AP72" s="60">
        <v>0</v>
      </c>
      <c r="AQ72" s="60">
        <v>0</v>
      </c>
      <c r="AR72" s="60">
        <v>0</v>
      </c>
      <c r="AS72" s="113"/>
      <c r="AT72" s="113"/>
      <c r="AU72" s="113"/>
      <c r="AV72" s="113"/>
      <c r="AW72" s="113"/>
      <c r="AX72" s="113"/>
      <c r="AY72" s="60"/>
      <c r="AZ72" s="60"/>
      <c r="BA72" s="60"/>
    </row>
    <row r="73" spans="1:53" x14ac:dyDescent="0.25">
      <c r="B73" s="2" t="s">
        <v>31</v>
      </c>
      <c r="C73" s="21">
        <v>0</v>
      </c>
      <c r="D73" s="21">
        <v>0</v>
      </c>
      <c r="E73" s="21">
        <v>0</v>
      </c>
      <c r="F73" s="21">
        <v>0</v>
      </c>
      <c r="G73" s="21">
        <v>0</v>
      </c>
      <c r="H73" s="21">
        <v>0</v>
      </c>
      <c r="I73" s="21">
        <v>0</v>
      </c>
      <c r="J73" s="21">
        <v>0</v>
      </c>
      <c r="K73" s="21">
        <v>0</v>
      </c>
      <c r="L73" s="46">
        <v>0</v>
      </c>
      <c r="M73" s="46">
        <v>0</v>
      </c>
      <c r="N73" s="46">
        <v>0</v>
      </c>
      <c r="P73" s="46">
        <v>0</v>
      </c>
      <c r="Q73" s="46">
        <v>0</v>
      </c>
      <c r="R73" s="46">
        <v>0</v>
      </c>
      <c r="S73" s="57">
        <v>0</v>
      </c>
      <c r="T73" s="57">
        <v>0</v>
      </c>
      <c r="U73" s="57">
        <v>0</v>
      </c>
      <c r="V73" s="57">
        <v>0</v>
      </c>
      <c r="W73" s="57">
        <v>0</v>
      </c>
      <c r="X73" s="57">
        <v>0</v>
      </c>
      <c r="Y73" s="57">
        <v>0</v>
      </c>
      <c r="Z73" s="57">
        <v>0</v>
      </c>
      <c r="AA73" s="57">
        <v>0</v>
      </c>
      <c r="AC73" s="57">
        <v>0</v>
      </c>
      <c r="AD73" s="57">
        <v>0</v>
      </c>
      <c r="AE73" s="57">
        <v>0</v>
      </c>
      <c r="AF73" s="113">
        <v>0</v>
      </c>
      <c r="AG73" s="113">
        <v>0</v>
      </c>
      <c r="AH73" s="113">
        <v>0</v>
      </c>
      <c r="AI73" s="113">
        <v>0</v>
      </c>
      <c r="AJ73" s="113">
        <v>0</v>
      </c>
      <c r="AK73" s="113">
        <v>0</v>
      </c>
      <c r="AL73" s="60">
        <v>0</v>
      </c>
      <c r="AM73" s="60">
        <v>0</v>
      </c>
      <c r="AN73" s="60">
        <v>0</v>
      </c>
      <c r="AP73" s="60">
        <v>0</v>
      </c>
      <c r="AQ73" s="60">
        <v>0</v>
      </c>
      <c r="AR73" s="60">
        <v>0</v>
      </c>
      <c r="AS73" s="113"/>
      <c r="AT73" s="113"/>
      <c r="AU73" s="113"/>
      <c r="AV73" s="113"/>
      <c r="AW73" s="113"/>
      <c r="AX73" s="113"/>
      <c r="AY73" s="60"/>
      <c r="AZ73" s="60"/>
      <c r="BA73" s="60"/>
    </row>
    <row r="74" spans="1:53" x14ac:dyDescent="0.25">
      <c r="B74" s="2" t="s">
        <v>32</v>
      </c>
      <c r="C74" s="21">
        <v>0</v>
      </c>
      <c r="D74" s="21">
        <v>0</v>
      </c>
      <c r="E74" s="21">
        <v>0</v>
      </c>
      <c r="F74" s="21">
        <v>0</v>
      </c>
      <c r="G74" s="21">
        <v>0</v>
      </c>
      <c r="H74" s="21">
        <v>0</v>
      </c>
      <c r="I74" s="21">
        <v>0</v>
      </c>
      <c r="J74" s="21">
        <v>0</v>
      </c>
      <c r="K74" s="21">
        <v>0</v>
      </c>
      <c r="L74" s="46">
        <v>0</v>
      </c>
      <c r="M74" s="46">
        <v>0</v>
      </c>
      <c r="N74" s="46">
        <v>0</v>
      </c>
      <c r="P74" s="46">
        <v>0</v>
      </c>
      <c r="Q74" s="46">
        <v>0</v>
      </c>
      <c r="R74" s="46">
        <v>0</v>
      </c>
      <c r="S74" s="57">
        <v>0</v>
      </c>
      <c r="T74" s="57">
        <v>0</v>
      </c>
      <c r="U74" s="57">
        <v>0</v>
      </c>
      <c r="V74" s="57">
        <v>0</v>
      </c>
      <c r="W74" s="57">
        <v>0</v>
      </c>
      <c r="X74" s="57">
        <v>0</v>
      </c>
      <c r="Y74" s="57">
        <v>0</v>
      </c>
      <c r="Z74" s="57">
        <v>0</v>
      </c>
      <c r="AA74" s="57">
        <v>0</v>
      </c>
      <c r="AC74" s="57">
        <v>0</v>
      </c>
      <c r="AD74" s="57">
        <v>0</v>
      </c>
      <c r="AE74" s="57">
        <v>0</v>
      </c>
      <c r="AF74" s="113">
        <v>0</v>
      </c>
      <c r="AG74" s="113">
        <v>0</v>
      </c>
      <c r="AH74" s="113">
        <v>0</v>
      </c>
      <c r="AI74" s="113">
        <v>0</v>
      </c>
      <c r="AJ74" s="113">
        <v>0</v>
      </c>
      <c r="AK74" s="113">
        <v>0</v>
      </c>
      <c r="AL74" s="60">
        <v>0</v>
      </c>
      <c r="AM74" s="60">
        <v>0</v>
      </c>
      <c r="AN74" s="60">
        <v>0</v>
      </c>
      <c r="AP74" s="60">
        <v>0</v>
      </c>
      <c r="AQ74" s="60">
        <v>0</v>
      </c>
      <c r="AR74" s="60">
        <v>0</v>
      </c>
      <c r="AS74" s="113"/>
      <c r="AT74" s="113"/>
      <c r="AU74" s="113"/>
      <c r="AV74" s="113"/>
      <c r="AW74" s="113"/>
      <c r="AX74" s="113"/>
      <c r="AY74" s="60"/>
      <c r="AZ74" s="60"/>
      <c r="BA74" s="60"/>
    </row>
    <row r="75" spans="1:53" x14ac:dyDescent="0.25">
      <c r="A75">
        <f>A69+1</f>
        <v>14</v>
      </c>
      <c r="B75" s="1" t="s">
        <v>14</v>
      </c>
      <c r="I75" s="33"/>
      <c r="J75" s="33"/>
      <c r="K75" s="33"/>
      <c r="Y75" s="55"/>
      <c r="Z75" s="55"/>
      <c r="AA75" s="55"/>
      <c r="AC75" s="57"/>
      <c r="AD75" s="57"/>
      <c r="AE75" s="57"/>
      <c r="AF75" s="57"/>
      <c r="AG75" s="57"/>
      <c r="AH75" s="57"/>
      <c r="AI75" s="113"/>
      <c r="AJ75" s="113"/>
      <c r="AK75" s="113"/>
      <c r="AL75" s="60"/>
      <c r="AM75" s="60"/>
      <c r="AN75" s="60"/>
      <c r="AP75" s="113"/>
      <c r="AQ75" s="113"/>
      <c r="AR75" s="113"/>
      <c r="AS75" s="113"/>
      <c r="AT75" s="113"/>
      <c r="AU75" s="113"/>
      <c r="AV75" s="113"/>
      <c r="AW75" s="113"/>
      <c r="AX75" s="113"/>
      <c r="AY75" s="60"/>
      <c r="AZ75" s="60"/>
      <c r="BA75" s="60"/>
    </row>
    <row r="76" spans="1:53" x14ac:dyDescent="0.25">
      <c r="B76" s="2" t="s">
        <v>28</v>
      </c>
      <c r="C76" s="95">
        <v>228</v>
      </c>
      <c r="D76" s="95">
        <v>0</v>
      </c>
      <c r="E76" s="95">
        <v>0</v>
      </c>
      <c r="F76" s="66">
        <v>88</v>
      </c>
      <c r="G76" s="143">
        <v>32</v>
      </c>
      <c r="H76" s="143">
        <v>7</v>
      </c>
      <c r="I76" s="146">
        <v>0</v>
      </c>
      <c r="J76" s="146">
        <v>8</v>
      </c>
      <c r="K76" s="146">
        <v>11</v>
      </c>
      <c r="L76" s="146">
        <v>18</v>
      </c>
      <c r="M76" s="146">
        <v>11</v>
      </c>
      <c r="N76" s="146">
        <v>6</v>
      </c>
      <c r="O76" s="17"/>
      <c r="P76" s="146">
        <v>1</v>
      </c>
      <c r="Q76" s="146">
        <v>2</v>
      </c>
      <c r="R76" s="146">
        <v>2</v>
      </c>
      <c r="S76" s="146">
        <v>26</v>
      </c>
      <c r="T76" s="146">
        <v>23</v>
      </c>
      <c r="U76" s="146">
        <v>23</v>
      </c>
      <c r="V76" s="146">
        <v>31</v>
      </c>
      <c r="W76" s="146">
        <v>1</v>
      </c>
      <c r="X76" s="146">
        <v>0</v>
      </c>
      <c r="Y76" s="146">
        <v>8</v>
      </c>
      <c r="Z76" s="146">
        <v>140</v>
      </c>
      <c r="AA76" s="146">
        <v>177</v>
      </c>
      <c r="AB76" s="17"/>
      <c r="AC76" s="146">
        <v>6</v>
      </c>
      <c r="AD76" s="146">
        <v>4</v>
      </c>
      <c r="AE76" s="146">
        <v>2</v>
      </c>
      <c r="AF76" s="146">
        <v>7</v>
      </c>
      <c r="AG76" s="146">
        <v>7</v>
      </c>
      <c r="AH76" s="146">
        <v>11</v>
      </c>
      <c r="AI76" s="146">
        <v>17</v>
      </c>
      <c r="AJ76" s="146">
        <v>36</v>
      </c>
      <c r="AK76" s="146">
        <v>21</v>
      </c>
      <c r="AL76" s="143">
        <v>9</v>
      </c>
      <c r="AM76" s="143">
        <v>26</v>
      </c>
      <c r="AN76" s="143">
        <v>5</v>
      </c>
      <c r="AP76" s="146">
        <v>10</v>
      </c>
      <c r="AQ76" s="146">
        <v>7</v>
      </c>
      <c r="AR76" s="146">
        <v>9</v>
      </c>
      <c r="AS76" s="146"/>
      <c r="AT76" s="146"/>
      <c r="AU76" s="146"/>
      <c r="AV76" s="146"/>
      <c r="AW76" s="146"/>
      <c r="AX76" s="146"/>
      <c r="AY76" s="143"/>
      <c r="AZ76" s="143"/>
      <c r="BA76" s="143"/>
    </row>
    <row r="77" spans="1:53" x14ac:dyDescent="0.25">
      <c r="B77" s="2" t="s">
        <v>29</v>
      </c>
      <c r="C77" s="95">
        <v>514</v>
      </c>
      <c r="D77" s="95">
        <v>0</v>
      </c>
      <c r="E77" s="95">
        <v>187</v>
      </c>
      <c r="F77" s="95">
        <v>0</v>
      </c>
      <c r="G77" s="143"/>
      <c r="H77" s="143"/>
      <c r="I77" s="146"/>
      <c r="J77" s="146"/>
      <c r="K77" s="146"/>
      <c r="L77" s="146"/>
      <c r="M77" s="146"/>
      <c r="N77" s="146"/>
      <c r="O77" s="17"/>
      <c r="P77" s="146"/>
      <c r="Q77" s="146"/>
      <c r="R77" s="146"/>
      <c r="S77" s="146"/>
      <c r="T77" s="146"/>
      <c r="U77" s="146"/>
      <c r="V77" s="146"/>
      <c r="W77" s="146"/>
      <c r="X77" s="146"/>
      <c r="Y77" s="146"/>
      <c r="Z77" s="146"/>
      <c r="AA77" s="146"/>
      <c r="AB77" s="17"/>
      <c r="AC77" s="146"/>
      <c r="AD77" s="146"/>
      <c r="AE77" s="146"/>
      <c r="AF77" s="146"/>
      <c r="AG77" s="146"/>
      <c r="AH77" s="146"/>
      <c r="AI77" s="146"/>
      <c r="AJ77" s="146"/>
      <c r="AK77" s="146"/>
      <c r="AL77" s="143"/>
      <c r="AM77" s="143"/>
      <c r="AN77" s="143"/>
      <c r="AP77" s="146"/>
      <c r="AQ77" s="146"/>
      <c r="AR77" s="146"/>
      <c r="AS77" s="146"/>
      <c r="AT77" s="146"/>
      <c r="AU77" s="146"/>
      <c r="AV77" s="146"/>
      <c r="AW77" s="146"/>
      <c r="AX77" s="146"/>
      <c r="AY77" s="143"/>
      <c r="AZ77" s="143"/>
      <c r="BA77" s="143"/>
    </row>
    <row r="78" spans="1:53" s="106" customFormat="1" x14ac:dyDescent="0.25">
      <c r="B78" s="107" t="s">
        <v>30</v>
      </c>
      <c r="C78" s="95">
        <v>0</v>
      </c>
      <c r="D78" s="95">
        <v>0</v>
      </c>
      <c r="E78" s="95">
        <v>0</v>
      </c>
      <c r="F78" s="95">
        <v>0</v>
      </c>
      <c r="G78" s="143"/>
      <c r="H78" s="143"/>
      <c r="I78" s="146"/>
      <c r="J78" s="146"/>
      <c r="K78" s="146"/>
      <c r="L78" s="146"/>
      <c r="M78" s="146"/>
      <c r="N78" s="146"/>
      <c r="O78" s="17"/>
      <c r="P78" s="146"/>
      <c r="Q78" s="146"/>
      <c r="R78" s="146"/>
      <c r="S78" s="146"/>
      <c r="T78" s="146"/>
      <c r="U78" s="146"/>
      <c r="V78" s="146"/>
      <c r="W78" s="146"/>
      <c r="X78" s="146"/>
      <c r="Y78" s="146"/>
      <c r="Z78" s="146"/>
      <c r="AA78" s="146"/>
      <c r="AB78" s="17"/>
      <c r="AC78" s="146"/>
      <c r="AD78" s="146"/>
      <c r="AE78" s="146"/>
      <c r="AF78" s="146"/>
      <c r="AG78" s="146"/>
      <c r="AH78" s="146"/>
      <c r="AI78" s="146"/>
      <c r="AJ78" s="146"/>
      <c r="AK78" s="146"/>
      <c r="AL78" s="143"/>
      <c r="AM78" s="143"/>
      <c r="AN78" s="143"/>
      <c r="AP78" s="146"/>
      <c r="AQ78" s="146"/>
      <c r="AR78" s="146"/>
      <c r="AS78" s="146"/>
      <c r="AT78" s="146"/>
      <c r="AU78" s="146"/>
      <c r="AV78" s="146"/>
      <c r="AW78" s="146"/>
      <c r="AX78" s="146"/>
      <c r="AY78" s="143"/>
      <c r="AZ78" s="143"/>
      <c r="BA78" s="143"/>
    </row>
    <row r="79" spans="1:53" x14ac:dyDescent="0.25">
      <c r="B79" s="2" t="s">
        <v>31</v>
      </c>
      <c r="C79" s="95">
        <v>0</v>
      </c>
      <c r="D79" s="95">
        <v>0</v>
      </c>
      <c r="E79" s="95">
        <v>0</v>
      </c>
      <c r="F79" s="95">
        <v>0</v>
      </c>
      <c r="G79" s="143"/>
      <c r="H79" s="143"/>
      <c r="I79" s="146"/>
      <c r="J79" s="146"/>
      <c r="K79" s="146"/>
      <c r="L79" s="146"/>
      <c r="M79" s="146"/>
      <c r="N79" s="146"/>
      <c r="O79" s="17"/>
      <c r="P79" s="146"/>
      <c r="Q79" s="146"/>
      <c r="R79" s="146"/>
      <c r="S79" s="146"/>
      <c r="T79" s="146"/>
      <c r="U79" s="146"/>
      <c r="V79" s="146"/>
      <c r="W79" s="146"/>
      <c r="X79" s="146"/>
      <c r="Y79" s="146"/>
      <c r="Z79" s="146"/>
      <c r="AA79" s="146"/>
      <c r="AB79" s="17"/>
      <c r="AC79" s="146"/>
      <c r="AD79" s="146"/>
      <c r="AE79" s="146"/>
      <c r="AF79" s="146"/>
      <c r="AG79" s="146"/>
      <c r="AH79" s="146"/>
      <c r="AI79" s="146"/>
      <c r="AJ79" s="146"/>
      <c r="AK79" s="146"/>
      <c r="AL79" s="143"/>
      <c r="AM79" s="143"/>
      <c r="AN79" s="143"/>
      <c r="AP79" s="146"/>
      <c r="AQ79" s="146"/>
      <c r="AR79" s="146"/>
      <c r="AS79" s="146"/>
      <c r="AT79" s="146"/>
      <c r="AU79" s="146"/>
      <c r="AV79" s="146"/>
      <c r="AW79" s="146"/>
      <c r="AX79" s="146"/>
      <c r="AY79" s="143"/>
      <c r="AZ79" s="143"/>
      <c r="BA79" s="143"/>
    </row>
    <row r="80" spans="1:53" x14ac:dyDescent="0.25">
      <c r="B80" s="2" t="s">
        <v>32</v>
      </c>
      <c r="C80" s="95">
        <v>0</v>
      </c>
      <c r="D80" s="95">
        <v>0</v>
      </c>
      <c r="E80" s="95">
        <v>0</v>
      </c>
      <c r="F80" s="95">
        <v>0</v>
      </c>
      <c r="G80" s="143"/>
      <c r="H80" s="143"/>
      <c r="I80" s="146"/>
      <c r="J80" s="146"/>
      <c r="K80" s="146"/>
      <c r="L80" s="146"/>
      <c r="M80" s="146"/>
      <c r="N80" s="146"/>
      <c r="O80" s="17"/>
      <c r="P80" s="146"/>
      <c r="Q80" s="146"/>
      <c r="R80" s="146"/>
      <c r="S80" s="146"/>
      <c r="T80" s="146"/>
      <c r="U80" s="146"/>
      <c r="V80" s="146"/>
      <c r="W80" s="146"/>
      <c r="X80" s="146"/>
      <c r="Y80" s="146"/>
      <c r="Z80" s="146"/>
      <c r="AA80" s="146"/>
      <c r="AB80" s="17"/>
      <c r="AC80" s="146"/>
      <c r="AD80" s="146"/>
      <c r="AE80" s="146"/>
      <c r="AF80" s="146"/>
      <c r="AG80" s="146"/>
      <c r="AH80" s="146"/>
      <c r="AI80" s="146"/>
      <c r="AJ80" s="146"/>
      <c r="AK80" s="146"/>
      <c r="AL80" s="143"/>
      <c r="AM80" s="143"/>
      <c r="AN80" s="143"/>
      <c r="AP80" s="146"/>
      <c r="AQ80" s="146"/>
      <c r="AR80" s="146"/>
      <c r="AS80" s="146"/>
      <c r="AT80" s="146"/>
      <c r="AU80" s="146"/>
      <c r="AV80" s="146"/>
      <c r="AW80" s="146"/>
      <c r="AX80" s="146"/>
      <c r="AY80" s="143"/>
      <c r="AZ80" s="143"/>
      <c r="BA80" s="143"/>
    </row>
    <row r="81" spans="1:53" ht="17.25" x14ac:dyDescent="0.25">
      <c r="A81">
        <f>A75+1</f>
        <v>15</v>
      </c>
      <c r="B81" s="1" t="s">
        <v>80</v>
      </c>
      <c r="I81" s="33"/>
      <c r="J81" s="33"/>
      <c r="K81" s="33"/>
      <c r="AC81" s="93"/>
      <c r="AD81" s="93"/>
      <c r="AE81" s="93"/>
      <c r="AF81" s="104"/>
      <c r="AG81" s="104"/>
      <c r="AH81" s="104"/>
      <c r="AI81" s="117"/>
      <c r="AJ81" s="117"/>
      <c r="AK81" s="117"/>
      <c r="AL81" s="119"/>
      <c r="AM81" s="119"/>
      <c r="AN81" s="119"/>
      <c r="AP81" s="129"/>
      <c r="AQ81" s="129"/>
      <c r="AR81" s="129"/>
      <c r="AS81" s="129"/>
      <c r="AT81" s="129"/>
      <c r="AU81" s="129"/>
      <c r="AV81" s="129"/>
      <c r="AW81" s="129"/>
      <c r="AX81" s="129"/>
      <c r="AY81" s="128"/>
      <c r="AZ81" s="128"/>
      <c r="BA81" s="128"/>
    </row>
    <row r="82" spans="1:53" x14ac:dyDescent="0.25">
      <c r="B82" s="2" t="s">
        <v>62</v>
      </c>
      <c r="C82" s="21">
        <v>359</v>
      </c>
      <c r="D82" s="21">
        <v>63</v>
      </c>
      <c r="E82" s="21">
        <v>72</v>
      </c>
      <c r="F82" s="21">
        <v>180</v>
      </c>
      <c r="G82" s="21">
        <v>1</v>
      </c>
      <c r="H82" s="21">
        <v>30</v>
      </c>
      <c r="I82" s="21">
        <v>2</v>
      </c>
      <c r="J82" s="21">
        <v>80</v>
      </c>
      <c r="K82" s="21">
        <v>20</v>
      </c>
      <c r="L82">
        <v>95</v>
      </c>
      <c r="M82">
        <v>0</v>
      </c>
      <c r="N82">
        <v>84</v>
      </c>
      <c r="P82" s="46">
        <v>39</v>
      </c>
      <c r="Q82" s="46">
        <v>73</v>
      </c>
      <c r="R82" s="46">
        <v>11</v>
      </c>
      <c r="S82" s="57">
        <v>1</v>
      </c>
      <c r="T82" s="57">
        <v>66</v>
      </c>
      <c r="U82" s="57">
        <v>2</v>
      </c>
      <c r="V82" s="57">
        <v>1</v>
      </c>
      <c r="W82" s="57">
        <v>39</v>
      </c>
      <c r="X82" s="57">
        <v>4</v>
      </c>
      <c r="Y82" s="57">
        <v>7</v>
      </c>
      <c r="Z82" s="57">
        <v>5</v>
      </c>
      <c r="AA82" s="57">
        <v>210</v>
      </c>
      <c r="AC82" s="95">
        <v>23</v>
      </c>
      <c r="AD82" s="95">
        <v>0</v>
      </c>
      <c r="AE82" s="95">
        <v>19</v>
      </c>
      <c r="AF82" s="95">
        <v>63</v>
      </c>
      <c r="AG82" s="95">
        <v>41</v>
      </c>
      <c r="AH82" s="95">
        <v>92</v>
      </c>
      <c r="AI82" s="113">
        <v>92</v>
      </c>
      <c r="AJ82" s="113">
        <v>53</v>
      </c>
      <c r="AK82" s="113">
        <v>252</v>
      </c>
      <c r="AL82" s="60">
        <v>306</v>
      </c>
      <c r="AM82" s="60">
        <v>189</v>
      </c>
      <c r="AN82" s="60">
        <v>27</v>
      </c>
      <c r="AP82" s="95">
        <v>6</v>
      </c>
      <c r="AQ82" s="95">
        <v>1</v>
      </c>
      <c r="AR82" s="95">
        <v>32</v>
      </c>
      <c r="AS82" s="95"/>
      <c r="AT82" s="95"/>
      <c r="AU82" s="95"/>
      <c r="AV82" s="113"/>
      <c r="AW82" s="113"/>
      <c r="AX82" s="113"/>
      <c r="AY82" s="60"/>
      <c r="AZ82" s="60"/>
      <c r="BA82" s="60"/>
    </row>
    <row r="83" spans="1:53" x14ac:dyDescent="0.25">
      <c r="A83">
        <f>A81+1</f>
        <v>16</v>
      </c>
      <c r="B83" s="1" t="s">
        <v>15</v>
      </c>
      <c r="I83" s="33"/>
      <c r="J83" s="33"/>
      <c r="K83" s="33"/>
      <c r="AC83" s="57"/>
      <c r="AD83" s="57"/>
      <c r="AE83" s="57"/>
      <c r="AF83" s="57"/>
      <c r="AG83" s="57"/>
      <c r="AH83" s="57"/>
      <c r="AI83" s="113"/>
      <c r="AJ83" s="113"/>
      <c r="AK83" s="113"/>
      <c r="AL83" s="60"/>
      <c r="AM83" s="60"/>
      <c r="AN83" s="60"/>
      <c r="AP83" s="60"/>
      <c r="AQ83" s="60"/>
      <c r="AR83" s="60"/>
      <c r="AS83" s="113"/>
      <c r="AT83" s="113"/>
      <c r="AU83" s="113"/>
      <c r="AV83" s="113"/>
      <c r="AW83" s="113"/>
      <c r="AX83" s="113"/>
      <c r="AY83" s="60"/>
      <c r="AZ83" s="60"/>
      <c r="BA83" s="60"/>
    </row>
    <row r="84" spans="1:53" x14ac:dyDescent="0.25">
      <c r="B84" s="2" t="s">
        <v>28</v>
      </c>
      <c r="C84" s="21">
        <v>0</v>
      </c>
      <c r="D84" s="21">
        <v>6</v>
      </c>
      <c r="E84" s="21">
        <v>0</v>
      </c>
      <c r="F84" s="21">
        <v>0</v>
      </c>
      <c r="G84" s="21">
        <v>0</v>
      </c>
      <c r="H84" s="21">
        <v>0</v>
      </c>
      <c r="I84" s="21">
        <v>0</v>
      </c>
      <c r="J84" s="21">
        <v>0</v>
      </c>
      <c r="K84" s="21">
        <v>0</v>
      </c>
      <c r="L84" s="46">
        <v>0</v>
      </c>
      <c r="M84" s="46">
        <v>0</v>
      </c>
      <c r="N84" s="46">
        <v>0</v>
      </c>
      <c r="P84" s="46">
        <v>0</v>
      </c>
      <c r="Q84" s="46">
        <v>0</v>
      </c>
      <c r="R84" s="46">
        <v>0</v>
      </c>
      <c r="S84" s="57">
        <v>0</v>
      </c>
      <c r="T84" s="57">
        <v>0</v>
      </c>
      <c r="U84" s="57">
        <v>0</v>
      </c>
      <c r="V84" s="57">
        <v>0</v>
      </c>
      <c r="W84" s="57">
        <v>0</v>
      </c>
      <c r="X84" s="57">
        <v>0</v>
      </c>
      <c r="AC84" s="95"/>
      <c r="AD84" s="95"/>
      <c r="AE84" s="95"/>
      <c r="AF84" s="95"/>
      <c r="AG84" s="95"/>
      <c r="AH84" s="95"/>
      <c r="AI84" s="95"/>
      <c r="AJ84" s="95"/>
      <c r="AK84" s="95"/>
      <c r="AL84" s="111"/>
      <c r="AM84" s="111"/>
      <c r="AN84" s="111"/>
      <c r="AP84" s="111"/>
      <c r="AQ84" s="111"/>
      <c r="AR84" s="111"/>
      <c r="AS84" s="95"/>
      <c r="AT84" s="95"/>
      <c r="AU84" s="95"/>
      <c r="AV84" s="95"/>
      <c r="AW84" s="95"/>
      <c r="AX84" s="95"/>
      <c r="AY84" s="111"/>
      <c r="AZ84" s="111"/>
      <c r="BA84" s="111"/>
    </row>
    <row r="85" spans="1:53" x14ac:dyDescent="0.25">
      <c r="B85" s="2" t="s">
        <v>29</v>
      </c>
      <c r="C85" s="21">
        <v>0</v>
      </c>
      <c r="D85" s="21">
        <v>58</v>
      </c>
      <c r="E85" s="21">
        <v>0</v>
      </c>
      <c r="F85" s="21">
        <v>52</v>
      </c>
      <c r="G85" s="21">
        <v>13</v>
      </c>
      <c r="H85" s="21">
        <v>862</v>
      </c>
      <c r="I85" s="21">
        <v>13</v>
      </c>
      <c r="J85" s="21">
        <v>432</v>
      </c>
      <c r="K85" s="21">
        <v>37</v>
      </c>
      <c r="L85">
        <v>33</v>
      </c>
      <c r="M85">
        <v>159</v>
      </c>
      <c r="N85">
        <v>4</v>
      </c>
      <c r="P85" s="46">
        <v>11</v>
      </c>
      <c r="Q85" s="46">
        <v>536</v>
      </c>
      <c r="R85" s="46">
        <v>24</v>
      </c>
      <c r="S85">
        <v>32</v>
      </c>
      <c r="T85">
        <v>661</v>
      </c>
      <c r="U85" s="55">
        <v>235</v>
      </c>
      <c r="V85" s="72">
        <v>361</v>
      </c>
      <c r="W85" s="72">
        <v>170</v>
      </c>
      <c r="X85" s="72">
        <v>108</v>
      </c>
      <c r="Y85" s="77">
        <v>59</v>
      </c>
      <c r="Z85" s="77">
        <v>68</v>
      </c>
      <c r="AA85" s="77">
        <v>131</v>
      </c>
      <c r="AC85" s="95">
        <v>350</v>
      </c>
      <c r="AD85" s="95">
        <v>8</v>
      </c>
      <c r="AE85" s="95">
        <v>339</v>
      </c>
      <c r="AF85" s="95">
        <v>161</v>
      </c>
      <c r="AG85" s="95">
        <v>721</v>
      </c>
      <c r="AH85" s="95">
        <v>194</v>
      </c>
      <c r="AI85" s="113">
        <v>169</v>
      </c>
      <c r="AJ85" s="113">
        <v>135</v>
      </c>
      <c r="AK85" s="113">
        <v>66</v>
      </c>
      <c r="AL85" s="60">
        <v>48</v>
      </c>
      <c r="AM85" s="60">
        <v>119</v>
      </c>
      <c r="AN85" s="60">
        <v>26</v>
      </c>
      <c r="AP85" s="95">
        <v>259</v>
      </c>
      <c r="AQ85" s="95">
        <v>5</v>
      </c>
      <c r="AR85" s="95">
        <v>499</v>
      </c>
      <c r="AS85" s="95"/>
      <c r="AT85" s="95"/>
      <c r="AU85" s="95"/>
      <c r="AV85" s="113"/>
      <c r="AW85" s="113"/>
      <c r="AX85" s="113"/>
      <c r="AY85" s="60"/>
      <c r="AZ85" s="60"/>
      <c r="BA85" s="60"/>
    </row>
    <row r="86" spans="1:53" x14ac:dyDescent="0.25">
      <c r="B86" s="2" t="s">
        <v>30</v>
      </c>
      <c r="C86" s="21">
        <v>0</v>
      </c>
      <c r="D86" s="21">
        <v>0</v>
      </c>
      <c r="E86" s="21">
        <v>0</v>
      </c>
      <c r="F86" s="21">
        <v>0</v>
      </c>
      <c r="G86" s="21">
        <v>0</v>
      </c>
      <c r="H86" s="21">
        <v>0</v>
      </c>
      <c r="I86" s="21">
        <v>0</v>
      </c>
      <c r="J86" s="21">
        <v>0</v>
      </c>
      <c r="K86" s="21">
        <v>0</v>
      </c>
      <c r="L86" s="46">
        <v>0</v>
      </c>
      <c r="M86" s="46">
        <v>0</v>
      </c>
      <c r="N86" s="46">
        <v>0</v>
      </c>
      <c r="P86" s="46">
        <v>0</v>
      </c>
      <c r="Q86" s="46">
        <v>0</v>
      </c>
      <c r="R86" s="46">
        <v>0</v>
      </c>
      <c r="S86" s="57">
        <v>0</v>
      </c>
      <c r="T86" s="57">
        <v>0</v>
      </c>
      <c r="U86" s="57">
        <v>0</v>
      </c>
      <c r="V86" s="57">
        <v>0</v>
      </c>
      <c r="W86" s="57">
        <v>0</v>
      </c>
      <c r="X86" s="57">
        <v>0</v>
      </c>
      <c r="Y86" s="57">
        <v>0</v>
      </c>
      <c r="Z86" s="57">
        <v>0</v>
      </c>
      <c r="AA86" s="57">
        <v>0</v>
      </c>
      <c r="AC86" s="77"/>
      <c r="AD86" s="77"/>
      <c r="AE86" s="77"/>
      <c r="AF86" s="77"/>
      <c r="AG86" s="77"/>
      <c r="AH86" s="77"/>
      <c r="AI86" s="77"/>
      <c r="AJ86" s="77"/>
      <c r="AK86" s="77"/>
      <c r="AL86" s="77"/>
      <c r="AM86" s="77"/>
      <c r="AN86" s="77"/>
      <c r="AP86" s="77"/>
      <c r="AQ86" s="77"/>
      <c r="AR86" s="77"/>
      <c r="AS86" s="77"/>
      <c r="AT86" s="77"/>
      <c r="AU86" s="77"/>
      <c r="AV86" s="77"/>
      <c r="AW86" s="77"/>
      <c r="AX86" s="77"/>
      <c r="AY86" s="77"/>
      <c r="AZ86" s="77"/>
      <c r="BA86" s="77"/>
    </row>
    <row r="87" spans="1:53" x14ac:dyDescent="0.25">
      <c r="B87" s="2" t="s">
        <v>31</v>
      </c>
      <c r="C87" s="21">
        <v>0</v>
      </c>
      <c r="D87" s="21">
        <v>0</v>
      </c>
      <c r="E87" s="21">
        <v>0</v>
      </c>
      <c r="F87" s="21">
        <v>0</v>
      </c>
      <c r="G87" s="21">
        <v>0</v>
      </c>
      <c r="H87" s="21">
        <v>0</v>
      </c>
      <c r="I87" s="21">
        <v>0</v>
      </c>
      <c r="J87" s="21">
        <v>0</v>
      </c>
      <c r="K87" s="21">
        <v>0</v>
      </c>
      <c r="L87" s="46">
        <v>0</v>
      </c>
      <c r="M87" s="46">
        <v>0</v>
      </c>
      <c r="N87" s="46">
        <v>0</v>
      </c>
      <c r="P87" s="46">
        <v>0</v>
      </c>
      <c r="Q87" s="46">
        <v>0</v>
      </c>
      <c r="R87" s="46">
        <v>0</v>
      </c>
      <c r="S87" s="57">
        <v>0</v>
      </c>
      <c r="T87" s="57">
        <v>0</v>
      </c>
      <c r="U87" s="57">
        <v>0</v>
      </c>
      <c r="V87" s="57">
        <v>0</v>
      </c>
      <c r="W87" s="57">
        <v>0</v>
      </c>
      <c r="X87" s="57">
        <v>0</v>
      </c>
      <c r="Y87" s="57">
        <v>0</v>
      </c>
      <c r="Z87" s="57">
        <v>0</v>
      </c>
      <c r="AA87" s="57">
        <v>0</v>
      </c>
      <c r="AC87" s="57"/>
      <c r="AD87" s="57"/>
      <c r="AE87" s="57"/>
      <c r="AF87" s="57"/>
      <c r="AG87" s="57"/>
      <c r="AH87" s="57"/>
      <c r="AI87" s="113"/>
      <c r="AJ87" s="113"/>
      <c r="AK87" s="113"/>
      <c r="AL87" s="113"/>
      <c r="AM87" s="113"/>
      <c r="AN87" s="113"/>
      <c r="AP87" s="113"/>
      <c r="AQ87" s="113"/>
      <c r="AR87" s="113"/>
      <c r="AS87" s="113"/>
      <c r="AT87" s="113"/>
      <c r="AU87" s="113"/>
      <c r="AV87" s="113"/>
      <c r="AW87" s="113"/>
      <c r="AX87" s="113"/>
      <c r="AY87" s="113"/>
      <c r="AZ87" s="113"/>
      <c r="BA87" s="113"/>
    </row>
    <row r="88" spans="1:53" x14ac:dyDescent="0.25">
      <c r="B88" s="2" t="s">
        <v>32</v>
      </c>
      <c r="C88" s="21">
        <v>0</v>
      </c>
      <c r="D88" s="21">
        <v>0</v>
      </c>
      <c r="E88" s="21">
        <v>0</v>
      </c>
      <c r="F88" s="21">
        <v>0</v>
      </c>
      <c r="G88" s="21">
        <v>0</v>
      </c>
      <c r="H88" s="21">
        <v>0</v>
      </c>
      <c r="I88" s="21">
        <v>0</v>
      </c>
      <c r="J88" s="21">
        <v>0</v>
      </c>
      <c r="K88" s="21">
        <v>0</v>
      </c>
      <c r="L88" s="46">
        <v>0</v>
      </c>
      <c r="M88" s="46">
        <v>0</v>
      </c>
      <c r="N88" s="46">
        <v>0</v>
      </c>
      <c r="P88" s="46">
        <v>0</v>
      </c>
      <c r="Q88" s="46">
        <v>0</v>
      </c>
      <c r="R88" s="46">
        <v>0</v>
      </c>
      <c r="S88" s="57">
        <v>0</v>
      </c>
      <c r="T88" s="57">
        <v>0</v>
      </c>
      <c r="U88" s="57">
        <v>0</v>
      </c>
      <c r="V88" s="57">
        <v>0</v>
      </c>
      <c r="W88" s="57">
        <v>0</v>
      </c>
      <c r="X88" s="57">
        <v>0</v>
      </c>
      <c r="Y88" s="57">
        <v>0</v>
      </c>
      <c r="Z88" s="57">
        <v>0</v>
      </c>
      <c r="AA88" s="57">
        <v>0</v>
      </c>
      <c r="AC88" s="57"/>
      <c r="AD88" s="57"/>
      <c r="AE88" s="57"/>
      <c r="AF88" s="57"/>
      <c r="AG88" s="57"/>
      <c r="AH88" s="57"/>
      <c r="AI88" s="113"/>
      <c r="AJ88" s="113"/>
      <c r="AK88" s="113"/>
      <c r="AL88" s="113"/>
      <c r="AM88" s="113"/>
      <c r="AN88" s="113"/>
      <c r="AP88" s="113"/>
      <c r="AQ88" s="113"/>
      <c r="AR88" s="113"/>
      <c r="AS88" s="113"/>
      <c r="AT88" s="113"/>
      <c r="AU88" s="113"/>
      <c r="AV88" s="113"/>
      <c r="AW88" s="113"/>
      <c r="AX88" s="113"/>
      <c r="AY88" s="113"/>
      <c r="AZ88" s="113"/>
      <c r="BA88" s="113"/>
    </row>
    <row r="89" spans="1:53" ht="17.25" x14ac:dyDescent="0.25">
      <c r="A89">
        <f>A83+1</f>
        <v>17</v>
      </c>
      <c r="B89" s="5" t="s">
        <v>81</v>
      </c>
      <c r="E89" s="3"/>
      <c r="I89" s="33"/>
      <c r="J89" s="33"/>
      <c r="K89" s="33"/>
      <c r="X89" s="55"/>
      <c r="AC89" s="57"/>
      <c r="AD89" s="57"/>
      <c r="AE89" s="57"/>
      <c r="AF89" s="57"/>
      <c r="AG89" s="57"/>
      <c r="AH89" s="57"/>
      <c r="AI89" s="113"/>
      <c r="AJ89" s="113"/>
      <c r="AK89" s="113"/>
      <c r="AL89" s="113"/>
      <c r="AM89" s="113"/>
      <c r="AN89" s="113"/>
      <c r="AP89" s="113"/>
      <c r="AQ89" s="113"/>
      <c r="AR89" s="113"/>
      <c r="AS89" s="113"/>
      <c r="AT89" s="113"/>
      <c r="AU89" s="113"/>
      <c r="AV89" s="113"/>
      <c r="AW89" s="113"/>
      <c r="AX89" s="113"/>
      <c r="AY89" s="113"/>
      <c r="AZ89" s="113"/>
      <c r="BA89" s="113"/>
    </row>
    <row r="90" spans="1:53" x14ac:dyDescent="0.25">
      <c r="B90" s="2" t="s">
        <v>61</v>
      </c>
      <c r="C90" s="22" t="s">
        <v>50</v>
      </c>
      <c r="D90" s="22" t="s">
        <v>50</v>
      </c>
      <c r="E90" s="22" t="s">
        <v>50</v>
      </c>
      <c r="F90" s="22" t="s">
        <v>50</v>
      </c>
      <c r="G90" s="22" t="s">
        <v>50</v>
      </c>
      <c r="H90" s="22" t="s">
        <v>50</v>
      </c>
      <c r="I90" s="22" t="s">
        <v>50</v>
      </c>
      <c r="J90" s="22" t="s">
        <v>50</v>
      </c>
      <c r="K90" s="22" t="s">
        <v>50</v>
      </c>
      <c r="L90" s="47" t="s">
        <v>50</v>
      </c>
      <c r="M90" s="47" t="s">
        <v>50</v>
      </c>
      <c r="N90" s="47" t="s">
        <v>50</v>
      </c>
      <c r="P90" s="52" t="s">
        <v>50</v>
      </c>
      <c r="Q90" s="52" t="s">
        <v>50</v>
      </c>
      <c r="R90" s="52" t="s">
        <v>50</v>
      </c>
      <c r="S90" s="58" t="s">
        <v>50</v>
      </c>
      <c r="T90" s="58" t="s">
        <v>50</v>
      </c>
      <c r="U90" s="67" t="s">
        <v>50</v>
      </c>
      <c r="V90" s="70" t="s">
        <v>50</v>
      </c>
      <c r="W90" s="70" t="s">
        <v>50</v>
      </c>
      <c r="X90" s="70" t="s">
        <v>50</v>
      </c>
      <c r="Y90" s="17" t="s">
        <v>50</v>
      </c>
      <c r="Z90" s="17" t="s">
        <v>50</v>
      </c>
      <c r="AA90" s="17" t="s">
        <v>50</v>
      </c>
      <c r="AC90" s="95" t="s">
        <v>50</v>
      </c>
      <c r="AD90" s="95" t="s">
        <v>50</v>
      </c>
      <c r="AE90" s="95" t="s">
        <v>50</v>
      </c>
      <c r="AF90" s="95" t="s">
        <v>50</v>
      </c>
      <c r="AG90" s="95" t="s">
        <v>50</v>
      </c>
      <c r="AH90" s="95" t="s">
        <v>50</v>
      </c>
      <c r="AI90" s="95" t="s">
        <v>50</v>
      </c>
      <c r="AJ90" s="95" t="s">
        <v>50</v>
      </c>
      <c r="AK90" s="95" t="s">
        <v>50</v>
      </c>
      <c r="AL90" s="111" t="s">
        <v>50</v>
      </c>
      <c r="AM90" s="111" t="s">
        <v>50</v>
      </c>
      <c r="AN90" s="111" t="s">
        <v>50</v>
      </c>
      <c r="AP90" s="111" t="s">
        <v>50</v>
      </c>
      <c r="AQ90" s="111" t="s">
        <v>50</v>
      </c>
      <c r="AR90" s="111" t="s">
        <v>50</v>
      </c>
      <c r="AS90" s="95"/>
      <c r="AT90" s="95"/>
      <c r="AU90" s="95"/>
      <c r="AV90" s="95"/>
      <c r="AW90" s="95"/>
      <c r="AX90" s="95"/>
      <c r="AY90" s="111"/>
      <c r="AZ90" s="111"/>
      <c r="BA90" s="111"/>
    </row>
    <row r="91" spans="1:53" x14ac:dyDescent="0.25">
      <c r="A91">
        <f>A89+1</f>
        <v>18</v>
      </c>
      <c r="B91" s="1" t="s">
        <v>16</v>
      </c>
      <c r="I91" s="33"/>
      <c r="J91" s="33"/>
      <c r="K91" s="33"/>
      <c r="AC91" s="95"/>
      <c r="AD91" s="95"/>
      <c r="AE91" s="95"/>
      <c r="AF91" s="95"/>
      <c r="AG91" s="95"/>
      <c r="AH91" s="95"/>
      <c r="AI91" s="95"/>
      <c r="AJ91" s="95"/>
      <c r="AK91" s="95"/>
      <c r="AL91" s="111"/>
      <c r="AM91" s="111"/>
      <c r="AN91" s="111"/>
      <c r="AP91" s="95"/>
      <c r="AQ91" s="95"/>
      <c r="AR91" s="95"/>
      <c r="AS91" s="95"/>
      <c r="AT91" s="95"/>
      <c r="AU91" s="95"/>
      <c r="AV91" s="95"/>
      <c r="AW91" s="95"/>
      <c r="AX91" s="95"/>
      <c r="AY91" s="111"/>
      <c r="AZ91" s="111"/>
      <c r="BA91" s="111"/>
    </row>
    <row r="92" spans="1:53" x14ac:dyDescent="0.25">
      <c r="B92" s="2" t="s">
        <v>28</v>
      </c>
      <c r="C92" s="21">
        <v>376</v>
      </c>
      <c r="D92" s="21">
        <v>6</v>
      </c>
      <c r="E92" s="21">
        <v>2</v>
      </c>
      <c r="F92" s="21">
        <v>188</v>
      </c>
      <c r="G92" s="21">
        <v>1</v>
      </c>
      <c r="H92" s="21">
        <v>4</v>
      </c>
      <c r="I92" s="21">
        <v>17</v>
      </c>
      <c r="J92" s="21">
        <v>84</v>
      </c>
      <c r="K92" s="21">
        <v>56</v>
      </c>
      <c r="L92" s="46">
        <v>374</v>
      </c>
      <c r="M92" s="46">
        <v>281</v>
      </c>
      <c r="N92" s="46">
        <v>89</v>
      </c>
      <c r="P92" s="46">
        <v>79</v>
      </c>
      <c r="Q92" s="46">
        <v>86</v>
      </c>
      <c r="R92" s="46">
        <v>39</v>
      </c>
      <c r="S92" s="57">
        <v>34</v>
      </c>
      <c r="T92" s="57">
        <v>196</v>
      </c>
      <c r="U92" s="57">
        <v>68</v>
      </c>
      <c r="V92" s="57">
        <v>58</v>
      </c>
      <c r="W92" s="57">
        <v>163</v>
      </c>
      <c r="X92" s="57">
        <v>206</v>
      </c>
      <c r="Y92" s="57">
        <v>356</v>
      </c>
      <c r="Z92" s="57">
        <v>161</v>
      </c>
      <c r="AA92" s="57">
        <v>44</v>
      </c>
      <c r="AC92" s="95">
        <v>151</v>
      </c>
      <c r="AD92" s="95">
        <v>120</v>
      </c>
      <c r="AE92" s="95">
        <v>133</v>
      </c>
      <c r="AF92" s="95">
        <v>163</v>
      </c>
      <c r="AG92" s="95">
        <v>130</v>
      </c>
      <c r="AH92" s="95">
        <v>168</v>
      </c>
      <c r="AI92" s="113">
        <v>114</v>
      </c>
      <c r="AJ92" s="113">
        <v>313</v>
      </c>
      <c r="AK92" s="113">
        <v>288</v>
      </c>
      <c r="AL92" s="60">
        <v>153</v>
      </c>
      <c r="AM92" s="60">
        <v>87</v>
      </c>
      <c r="AN92" s="60">
        <v>53</v>
      </c>
      <c r="AP92" s="95">
        <v>59</v>
      </c>
      <c r="AQ92" s="95">
        <v>23</v>
      </c>
      <c r="AR92" s="95">
        <v>99</v>
      </c>
      <c r="AS92" s="95"/>
      <c r="AT92" s="95"/>
      <c r="AU92" s="95"/>
      <c r="AV92" s="113"/>
      <c r="AW92" s="113"/>
      <c r="AX92" s="113"/>
      <c r="AY92" s="60"/>
      <c r="AZ92" s="60"/>
      <c r="BA92" s="60"/>
    </row>
    <row r="93" spans="1:53" x14ac:dyDescent="0.25">
      <c r="B93" s="2" t="s">
        <v>29</v>
      </c>
      <c r="I93" s="33"/>
      <c r="J93" s="33"/>
      <c r="K93" s="33"/>
      <c r="P93" s="46"/>
      <c r="Q93" s="46"/>
      <c r="R93" s="46"/>
      <c r="S93" s="57"/>
      <c r="T93" s="57"/>
      <c r="U93" s="57"/>
      <c r="V93" s="57"/>
      <c r="W93" s="57"/>
      <c r="X93" s="57"/>
      <c r="AC93" s="57"/>
      <c r="AD93" s="57"/>
      <c r="AE93" s="57"/>
      <c r="AF93" s="57"/>
      <c r="AG93" s="57"/>
      <c r="AH93" s="57"/>
      <c r="AI93" s="113"/>
      <c r="AJ93" s="113"/>
      <c r="AK93" s="113"/>
      <c r="AL93" s="60"/>
      <c r="AM93" s="60"/>
      <c r="AN93" s="60"/>
      <c r="AP93" s="113"/>
      <c r="AQ93" s="113"/>
      <c r="AR93" s="113"/>
      <c r="AS93" s="113"/>
      <c r="AT93" s="113"/>
      <c r="AU93" s="113"/>
      <c r="AV93" s="113"/>
      <c r="AW93" s="113"/>
      <c r="AX93" s="113"/>
      <c r="AY93" s="60"/>
      <c r="AZ93" s="60"/>
      <c r="BA93" s="60"/>
    </row>
    <row r="94" spans="1:53" x14ac:dyDescent="0.25">
      <c r="B94" s="2" t="s">
        <v>30</v>
      </c>
      <c r="I94" s="33"/>
      <c r="J94" s="33"/>
      <c r="K94" s="33"/>
      <c r="P94" s="46"/>
      <c r="Q94" s="46"/>
      <c r="R94" s="46"/>
      <c r="S94" s="57"/>
      <c r="T94" s="57"/>
      <c r="U94" s="57"/>
      <c r="V94" s="57"/>
      <c r="W94" s="57"/>
      <c r="X94" s="57"/>
      <c r="AC94" s="95"/>
      <c r="AD94" s="95"/>
      <c r="AE94" s="95"/>
      <c r="AF94" s="95"/>
      <c r="AG94" s="95"/>
      <c r="AH94" s="95"/>
      <c r="AI94" s="95"/>
      <c r="AJ94" s="95"/>
      <c r="AK94" s="95"/>
      <c r="AL94" s="111"/>
      <c r="AM94" s="111"/>
      <c r="AN94" s="111"/>
      <c r="AP94" s="95"/>
      <c r="AQ94" s="95"/>
      <c r="AR94" s="95"/>
      <c r="AS94" s="95"/>
      <c r="AT94" s="95"/>
      <c r="AU94" s="95"/>
      <c r="AV94" s="95"/>
      <c r="AW94" s="95"/>
      <c r="AX94" s="95"/>
      <c r="AY94" s="111"/>
      <c r="AZ94" s="111"/>
      <c r="BA94" s="111"/>
    </row>
    <row r="95" spans="1:53" x14ac:dyDescent="0.25">
      <c r="B95" s="2" t="s">
        <v>31</v>
      </c>
      <c r="I95" s="33"/>
      <c r="J95" s="33"/>
      <c r="K95" s="33"/>
      <c r="P95" s="46"/>
      <c r="Q95" s="46"/>
      <c r="R95" s="46"/>
      <c r="S95" s="57"/>
      <c r="T95" s="57"/>
      <c r="U95" s="57"/>
      <c r="V95" s="57"/>
      <c r="W95" s="57"/>
      <c r="X95" s="57"/>
      <c r="AC95" s="95"/>
      <c r="AD95" s="95"/>
      <c r="AE95" s="95"/>
      <c r="AF95" s="95"/>
      <c r="AG95" s="95"/>
      <c r="AH95" s="95"/>
      <c r="AI95" s="95"/>
      <c r="AJ95" s="95"/>
      <c r="AK95" s="95"/>
      <c r="AL95" s="111"/>
      <c r="AM95" s="111"/>
      <c r="AN95" s="111"/>
      <c r="AP95" s="95"/>
      <c r="AQ95" s="95"/>
      <c r="AR95" s="95"/>
      <c r="AS95" s="95"/>
      <c r="AT95" s="95"/>
      <c r="AU95" s="95"/>
      <c r="AV95" s="95"/>
      <c r="AW95" s="95"/>
      <c r="AX95" s="95"/>
      <c r="AY95" s="111"/>
      <c r="AZ95" s="111"/>
      <c r="BA95" s="111"/>
    </row>
    <row r="96" spans="1:53" x14ac:dyDescent="0.25">
      <c r="B96" s="2" t="s">
        <v>32</v>
      </c>
      <c r="I96" s="33"/>
      <c r="J96" s="33"/>
      <c r="K96" s="33"/>
      <c r="P96" s="46"/>
      <c r="Q96" s="46"/>
      <c r="R96" s="46"/>
      <c r="S96" s="57"/>
      <c r="T96" s="57"/>
      <c r="U96" s="57"/>
      <c r="V96" s="57"/>
      <c r="W96" s="57"/>
      <c r="X96" s="57"/>
      <c r="AC96" s="95"/>
      <c r="AD96" s="95"/>
      <c r="AE96" s="95"/>
      <c r="AF96" s="95"/>
      <c r="AG96" s="95"/>
      <c r="AH96" s="95"/>
      <c r="AI96" s="95"/>
      <c r="AJ96" s="95"/>
      <c r="AK96" s="95"/>
      <c r="AL96" s="111"/>
      <c r="AM96" s="111"/>
      <c r="AN96" s="111"/>
      <c r="AP96" s="95"/>
      <c r="AQ96" s="95"/>
      <c r="AR96" s="95"/>
      <c r="AS96" s="95"/>
      <c r="AT96" s="95"/>
      <c r="AU96" s="95"/>
      <c r="AV96" s="95"/>
      <c r="AW96" s="95"/>
      <c r="AX96" s="95"/>
      <c r="AY96" s="111"/>
      <c r="AZ96" s="111"/>
      <c r="BA96" s="111"/>
    </row>
    <row r="97" spans="1:53" x14ac:dyDescent="0.25">
      <c r="A97">
        <f>A91+1</f>
        <v>19</v>
      </c>
      <c r="B97" s="1" t="s">
        <v>17</v>
      </c>
      <c r="C97" s="21">
        <v>276</v>
      </c>
      <c r="D97" s="21">
        <v>293</v>
      </c>
      <c r="E97" s="25">
        <v>93</v>
      </c>
      <c r="F97" s="25">
        <v>156</v>
      </c>
      <c r="G97" s="25">
        <v>32</v>
      </c>
      <c r="H97" s="25">
        <v>217</v>
      </c>
      <c r="I97" s="46">
        <v>1477</v>
      </c>
      <c r="J97" s="46">
        <v>72</v>
      </c>
      <c r="K97" s="46">
        <v>31</v>
      </c>
      <c r="L97" s="46">
        <v>485</v>
      </c>
      <c r="M97" s="46">
        <v>22</v>
      </c>
      <c r="N97" s="46">
        <v>29</v>
      </c>
      <c r="P97" s="46">
        <v>45</v>
      </c>
      <c r="Q97" s="46">
        <v>652</v>
      </c>
      <c r="R97" s="46">
        <v>312</v>
      </c>
      <c r="S97" s="57">
        <v>692</v>
      </c>
      <c r="T97" s="57">
        <v>22</v>
      </c>
      <c r="U97" s="57">
        <v>642</v>
      </c>
      <c r="V97" s="57">
        <v>45</v>
      </c>
      <c r="W97" s="57">
        <v>49</v>
      </c>
      <c r="X97" s="57">
        <v>30</v>
      </c>
      <c r="Y97" s="55">
        <v>19</v>
      </c>
      <c r="Z97" s="55">
        <v>40</v>
      </c>
      <c r="AA97" s="55">
        <v>36</v>
      </c>
      <c r="AC97" s="95">
        <v>350</v>
      </c>
      <c r="AD97" s="95">
        <v>8</v>
      </c>
      <c r="AE97" s="95">
        <v>339</v>
      </c>
      <c r="AF97" s="95">
        <v>161</v>
      </c>
      <c r="AG97" s="95">
        <v>721</v>
      </c>
      <c r="AH97" s="95">
        <v>194</v>
      </c>
      <c r="AI97" s="55">
        <v>31</v>
      </c>
      <c r="AJ97" s="55">
        <v>37</v>
      </c>
      <c r="AK97" s="55">
        <v>19</v>
      </c>
      <c r="AL97" s="56">
        <v>579</v>
      </c>
      <c r="AM97" s="56">
        <v>1808</v>
      </c>
      <c r="AN97" s="56">
        <v>495</v>
      </c>
      <c r="AP97" s="95">
        <v>929</v>
      </c>
      <c r="AQ97" s="95">
        <v>109</v>
      </c>
      <c r="AR97" s="95">
        <v>5158</v>
      </c>
      <c r="AS97" s="95"/>
      <c r="AT97" s="95"/>
      <c r="AU97" s="95"/>
      <c r="AV97" s="55"/>
      <c r="AW97" s="55"/>
      <c r="AX97" s="55"/>
      <c r="AY97" s="56"/>
      <c r="AZ97" s="56"/>
      <c r="BA97" s="56"/>
    </row>
    <row r="98" spans="1:53" x14ac:dyDescent="0.25">
      <c r="A98">
        <f>A97+1</f>
        <v>20</v>
      </c>
      <c r="B98" s="1" t="s">
        <v>18</v>
      </c>
      <c r="C98" s="21">
        <v>193</v>
      </c>
      <c r="D98" s="21">
        <v>140</v>
      </c>
      <c r="E98" s="25">
        <v>104</v>
      </c>
      <c r="F98" s="25">
        <v>132</v>
      </c>
      <c r="G98" s="25">
        <v>24</v>
      </c>
      <c r="H98" s="25">
        <v>1727</v>
      </c>
      <c r="I98" s="46">
        <v>273</v>
      </c>
      <c r="J98" s="46">
        <v>55</v>
      </c>
      <c r="K98" s="46">
        <f>(J10+K97)-K10</f>
        <v>29</v>
      </c>
      <c r="L98" s="46">
        <v>197</v>
      </c>
      <c r="M98" s="46">
        <v>169</v>
      </c>
      <c r="N98" s="46">
        <v>786</v>
      </c>
      <c r="P98" s="46">
        <v>1132</v>
      </c>
      <c r="Q98" s="46">
        <v>28</v>
      </c>
      <c r="R98" s="46">
        <v>16</v>
      </c>
      <c r="S98" s="57">
        <v>0</v>
      </c>
      <c r="T98" s="57">
        <v>0</v>
      </c>
      <c r="U98" s="57">
        <v>0</v>
      </c>
      <c r="V98" s="57">
        <v>0</v>
      </c>
      <c r="W98" s="57">
        <v>0</v>
      </c>
      <c r="X98" s="57">
        <v>0</v>
      </c>
      <c r="Y98" s="55">
        <v>0</v>
      </c>
      <c r="Z98" s="55">
        <v>0</v>
      </c>
      <c r="AA98" s="55">
        <v>0</v>
      </c>
      <c r="AC98" s="57">
        <v>0</v>
      </c>
      <c r="AD98" s="57">
        <v>0</v>
      </c>
      <c r="AE98" s="57">
        <v>0</v>
      </c>
      <c r="AF98" s="57">
        <v>0</v>
      </c>
      <c r="AG98" s="57">
        <v>0</v>
      </c>
      <c r="AH98" s="57">
        <v>0</v>
      </c>
      <c r="AI98" s="113">
        <v>0</v>
      </c>
      <c r="AJ98" s="113">
        <v>0</v>
      </c>
      <c r="AK98" s="113">
        <v>0</v>
      </c>
      <c r="AL98" s="60">
        <v>0</v>
      </c>
      <c r="AM98" s="60">
        <v>0</v>
      </c>
      <c r="AN98" s="60">
        <v>0</v>
      </c>
      <c r="AP98" s="60">
        <v>0</v>
      </c>
      <c r="AQ98" s="60">
        <v>0</v>
      </c>
      <c r="AR98" s="60">
        <v>0</v>
      </c>
      <c r="AS98" s="113"/>
      <c r="AT98" s="113"/>
      <c r="AU98" s="113"/>
      <c r="AV98" s="113"/>
      <c r="AW98" s="113"/>
      <c r="AX98" s="113"/>
      <c r="AY98" s="60"/>
      <c r="AZ98" s="60"/>
      <c r="BA98" s="60"/>
    </row>
    <row r="99" spans="1:53" x14ac:dyDescent="0.25">
      <c r="A99">
        <f t="shared" ref="A99" si="27">A98+1</f>
        <v>21</v>
      </c>
      <c r="B99" s="1" t="s">
        <v>19</v>
      </c>
      <c r="I99" s="33"/>
      <c r="J99" s="33"/>
      <c r="K99" s="33"/>
      <c r="AC99" s="57"/>
      <c r="AD99" s="57"/>
      <c r="AE99" s="57"/>
      <c r="AF99" s="57"/>
      <c r="AG99" s="57"/>
      <c r="AH99" s="57"/>
      <c r="AI99" s="113"/>
      <c r="AJ99" s="113"/>
      <c r="AK99" s="113"/>
      <c r="AL99" s="60"/>
      <c r="AM99" s="60"/>
      <c r="AN99" s="60"/>
      <c r="AP99" s="60"/>
      <c r="AQ99" s="60"/>
      <c r="AR99" s="60"/>
      <c r="AS99" s="113"/>
      <c r="AT99" s="113"/>
      <c r="AU99" s="113"/>
      <c r="AV99" s="113"/>
      <c r="AW99" s="113"/>
      <c r="AX99" s="113"/>
      <c r="AY99" s="60"/>
      <c r="AZ99" s="60"/>
      <c r="BA99" s="60"/>
    </row>
    <row r="100" spans="1:53" x14ac:dyDescent="0.25">
      <c r="B100" s="2" t="s">
        <v>28</v>
      </c>
      <c r="C100" s="21">
        <v>0</v>
      </c>
      <c r="D100" s="21">
        <v>0</v>
      </c>
      <c r="E100" s="21">
        <v>0</v>
      </c>
      <c r="F100" s="21">
        <v>0</v>
      </c>
      <c r="G100" s="21">
        <v>0</v>
      </c>
      <c r="H100" s="21">
        <v>0</v>
      </c>
      <c r="I100" s="21">
        <v>0</v>
      </c>
      <c r="J100" s="21">
        <v>0</v>
      </c>
      <c r="K100" s="21">
        <v>0</v>
      </c>
      <c r="L100" s="46">
        <v>0</v>
      </c>
      <c r="M100" s="46">
        <v>0</v>
      </c>
      <c r="N100" s="46">
        <v>0</v>
      </c>
      <c r="P100" s="46">
        <v>0</v>
      </c>
      <c r="Q100" s="46">
        <v>0</v>
      </c>
      <c r="R100" s="46">
        <v>0</v>
      </c>
      <c r="S100" s="57">
        <v>0</v>
      </c>
      <c r="T100" s="57">
        <v>0</v>
      </c>
      <c r="U100" s="57">
        <v>0</v>
      </c>
      <c r="V100" s="57">
        <v>0</v>
      </c>
      <c r="W100" s="57">
        <v>0</v>
      </c>
      <c r="X100" s="57">
        <v>0</v>
      </c>
      <c r="Y100" s="57">
        <v>0</v>
      </c>
      <c r="Z100" s="57">
        <v>0</v>
      </c>
      <c r="AA100" s="57">
        <v>0</v>
      </c>
      <c r="AC100" s="57">
        <v>0</v>
      </c>
      <c r="AD100" s="57">
        <v>0</v>
      </c>
      <c r="AE100" s="57">
        <v>0</v>
      </c>
      <c r="AF100" s="57">
        <v>0</v>
      </c>
      <c r="AG100" s="57">
        <v>0</v>
      </c>
      <c r="AH100" s="57">
        <v>0</v>
      </c>
      <c r="AI100" s="113">
        <v>0</v>
      </c>
      <c r="AJ100" s="113">
        <v>0</v>
      </c>
      <c r="AK100" s="113">
        <v>0</v>
      </c>
      <c r="AL100" s="60">
        <v>0</v>
      </c>
      <c r="AM100" s="60">
        <v>0</v>
      </c>
      <c r="AN100" s="60">
        <v>0</v>
      </c>
      <c r="AP100" s="60">
        <v>5</v>
      </c>
      <c r="AQ100" s="60">
        <v>12</v>
      </c>
      <c r="AR100" s="60">
        <v>7</v>
      </c>
      <c r="AS100" s="113"/>
      <c r="AT100" s="113"/>
      <c r="AU100" s="113"/>
      <c r="AV100" s="113"/>
      <c r="AW100" s="113"/>
      <c r="AX100" s="113"/>
      <c r="AY100" s="60"/>
      <c r="AZ100" s="60"/>
      <c r="BA100" s="60"/>
    </row>
    <row r="101" spans="1:53" x14ac:dyDescent="0.25">
      <c r="B101" s="2" t="s">
        <v>29</v>
      </c>
      <c r="C101" s="21">
        <v>0</v>
      </c>
      <c r="D101" s="21">
        <v>0</v>
      </c>
      <c r="E101" s="21">
        <v>0</v>
      </c>
      <c r="F101" s="21">
        <v>0</v>
      </c>
      <c r="G101" s="21">
        <v>0</v>
      </c>
      <c r="H101" s="21">
        <v>0</v>
      </c>
      <c r="I101" s="21">
        <v>0</v>
      </c>
      <c r="J101" s="21">
        <v>0</v>
      </c>
      <c r="K101" s="21">
        <v>0</v>
      </c>
      <c r="L101" s="46">
        <v>0</v>
      </c>
      <c r="M101" s="46">
        <v>0</v>
      </c>
      <c r="N101" s="46">
        <v>0</v>
      </c>
      <c r="P101" s="46">
        <v>0</v>
      </c>
      <c r="Q101" s="46">
        <v>0</v>
      </c>
      <c r="R101" s="46">
        <v>0</v>
      </c>
      <c r="S101" s="57">
        <v>0</v>
      </c>
      <c r="T101" s="57">
        <v>0</v>
      </c>
      <c r="U101" s="57">
        <v>0</v>
      </c>
      <c r="V101" s="57">
        <v>0</v>
      </c>
      <c r="W101" s="57">
        <v>0</v>
      </c>
      <c r="X101" s="57">
        <v>0</v>
      </c>
      <c r="Y101" s="57">
        <v>0</v>
      </c>
      <c r="Z101" s="57">
        <v>0</v>
      </c>
      <c r="AA101" s="57">
        <v>0</v>
      </c>
      <c r="AC101" s="57">
        <v>0</v>
      </c>
      <c r="AD101" s="57">
        <v>0</v>
      </c>
      <c r="AE101" s="57">
        <v>0</v>
      </c>
      <c r="AF101" s="57">
        <v>0</v>
      </c>
      <c r="AG101" s="57">
        <v>0</v>
      </c>
      <c r="AH101" s="57">
        <v>0</v>
      </c>
      <c r="AI101" s="113">
        <v>0</v>
      </c>
      <c r="AJ101" s="113">
        <v>0</v>
      </c>
      <c r="AK101" s="113">
        <v>0</v>
      </c>
      <c r="AL101" s="60">
        <v>0</v>
      </c>
      <c r="AM101" s="60">
        <v>0</v>
      </c>
      <c r="AN101" s="60">
        <v>0</v>
      </c>
      <c r="AP101" s="60">
        <v>0</v>
      </c>
      <c r="AQ101" s="60">
        <v>0</v>
      </c>
      <c r="AR101" s="60">
        <v>0</v>
      </c>
      <c r="AS101" s="113"/>
      <c r="AT101" s="113"/>
      <c r="AU101" s="113"/>
      <c r="AV101" s="113"/>
      <c r="AW101" s="113"/>
      <c r="AX101" s="113"/>
      <c r="AY101" s="60"/>
      <c r="AZ101" s="60"/>
      <c r="BA101" s="60"/>
    </row>
    <row r="102" spans="1:53" x14ac:dyDescent="0.25">
      <c r="B102" s="2" t="s">
        <v>30</v>
      </c>
      <c r="C102" s="21">
        <v>8</v>
      </c>
      <c r="D102" s="21">
        <v>11</v>
      </c>
      <c r="E102" s="21">
        <v>11</v>
      </c>
      <c r="F102" s="21">
        <v>5</v>
      </c>
      <c r="G102" s="21">
        <v>0</v>
      </c>
      <c r="H102" s="21">
        <v>0</v>
      </c>
      <c r="I102" s="21">
        <v>0</v>
      </c>
      <c r="J102" s="21">
        <v>0</v>
      </c>
      <c r="K102" s="21">
        <v>0</v>
      </c>
      <c r="L102" s="46">
        <v>0</v>
      </c>
      <c r="M102" s="46">
        <v>0</v>
      </c>
      <c r="N102" s="46">
        <v>0</v>
      </c>
      <c r="P102" s="46">
        <v>0</v>
      </c>
      <c r="Q102" s="46">
        <v>0</v>
      </c>
      <c r="R102" s="46">
        <v>0</v>
      </c>
      <c r="S102" s="57">
        <v>0</v>
      </c>
      <c r="T102" s="57">
        <v>0</v>
      </c>
      <c r="U102" s="57">
        <v>0</v>
      </c>
      <c r="V102" s="57">
        <v>7</v>
      </c>
      <c r="W102" s="57">
        <v>0</v>
      </c>
      <c r="X102" s="57">
        <v>0</v>
      </c>
      <c r="Y102" s="57">
        <v>37</v>
      </c>
      <c r="Z102" s="57">
        <v>31</v>
      </c>
      <c r="AA102" s="57">
        <v>69</v>
      </c>
      <c r="AC102" s="57">
        <v>1478</v>
      </c>
      <c r="AD102" s="57">
        <v>30</v>
      </c>
      <c r="AE102" s="57">
        <v>15</v>
      </c>
      <c r="AF102" s="57">
        <v>9</v>
      </c>
      <c r="AG102" s="57">
        <v>16</v>
      </c>
      <c r="AH102" s="57">
        <v>6</v>
      </c>
      <c r="AI102" s="113">
        <v>4</v>
      </c>
      <c r="AJ102" s="113">
        <v>3</v>
      </c>
      <c r="AK102" s="113">
        <v>1</v>
      </c>
      <c r="AL102" s="60">
        <v>18</v>
      </c>
      <c r="AM102" s="60">
        <v>7</v>
      </c>
      <c r="AN102" s="60">
        <v>9</v>
      </c>
      <c r="AP102" s="113">
        <v>6</v>
      </c>
      <c r="AQ102" s="113">
        <v>5</v>
      </c>
      <c r="AR102" s="113">
        <v>1</v>
      </c>
      <c r="AS102" s="113"/>
      <c r="AT102" s="113"/>
      <c r="AU102" s="113"/>
      <c r="AV102" s="113"/>
      <c r="AW102" s="113"/>
      <c r="AX102" s="113"/>
      <c r="AY102" s="60"/>
      <c r="AZ102" s="60"/>
      <c r="BA102" s="60"/>
    </row>
    <row r="103" spans="1:53" x14ac:dyDescent="0.25">
      <c r="B103" s="2" t="s">
        <v>31</v>
      </c>
      <c r="C103" s="21">
        <v>0</v>
      </c>
      <c r="D103" s="21">
        <v>0</v>
      </c>
      <c r="E103" s="21">
        <v>2</v>
      </c>
      <c r="F103" s="21">
        <v>0</v>
      </c>
      <c r="G103" s="21">
        <v>0</v>
      </c>
      <c r="H103" s="21">
        <v>0</v>
      </c>
      <c r="I103" s="21">
        <v>0</v>
      </c>
      <c r="J103" s="21">
        <v>0</v>
      </c>
      <c r="K103" s="21">
        <v>0</v>
      </c>
      <c r="L103" s="46">
        <v>0</v>
      </c>
      <c r="M103" s="46">
        <v>0</v>
      </c>
      <c r="N103" s="46">
        <v>0</v>
      </c>
      <c r="P103" s="46">
        <v>0</v>
      </c>
      <c r="Q103" s="46">
        <v>0</v>
      </c>
      <c r="R103" s="46">
        <v>0</v>
      </c>
      <c r="S103" s="57">
        <v>0</v>
      </c>
      <c r="T103" s="57">
        <v>0</v>
      </c>
      <c r="U103" s="57">
        <v>0</v>
      </c>
      <c r="V103" s="57">
        <v>0</v>
      </c>
      <c r="W103" s="57">
        <v>0</v>
      </c>
      <c r="X103" s="57">
        <v>0</v>
      </c>
      <c r="Y103" s="57">
        <v>0</v>
      </c>
      <c r="Z103" s="57">
        <v>0</v>
      </c>
      <c r="AA103" s="57">
        <v>0</v>
      </c>
      <c r="AC103" s="57">
        <v>0</v>
      </c>
      <c r="AD103" s="57">
        <v>0</v>
      </c>
      <c r="AE103" s="57">
        <v>0</v>
      </c>
      <c r="AF103" s="57">
        <v>0</v>
      </c>
      <c r="AG103" s="57">
        <v>0</v>
      </c>
      <c r="AH103" s="57">
        <v>0</v>
      </c>
      <c r="AI103" s="113">
        <v>0</v>
      </c>
      <c r="AJ103" s="113">
        <v>0</v>
      </c>
      <c r="AK103" s="113">
        <v>0</v>
      </c>
      <c r="AL103" s="60">
        <v>0</v>
      </c>
      <c r="AM103" s="60">
        <v>0</v>
      </c>
      <c r="AN103" s="60">
        <v>0</v>
      </c>
      <c r="AP103" s="60">
        <v>0</v>
      </c>
      <c r="AQ103" s="60">
        <v>0</v>
      </c>
      <c r="AR103" s="60">
        <v>0</v>
      </c>
      <c r="AS103" s="113"/>
      <c r="AT103" s="113"/>
      <c r="AU103" s="113"/>
      <c r="AV103" s="113"/>
      <c r="AW103" s="113"/>
      <c r="AX103" s="113"/>
      <c r="AY103" s="60"/>
      <c r="AZ103" s="60"/>
      <c r="BA103" s="60"/>
    </row>
    <row r="104" spans="1:53" x14ac:dyDescent="0.25">
      <c r="B104" s="2" t="s">
        <v>32</v>
      </c>
      <c r="C104" s="21">
        <v>1</v>
      </c>
      <c r="D104" s="21">
        <v>0</v>
      </c>
      <c r="E104" s="21">
        <v>0</v>
      </c>
      <c r="F104" s="21">
        <v>0</v>
      </c>
      <c r="G104" s="21">
        <v>0</v>
      </c>
      <c r="H104" s="21">
        <v>0</v>
      </c>
      <c r="I104" s="21">
        <v>0</v>
      </c>
      <c r="J104" s="21">
        <v>0</v>
      </c>
      <c r="K104" s="21">
        <v>0</v>
      </c>
      <c r="L104" s="46">
        <v>0</v>
      </c>
      <c r="M104" s="46">
        <v>0</v>
      </c>
      <c r="N104" s="46">
        <v>0</v>
      </c>
      <c r="P104" s="46">
        <v>0</v>
      </c>
      <c r="Q104" s="46">
        <v>0</v>
      </c>
      <c r="R104" s="46">
        <v>0</v>
      </c>
      <c r="S104" s="57">
        <v>0</v>
      </c>
      <c r="T104" s="57">
        <v>0</v>
      </c>
      <c r="U104" s="57">
        <v>0</v>
      </c>
      <c r="V104" s="57">
        <v>0</v>
      </c>
      <c r="W104" s="57">
        <v>0</v>
      </c>
      <c r="X104" s="57">
        <v>0</v>
      </c>
      <c r="Y104" s="57">
        <v>0</v>
      </c>
      <c r="Z104" s="57">
        <v>0</v>
      </c>
      <c r="AA104" s="57">
        <v>0</v>
      </c>
      <c r="AC104" s="57">
        <v>0</v>
      </c>
      <c r="AD104" s="57">
        <v>0</v>
      </c>
      <c r="AE104" s="57">
        <v>0</v>
      </c>
      <c r="AF104" s="57">
        <v>0</v>
      </c>
      <c r="AG104" s="57">
        <v>0</v>
      </c>
      <c r="AH104" s="57">
        <v>0</v>
      </c>
      <c r="AI104" s="113">
        <v>0</v>
      </c>
      <c r="AJ104" s="113">
        <v>0</v>
      </c>
      <c r="AK104" s="113">
        <v>0</v>
      </c>
      <c r="AL104" s="60">
        <v>0</v>
      </c>
      <c r="AM104" s="60">
        <v>0</v>
      </c>
      <c r="AN104" s="60">
        <v>0</v>
      </c>
      <c r="AP104" s="60">
        <v>0</v>
      </c>
      <c r="AQ104" s="60">
        <v>0</v>
      </c>
      <c r="AR104" s="60">
        <v>0</v>
      </c>
      <c r="AS104" s="113"/>
      <c r="AT104" s="113"/>
      <c r="AU104" s="113"/>
      <c r="AV104" s="113"/>
      <c r="AW104" s="113"/>
      <c r="AX104" s="113"/>
      <c r="AY104" s="60"/>
      <c r="AZ104" s="60"/>
      <c r="BA104" s="60"/>
    </row>
    <row r="105" spans="1:53" x14ac:dyDescent="0.25">
      <c r="A105">
        <f>A99+1</f>
        <v>22</v>
      </c>
      <c r="B105" s="1" t="s">
        <v>20</v>
      </c>
      <c r="I105" s="33"/>
      <c r="J105" s="33"/>
      <c r="K105" s="33"/>
      <c r="S105" s="55"/>
      <c r="T105" s="55"/>
      <c r="X105" s="55"/>
      <c r="AC105" s="57">
        <v>0</v>
      </c>
      <c r="AD105" s="57">
        <v>0</v>
      </c>
      <c r="AE105" s="57">
        <v>0</v>
      </c>
      <c r="AF105" s="57">
        <v>0</v>
      </c>
      <c r="AG105" s="57">
        <v>0</v>
      </c>
      <c r="AH105" s="57">
        <v>0</v>
      </c>
      <c r="AI105" s="113">
        <v>0</v>
      </c>
      <c r="AJ105" s="113">
        <v>0</v>
      </c>
      <c r="AK105" s="113">
        <v>0</v>
      </c>
      <c r="AL105" s="60">
        <v>0</v>
      </c>
      <c r="AM105" s="60">
        <v>0</v>
      </c>
      <c r="AN105" s="60">
        <v>0</v>
      </c>
      <c r="AP105" s="60">
        <v>0</v>
      </c>
      <c r="AQ105" s="60">
        <v>0</v>
      </c>
      <c r="AR105" s="60">
        <v>0</v>
      </c>
      <c r="AS105" s="113"/>
      <c r="AT105" s="113"/>
      <c r="AU105" s="113"/>
      <c r="AV105" s="113"/>
      <c r="AW105" s="113"/>
      <c r="AX105" s="113"/>
      <c r="AY105" s="60"/>
      <c r="AZ105" s="60"/>
      <c r="BA105" s="60"/>
    </row>
    <row r="106" spans="1:53" x14ac:dyDescent="0.25">
      <c r="B106" s="2" t="s">
        <v>28</v>
      </c>
      <c r="C106" s="21">
        <v>0</v>
      </c>
      <c r="D106" s="21">
        <v>0</v>
      </c>
      <c r="E106" s="21">
        <v>0</v>
      </c>
      <c r="F106" s="21">
        <v>0</v>
      </c>
      <c r="G106" s="21">
        <v>0</v>
      </c>
      <c r="H106" s="21">
        <v>0</v>
      </c>
      <c r="I106" s="21">
        <v>0</v>
      </c>
      <c r="J106" s="21">
        <v>0</v>
      </c>
      <c r="K106" s="21">
        <v>0</v>
      </c>
      <c r="L106" s="46">
        <v>0</v>
      </c>
      <c r="M106" s="46">
        <v>0</v>
      </c>
      <c r="N106" s="46">
        <v>0</v>
      </c>
      <c r="P106" s="46">
        <v>0</v>
      </c>
      <c r="Q106" s="46">
        <v>0</v>
      </c>
      <c r="R106" s="46">
        <v>0</v>
      </c>
      <c r="S106" s="57">
        <v>0</v>
      </c>
      <c r="T106" s="57">
        <v>0</v>
      </c>
      <c r="U106" s="57">
        <v>0</v>
      </c>
      <c r="V106" s="57">
        <v>0</v>
      </c>
      <c r="W106" s="57">
        <v>0</v>
      </c>
      <c r="X106" s="57">
        <v>0</v>
      </c>
      <c r="Y106" s="57">
        <v>0</v>
      </c>
      <c r="Z106" s="57">
        <v>0</v>
      </c>
      <c r="AA106" s="57">
        <v>0</v>
      </c>
      <c r="AC106" s="57">
        <v>0</v>
      </c>
      <c r="AD106" s="57">
        <v>0</v>
      </c>
      <c r="AE106" s="57">
        <v>0</v>
      </c>
      <c r="AF106" s="57">
        <v>0</v>
      </c>
      <c r="AG106" s="57">
        <v>0</v>
      </c>
      <c r="AH106" s="57">
        <v>0</v>
      </c>
      <c r="AI106" s="113">
        <v>0</v>
      </c>
      <c r="AJ106" s="113">
        <v>0</v>
      </c>
      <c r="AK106" s="113">
        <v>0</v>
      </c>
      <c r="AL106" s="60">
        <v>0</v>
      </c>
      <c r="AM106" s="60">
        <v>0</v>
      </c>
      <c r="AN106" s="60">
        <v>0</v>
      </c>
      <c r="AP106" s="60">
        <v>0</v>
      </c>
      <c r="AQ106" s="60">
        <v>0</v>
      </c>
      <c r="AR106" s="60">
        <v>0</v>
      </c>
      <c r="AS106" s="113"/>
      <c r="AT106" s="113"/>
      <c r="AU106" s="113"/>
      <c r="AV106" s="113"/>
      <c r="AW106" s="113"/>
      <c r="AX106" s="113"/>
      <c r="AY106" s="60"/>
      <c r="AZ106" s="60"/>
      <c r="BA106" s="60"/>
    </row>
    <row r="107" spans="1:53" x14ac:dyDescent="0.25">
      <c r="B107" s="2" t="s">
        <v>29</v>
      </c>
      <c r="C107" s="21">
        <v>0</v>
      </c>
      <c r="D107" s="21">
        <v>0</v>
      </c>
      <c r="E107" s="21">
        <v>0</v>
      </c>
      <c r="F107" s="21">
        <v>0</v>
      </c>
      <c r="G107" s="21">
        <v>0</v>
      </c>
      <c r="H107" s="21">
        <v>0</v>
      </c>
      <c r="I107" s="21">
        <v>0</v>
      </c>
      <c r="J107" s="21">
        <v>0</v>
      </c>
      <c r="K107" s="21">
        <v>0</v>
      </c>
      <c r="L107" s="46">
        <v>0</v>
      </c>
      <c r="M107" s="46">
        <v>0</v>
      </c>
      <c r="N107" s="46">
        <v>0</v>
      </c>
      <c r="P107" s="46">
        <v>0</v>
      </c>
      <c r="Q107" s="46">
        <v>0</v>
      </c>
      <c r="R107" s="46">
        <v>0</v>
      </c>
      <c r="S107" s="57">
        <v>0</v>
      </c>
      <c r="T107" s="57">
        <v>0</v>
      </c>
      <c r="U107" s="57">
        <v>0</v>
      </c>
      <c r="V107" s="57">
        <v>0</v>
      </c>
      <c r="W107" s="57">
        <v>0</v>
      </c>
      <c r="X107" s="57">
        <v>0</v>
      </c>
      <c r="Y107" s="57">
        <v>0</v>
      </c>
      <c r="Z107" s="57">
        <v>0</v>
      </c>
      <c r="AA107" s="57">
        <v>0</v>
      </c>
      <c r="AC107" s="57">
        <v>0</v>
      </c>
      <c r="AD107" s="57">
        <v>0</v>
      </c>
      <c r="AE107" s="57">
        <v>0</v>
      </c>
      <c r="AF107" s="57">
        <v>0</v>
      </c>
      <c r="AG107" s="57">
        <v>0</v>
      </c>
      <c r="AH107" s="57">
        <v>0</v>
      </c>
      <c r="AI107" s="113">
        <v>0</v>
      </c>
      <c r="AJ107" s="113">
        <v>0</v>
      </c>
      <c r="AK107" s="113">
        <v>0</v>
      </c>
      <c r="AL107" s="60">
        <v>0</v>
      </c>
      <c r="AM107" s="60">
        <v>0</v>
      </c>
      <c r="AN107" s="60">
        <v>0</v>
      </c>
      <c r="AP107" s="60">
        <v>0</v>
      </c>
      <c r="AQ107" s="60">
        <v>0</v>
      </c>
      <c r="AR107" s="60">
        <v>0</v>
      </c>
      <c r="AS107" s="113"/>
      <c r="AT107" s="113"/>
      <c r="AU107" s="113"/>
      <c r="AV107" s="113"/>
      <c r="AW107" s="113"/>
      <c r="AX107" s="113"/>
      <c r="AY107" s="60"/>
      <c r="AZ107" s="60"/>
      <c r="BA107" s="60"/>
    </row>
    <row r="108" spans="1:53" x14ac:dyDescent="0.25">
      <c r="B108" s="2" t="s">
        <v>30</v>
      </c>
      <c r="C108" s="21">
        <v>8</v>
      </c>
      <c r="D108" s="21">
        <v>11</v>
      </c>
      <c r="E108" s="21">
        <v>11</v>
      </c>
      <c r="F108" s="21">
        <v>5</v>
      </c>
      <c r="G108" s="21">
        <v>0</v>
      </c>
      <c r="H108" s="21">
        <v>0</v>
      </c>
      <c r="I108">
        <v>4</v>
      </c>
      <c r="J108">
        <v>2</v>
      </c>
      <c r="K108">
        <v>2</v>
      </c>
      <c r="L108">
        <v>2</v>
      </c>
      <c r="M108">
        <v>22</v>
      </c>
      <c r="N108">
        <v>1</v>
      </c>
      <c r="P108" s="46">
        <v>17</v>
      </c>
      <c r="Q108" s="46">
        <v>5</v>
      </c>
      <c r="R108" s="46">
        <v>10</v>
      </c>
      <c r="S108" s="57">
        <v>7</v>
      </c>
      <c r="T108" s="57">
        <v>2</v>
      </c>
      <c r="U108" s="57">
        <v>1</v>
      </c>
      <c r="V108" s="57">
        <v>0</v>
      </c>
      <c r="W108" s="57">
        <v>0</v>
      </c>
      <c r="X108" s="57">
        <v>0</v>
      </c>
      <c r="Y108" s="57">
        <v>0</v>
      </c>
      <c r="Z108" s="57">
        <v>0</v>
      </c>
      <c r="AA108" s="57">
        <v>0</v>
      </c>
      <c r="AC108" s="57">
        <v>0</v>
      </c>
      <c r="AD108" s="57">
        <v>0</v>
      </c>
      <c r="AE108" s="57">
        <v>0</v>
      </c>
      <c r="AF108" s="57">
        <v>0</v>
      </c>
      <c r="AG108" s="57">
        <v>0</v>
      </c>
      <c r="AH108" s="57">
        <v>0</v>
      </c>
      <c r="AI108" s="113">
        <v>0</v>
      </c>
      <c r="AJ108" s="113">
        <v>0</v>
      </c>
      <c r="AK108" s="113">
        <v>0</v>
      </c>
      <c r="AL108" s="60">
        <v>0</v>
      </c>
      <c r="AM108" s="60">
        <v>0</v>
      </c>
      <c r="AN108" s="60">
        <v>0</v>
      </c>
      <c r="AP108" s="60">
        <v>0</v>
      </c>
      <c r="AQ108" s="60">
        <v>0</v>
      </c>
      <c r="AR108" s="60">
        <v>0</v>
      </c>
      <c r="AS108" s="113"/>
      <c r="AT108" s="113"/>
      <c r="AU108" s="113"/>
      <c r="AV108" s="113"/>
      <c r="AW108" s="113"/>
      <c r="AX108" s="113"/>
      <c r="AY108" s="60"/>
      <c r="AZ108" s="60"/>
      <c r="BA108" s="60"/>
    </row>
    <row r="109" spans="1:53" x14ac:dyDescent="0.25">
      <c r="B109" s="2" t="s">
        <v>31</v>
      </c>
      <c r="C109" s="21">
        <v>0</v>
      </c>
      <c r="D109" s="21">
        <v>0</v>
      </c>
      <c r="E109" s="21">
        <v>2</v>
      </c>
      <c r="F109" s="21">
        <v>0</v>
      </c>
      <c r="G109" s="21">
        <v>0</v>
      </c>
      <c r="H109" s="21">
        <v>0</v>
      </c>
      <c r="I109" s="21">
        <v>0</v>
      </c>
      <c r="J109" s="21">
        <v>0</v>
      </c>
      <c r="K109" s="21">
        <v>0</v>
      </c>
      <c r="L109" s="46">
        <v>0</v>
      </c>
      <c r="M109" s="46">
        <v>0</v>
      </c>
      <c r="N109" s="46">
        <v>0</v>
      </c>
      <c r="P109" s="46">
        <v>0</v>
      </c>
      <c r="Q109" s="46">
        <v>0</v>
      </c>
      <c r="R109" s="46">
        <v>0</v>
      </c>
      <c r="S109" s="57">
        <v>0</v>
      </c>
      <c r="T109" s="57">
        <v>0</v>
      </c>
      <c r="U109" s="57">
        <v>0</v>
      </c>
      <c r="V109" s="57">
        <v>0</v>
      </c>
      <c r="W109" s="57">
        <v>0</v>
      </c>
      <c r="X109" s="57">
        <v>0</v>
      </c>
      <c r="Y109" s="57">
        <v>0</v>
      </c>
      <c r="Z109" s="57">
        <v>0</v>
      </c>
      <c r="AA109" s="57">
        <v>0</v>
      </c>
      <c r="AC109" s="57">
        <v>0</v>
      </c>
      <c r="AD109" s="57">
        <v>0</v>
      </c>
      <c r="AE109" s="57">
        <v>0</v>
      </c>
      <c r="AF109" s="57">
        <v>0</v>
      </c>
      <c r="AG109" s="57">
        <v>0</v>
      </c>
      <c r="AH109" s="57">
        <v>0</v>
      </c>
      <c r="AI109" s="113">
        <v>0</v>
      </c>
      <c r="AJ109" s="113">
        <v>0</v>
      </c>
      <c r="AK109" s="113">
        <v>0</v>
      </c>
      <c r="AL109" s="60">
        <v>0</v>
      </c>
      <c r="AM109" s="60">
        <v>0</v>
      </c>
      <c r="AN109" s="60">
        <v>0</v>
      </c>
      <c r="AP109" s="60">
        <v>0</v>
      </c>
      <c r="AQ109" s="60">
        <v>0</v>
      </c>
      <c r="AR109" s="60">
        <v>0</v>
      </c>
      <c r="AS109" s="113"/>
      <c r="AT109" s="113"/>
      <c r="AU109" s="113"/>
      <c r="AV109" s="113"/>
      <c r="AW109" s="113"/>
      <c r="AX109" s="113"/>
      <c r="AY109" s="60"/>
      <c r="AZ109" s="60"/>
      <c r="BA109" s="60"/>
    </row>
    <row r="110" spans="1:53" x14ac:dyDescent="0.25">
      <c r="B110" s="2" t="s">
        <v>32</v>
      </c>
      <c r="C110" s="21">
        <v>1</v>
      </c>
      <c r="D110" s="21">
        <v>0</v>
      </c>
      <c r="E110" s="21">
        <v>0</v>
      </c>
      <c r="F110" s="21">
        <v>0</v>
      </c>
      <c r="G110" s="21">
        <v>0</v>
      </c>
      <c r="H110" s="21">
        <v>0</v>
      </c>
      <c r="I110" s="21">
        <v>0</v>
      </c>
      <c r="J110" s="21">
        <v>0</v>
      </c>
      <c r="K110" s="21">
        <v>0</v>
      </c>
      <c r="L110" s="46">
        <v>0</v>
      </c>
      <c r="M110" s="46">
        <v>0</v>
      </c>
      <c r="N110" s="46">
        <v>0</v>
      </c>
      <c r="P110" s="46">
        <v>0</v>
      </c>
      <c r="Q110" s="46">
        <v>0</v>
      </c>
      <c r="R110" s="46">
        <v>0</v>
      </c>
      <c r="S110" s="57">
        <v>0</v>
      </c>
      <c r="T110" s="57">
        <v>0</v>
      </c>
      <c r="U110" s="57">
        <v>0</v>
      </c>
      <c r="V110" s="57">
        <v>0</v>
      </c>
      <c r="W110" s="57">
        <v>0</v>
      </c>
      <c r="X110" s="57">
        <v>0</v>
      </c>
      <c r="Y110" s="57">
        <v>0</v>
      </c>
      <c r="Z110" s="57">
        <v>0</v>
      </c>
      <c r="AA110" s="57">
        <v>0</v>
      </c>
      <c r="AC110" s="57">
        <v>0</v>
      </c>
      <c r="AD110" s="57">
        <v>0</v>
      </c>
      <c r="AE110" s="57">
        <v>0</v>
      </c>
      <c r="AF110" s="57">
        <v>0</v>
      </c>
      <c r="AG110" s="57">
        <v>0</v>
      </c>
      <c r="AH110" s="57">
        <v>0</v>
      </c>
      <c r="AI110" s="113">
        <v>0</v>
      </c>
      <c r="AJ110" s="113">
        <v>0</v>
      </c>
      <c r="AK110" s="113">
        <v>0</v>
      </c>
      <c r="AL110" s="60">
        <v>0</v>
      </c>
      <c r="AM110" s="60">
        <v>0</v>
      </c>
      <c r="AN110" s="60">
        <v>0</v>
      </c>
      <c r="AP110" s="60">
        <v>0</v>
      </c>
      <c r="AQ110" s="60">
        <v>0</v>
      </c>
      <c r="AR110" s="60">
        <v>0</v>
      </c>
      <c r="AS110" s="113"/>
      <c r="AT110" s="113"/>
      <c r="AU110" s="113"/>
      <c r="AV110" s="113"/>
      <c r="AW110" s="113"/>
      <c r="AX110" s="113"/>
      <c r="AY110" s="60"/>
      <c r="AZ110" s="60"/>
      <c r="BA110" s="60"/>
    </row>
    <row r="111" spans="1:53" x14ac:dyDescent="0.25">
      <c r="A111">
        <f>A105+1</f>
        <v>23</v>
      </c>
      <c r="B111" s="1" t="s">
        <v>22</v>
      </c>
      <c r="I111" s="33"/>
      <c r="J111" s="33"/>
      <c r="K111" s="33"/>
      <c r="L111" s="48"/>
      <c r="M111" s="48"/>
      <c r="N111" s="48"/>
      <c r="P111" s="53"/>
      <c r="Q111" s="53"/>
      <c r="R111" s="53"/>
      <c r="AC111" s="57">
        <v>0</v>
      </c>
      <c r="AD111" s="57">
        <v>0</v>
      </c>
      <c r="AE111" s="57">
        <v>0</v>
      </c>
      <c r="AF111" s="57">
        <v>0</v>
      </c>
      <c r="AG111" s="57">
        <v>0</v>
      </c>
      <c r="AH111" s="57">
        <v>0</v>
      </c>
      <c r="AI111" s="113">
        <v>0</v>
      </c>
      <c r="AJ111" s="113">
        <v>0</v>
      </c>
      <c r="AK111" s="113">
        <v>0</v>
      </c>
      <c r="AL111" s="60">
        <v>0</v>
      </c>
      <c r="AM111" s="60">
        <v>0</v>
      </c>
      <c r="AN111" s="60">
        <v>0</v>
      </c>
      <c r="AP111" s="60">
        <v>0</v>
      </c>
      <c r="AQ111" s="60">
        <v>0</v>
      </c>
      <c r="AR111" s="60">
        <v>0</v>
      </c>
      <c r="AS111" s="113"/>
      <c r="AT111" s="113"/>
      <c r="AU111" s="113"/>
      <c r="AV111" s="113"/>
      <c r="AW111" s="113"/>
      <c r="AX111" s="113"/>
      <c r="AY111" s="60"/>
      <c r="AZ111" s="60"/>
      <c r="BA111" s="60"/>
    </row>
    <row r="112" spans="1:53" x14ac:dyDescent="0.25">
      <c r="B112" s="2" t="s">
        <v>28</v>
      </c>
      <c r="C112" s="21">
        <v>0</v>
      </c>
      <c r="D112" s="21">
        <v>0</v>
      </c>
      <c r="E112" s="21">
        <v>0</v>
      </c>
      <c r="F112" s="21">
        <v>0</v>
      </c>
      <c r="G112" s="21">
        <v>0</v>
      </c>
      <c r="H112" s="21">
        <v>0</v>
      </c>
      <c r="I112" s="21">
        <v>0</v>
      </c>
      <c r="J112" s="21">
        <v>0</v>
      </c>
      <c r="K112" s="21">
        <v>0</v>
      </c>
      <c r="L112" s="46">
        <v>0</v>
      </c>
      <c r="M112" s="46">
        <v>0</v>
      </c>
      <c r="N112" s="46">
        <v>0</v>
      </c>
      <c r="P112" s="46">
        <v>0</v>
      </c>
      <c r="Q112" s="46">
        <v>0</v>
      </c>
      <c r="R112" s="46">
        <v>0</v>
      </c>
      <c r="S112" s="57">
        <v>0</v>
      </c>
      <c r="T112" s="57">
        <v>0</v>
      </c>
      <c r="U112" s="57">
        <v>0</v>
      </c>
      <c r="V112" s="57">
        <v>0</v>
      </c>
      <c r="W112" s="57">
        <v>0</v>
      </c>
      <c r="X112" s="57">
        <v>0</v>
      </c>
      <c r="Y112" s="57">
        <v>0</v>
      </c>
      <c r="Z112" s="57">
        <v>0</v>
      </c>
      <c r="AA112" s="57">
        <v>0</v>
      </c>
      <c r="AC112" s="57">
        <v>0</v>
      </c>
      <c r="AD112" s="57">
        <v>0</v>
      </c>
      <c r="AE112" s="57">
        <v>0</v>
      </c>
      <c r="AF112" s="57">
        <v>0</v>
      </c>
      <c r="AG112" s="57">
        <v>0</v>
      </c>
      <c r="AH112" s="57">
        <v>0</v>
      </c>
      <c r="AI112" s="113">
        <v>0</v>
      </c>
      <c r="AJ112" s="113">
        <v>0</v>
      </c>
      <c r="AK112" s="113">
        <v>0</v>
      </c>
      <c r="AL112" s="60">
        <v>0</v>
      </c>
      <c r="AM112" s="60">
        <v>0</v>
      </c>
      <c r="AN112" s="60">
        <v>0</v>
      </c>
      <c r="AP112" s="60">
        <v>0</v>
      </c>
      <c r="AQ112" s="60">
        <v>0</v>
      </c>
      <c r="AR112" s="60">
        <v>0</v>
      </c>
      <c r="AS112" s="113"/>
      <c r="AT112" s="113"/>
      <c r="AU112" s="113"/>
      <c r="AV112" s="113"/>
      <c r="AW112" s="113"/>
      <c r="AX112" s="113"/>
      <c r="AY112" s="60"/>
      <c r="AZ112" s="60"/>
      <c r="BA112" s="60"/>
    </row>
    <row r="113" spans="1:53" x14ac:dyDescent="0.25">
      <c r="B113" s="2" t="s">
        <v>29</v>
      </c>
      <c r="C113" s="21">
        <v>0</v>
      </c>
      <c r="D113" s="21">
        <v>0</v>
      </c>
      <c r="E113" s="21">
        <v>0</v>
      </c>
      <c r="F113" s="21">
        <v>0</v>
      </c>
      <c r="G113" s="21">
        <v>0</v>
      </c>
      <c r="H113" s="21">
        <v>0</v>
      </c>
      <c r="I113" s="21">
        <v>0</v>
      </c>
      <c r="J113" s="21">
        <v>0</v>
      </c>
      <c r="K113" s="21">
        <v>0</v>
      </c>
      <c r="L113" s="46">
        <v>0</v>
      </c>
      <c r="M113" s="46">
        <v>0</v>
      </c>
      <c r="N113" s="46">
        <v>0</v>
      </c>
      <c r="P113" s="46">
        <v>0</v>
      </c>
      <c r="Q113" s="46">
        <v>0</v>
      </c>
      <c r="R113" s="46">
        <v>0</v>
      </c>
      <c r="S113" s="57">
        <v>0</v>
      </c>
      <c r="T113" s="57">
        <v>0</v>
      </c>
      <c r="U113" s="57">
        <v>0</v>
      </c>
      <c r="V113" s="57">
        <v>0</v>
      </c>
      <c r="W113" s="57">
        <v>0</v>
      </c>
      <c r="X113" s="57">
        <v>0</v>
      </c>
      <c r="Y113" s="57">
        <v>0</v>
      </c>
      <c r="Z113" s="57">
        <v>0</v>
      </c>
      <c r="AA113" s="57">
        <v>0</v>
      </c>
      <c r="AC113" s="57">
        <v>0</v>
      </c>
      <c r="AD113" s="57">
        <v>0</v>
      </c>
      <c r="AE113" s="57">
        <v>0</v>
      </c>
      <c r="AF113" s="57">
        <v>0</v>
      </c>
      <c r="AG113" s="57">
        <v>0</v>
      </c>
      <c r="AH113" s="57">
        <v>0</v>
      </c>
      <c r="AI113" s="113">
        <v>0</v>
      </c>
      <c r="AJ113" s="113">
        <v>0</v>
      </c>
      <c r="AK113" s="113">
        <v>0</v>
      </c>
      <c r="AL113" s="60">
        <v>0</v>
      </c>
      <c r="AM113" s="60">
        <v>0</v>
      </c>
      <c r="AN113" s="60">
        <v>0</v>
      </c>
      <c r="AP113" s="60">
        <v>0</v>
      </c>
      <c r="AQ113" s="60">
        <v>0</v>
      </c>
      <c r="AR113" s="60">
        <v>0</v>
      </c>
      <c r="AS113" s="113"/>
      <c r="AT113" s="113"/>
      <c r="AU113" s="113"/>
      <c r="AV113" s="113"/>
      <c r="AW113" s="113"/>
      <c r="AX113" s="113"/>
      <c r="AY113" s="60"/>
      <c r="AZ113" s="60"/>
      <c r="BA113" s="60"/>
    </row>
    <row r="114" spans="1:53" x14ac:dyDescent="0.25">
      <c r="B114" s="2" t="s">
        <v>30</v>
      </c>
      <c r="C114" s="21">
        <v>0</v>
      </c>
      <c r="D114" s="21">
        <v>0</v>
      </c>
      <c r="E114" s="21">
        <v>0</v>
      </c>
      <c r="F114" s="21">
        <v>0</v>
      </c>
      <c r="G114" s="21">
        <v>0</v>
      </c>
      <c r="H114" s="21">
        <v>0</v>
      </c>
      <c r="I114" s="21">
        <v>0</v>
      </c>
      <c r="J114" s="21">
        <v>0</v>
      </c>
      <c r="K114" s="21">
        <v>0</v>
      </c>
      <c r="L114" s="46">
        <v>0</v>
      </c>
      <c r="M114" s="46">
        <v>0</v>
      </c>
      <c r="N114" s="46">
        <v>0</v>
      </c>
      <c r="P114" s="46">
        <v>0</v>
      </c>
      <c r="Q114" s="46">
        <v>0</v>
      </c>
      <c r="R114" s="46">
        <v>0</v>
      </c>
      <c r="S114" s="57">
        <v>0</v>
      </c>
      <c r="T114" s="57">
        <v>0</v>
      </c>
      <c r="U114" s="57">
        <v>0</v>
      </c>
      <c r="V114" s="57">
        <v>0</v>
      </c>
      <c r="W114" s="57">
        <v>0</v>
      </c>
      <c r="X114" s="57">
        <v>0</v>
      </c>
      <c r="Y114" s="57">
        <v>0</v>
      </c>
      <c r="Z114" s="57">
        <v>0</v>
      </c>
      <c r="AA114" s="57">
        <v>0</v>
      </c>
      <c r="AC114" s="57">
        <v>0</v>
      </c>
      <c r="AD114" s="57">
        <v>0</v>
      </c>
      <c r="AE114" s="57">
        <v>0</v>
      </c>
      <c r="AF114" s="57">
        <v>0</v>
      </c>
      <c r="AG114" s="57">
        <v>0</v>
      </c>
      <c r="AH114" s="57">
        <v>0</v>
      </c>
      <c r="AI114" s="113">
        <v>0</v>
      </c>
      <c r="AJ114" s="113">
        <v>0</v>
      </c>
      <c r="AK114" s="113">
        <v>0</v>
      </c>
      <c r="AL114" s="60">
        <v>0</v>
      </c>
      <c r="AM114" s="60">
        <v>0</v>
      </c>
      <c r="AN114" s="60">
        <v>0</v>
      </c>
      <c r="AP114" s="60">
        <v>0</v>
      </c>
      <c r="AQ114" s="60">
        <v>0</v>
      </c>
      <c r="AR114" s="60">
        <v>0</v>
      </c>
      <c r="AS114" s="113"/>
      <c r="AT114" s="113"/>
      <c r="AU114" s="113"/>
      <c r="AV114" s="113"/>
      <c r="AW114" s="113"/>
      <c r="AX114" s="113"/>
      <c r="AY114" s="60"/>
      <c r="AZ114" s="60"/>
      <c r="BA114" s="60"/>
    </row>
    <row r="115" spans="1:53" x14ac:dyDescent="0.25">
      <c r="B115" s="2" t="s">
        <v>31</v>
      </c>
      <c r="C115" s="21">
        <v>0</v>
      </c>
      <c r="D115" s="21">
        <v>0</v>
      </c>
      <c r="E115" s="21">
        <v>0</v>
      </c>
      <c r="F115" s="21">
        <v>0</v>
      </c>
      <c r="G115" s="21">
        <v>0</v>
      </c>
      <c r="H115" s="21">
        <v>0</v>
      </c>
      <c r="I115" s="21">
        <v>0</v>
      </c>
      <c r="J115" s="21">
        <v>0</v>
      </c>
      <c r="K115" s="21">
        <v>0</v>
      </c>
      <c r="L115" s="46">
        <v>0</v>
      </c>
      <c r="M115" s="46">
        <v>0</v>
      </c>
      <c r="N115" s="46">
        <v>0</v>
      </c>
      <c r="P115" s="46">
        <v>0</v>
      </c>
      <c r="Q115" s="46">
        <v>0</v>
      </c>
      <c r="R115" s="46">
        <v>0</v>
      </c>
      <c r="S115" s="57">
        <v>0</v>
      </c>
      <c r="T115" s="57">
        <v>0</v>
      </c>
      <c r="U115" s="57">
        <v>0</v>
      </c>
      <c r="V115" s="57">
        <v>0</v>
      </c>
      <c r="W115" s="57">
        <v>0</v>
      </c>
      <c r="X115" s="57">
        <v>0</v>
      </c>
      <c r="Y115" s="57">
        <v>0</v>
      </c>
      <c r="Z115" s="57">
        <v>0</v>
      </c>
      <c r="AA115" s="57">
        <v>0</v>
      </c>
      <c r="AC115" s="57">
        <v>0</v>
      </c>
      <c r="AD115" s="57">
        <v>0</v>
      </c>
      <c r="AE115" s="57">
        <v>0</v>
      </c>
      <c r="AF115" s="57">
        <v>0</v>
      </c>
      <c r="AG115" s="57">
        <v>0</v>
      </c>
      <c r="AH115" s="57">
        <v>0</v>
      </c>
      <c r="AI115" s="113">
        <v>0</v>
      </c>
      <c r="AJ115" s="113">
        <v>0</v>
      </c>
      <c r="AK115" s="113">
        <v>0</v>
      </c>
      <c r="AL115" s="60">
        <v>0</v>
      </c>
      <c r="AM115" s="60">
        <v>0</v>
      </c>
      <c r="AN115" s="60">
        <v>0</v>
      </c>
      <c r="AP115" s="60">
        <v>0</v>
      </c>
      <c r="AQ115" s="60">
        <v>0</v>
      </c>
      <c r="AR115" s="60">
        <v>0</v>
      </c>
      <c r="AS115" s="113"/>
      <c r="AT115" s="113"/>
      <c r="AU115" s="113"/>
      <c r="AV115" s="113"/>
      <c r="AW115" s="113"/>
      <c r="AX115" s="113"/>
      <c r="AY115" s="60"/>
      <c r="AZ115" s="60"/>
      <c r="BA115" s="60"/>
    </row>
    <row r="116" spans="1:53" x14ac:dyDescent="0.25">
      <c r="B116" s="2" t="s">
        <v>32</v>
      </c>
      <c r="C116" s="21">
        <v>0</v>
      </c>
      <c r="D116" s="21">
        <v>0</v>
      </c>
      <c r="E116" s="21">
        <v>0</v>
      </c>
      <c r="F116" s="21">
        <v>0</v>
      </c>
      <c r="G116" s="21">
        <v>0</v>
      </c>
      <c r="H116" s="21">
        <v>0</v>
      </c>
      <c r="I116" s="21">
        <v>0</v>
      </c>
      <c r="J116" s="21">
        <v>0</v>
      </c>
      <c r="K116" s="21">
        <v>0</v>
      </c>
      <c r="L116" s="46">
        <v>0</v>
      </c>
      <c r="M116" s="46">
        <v>0</v>
      </c>
      <c r="N116" s="46">
        <v>0</v>
      </c>
      <c r="P116" s="46">
        <v>0</v>
      </c>
      <c r="Q116" s="46">
        <v>0</v>
      </c>
      <c r="R116" s="46">
        <v>0</v>
      </c>
      <c r="S116" s="57">
        <v>0</v>
      </c>
      <c r="T116" s="57">
        <v>0</v>
      </c>
      <c r="U116" s="57">
        <v>0</v>
      </c>
      <c r="V116" s="57">
        <v>0</v>
      </c>
      <c r="W116" s="57">
        <v>0</v>
      </c>
      <c r="X116" s="57">
        <v>0</v>
      </c>
      <c r="Y116" s="57">
        <v>0</v>
      </c>
      <c r="Z116" s="57">
        <v>0</v>
      </c>
      <c r="AA116" s="57">
        <v>0</v>
      </c>
      <c r="AC116" s="57">
        <v>0</v>
      </c>
      <c r="AD116" s="57">
        <v>0</v>
      </c>
      <c r="AE116" s="57">
        <v>0</v>
      </c>
      <c r="AF116" s="57">
        <v>0</v>
      </c>
      <c r="AG116" s="57">
        <v>0</v>
      </c>
      <c r="AH116" s="57">
        <v>0</v>
      </c>
      <c r="AI116" s="113">
        <v>0</v>
      </c>
      <c r="AJ116" s="113">
        <v>0</v>
      </c>
      <c r="AK116" s="113">
        <v>0</v>
      </c>
      <c r="AL116" s="60">
        <v>0</v>
      </c>
      <c r="AM116" s="60">
        <v>0</v>
      </c>
      <c r="AN116" s="60">
        <v>0</v>
      </c>
      <c r="AP116" s="60">
        <v>0</v>
      </c>
      <c r="AQ116" s="60">
        <v>0</v>
      </c>
      <c r="AR116" s="60">
        <v>0</v>
      </c>
      <c r="AS116" s="113"/>
      <c r="AT116" s="113"/>
      <c r="AU116" s="113"/>
      <c r="AV116" s="113"/>
      <c r="AW116" s="113"/>
      <c r="AX116" s="113"/>
      <c r="AY116" s="60"/>
      <c r="AZ116" s="60"/>
      <c r="BA116" s="60"/>
    </row>
    <row r="117" spans="1:53" x14ac:dyDescent="0.25">
      <c r="A117">
        <f>A111+1</f>
        <v>24</v>
      </c>
      <c r="B117" s="1" t="s">
        <v>21</v>
      </c>
      <c r="I117" s="33"/>
      <c r="J117" s="33"/>
      <c r="K117" s="33"/>
      <c r="L117" s="48"/>
      <c r="M117" s="48"/>
      <c r="N117" s="48"/>
      <c r="P117" s="53"/>
      <c r="Q117" s="53"/>
      <c r="R117" s="53"/>
      <c r="S117" s="55"/>
      <c r="T117" s="55"/>
      <c r="U117" s="57"/>
      <c r="W117" s="57"/>
      <c r="X117" s="57"/>
      <c r="AC117" s="57">
        <v>0</v>
      </c>
      <c r="AD117" s="57">
        <v>0</v>
      </c>
      <c r="AE117" s="57">
        <v>0</v>
      </c>
      <c r="AF117" s="57">
        <v>0</v>
      </c>
      <c r="AG117" s="57">
        <v>0</v>
      </c>
      <c r="AH117" s="57">
        <v>0</v>
      </c>
      <c r="AI117" s="113">
        <v>0</v>
      </c>
      <c r="AJ117" s="113">
        <v>0</v>
      </c>
      <c r="AK117" s="113">
        <v>0</v>
      </c>
      <c r="AL117" s="60">
        <v>0</v>
      </c>
      <c r="AM117" s="60">
        <v>0</v>
      </c>
      <c r="AN117" s="60">
        <v>0</v>
      </c>
      <c r="AP117" s="60">
        <v>0</v>
      </c>
      <c r="AQ117" s="60">
        <v>0</v>
      </c>
      <c r="AR117" s="60">
        <v>0</v>
      </c>
      <c r="AS117" s="113"/>
      <c r="AT117" s="113"/>
      <c r="AU117" s="113"/>
      <c r="AV117" s="113"/>
      <c r="AW117" s="113"/>
      <c r="AX117" s="113"/>
      <c r="AY117" s="60"/>
      <c r="AZ117" s="60"/>
      <c r="BA117" s="60"/>
    </row>
    <row r="118" spans="1:53" x14ac:dyDescent="0.25">
      <c r="B118" s="2" t="s">
        <v>28</v>
      </c>
      <c r="C118" s="21">
        <v>0</v>
      </c>
      <c r="D118" s="21">
        <v>0</v>
      </c>
      <c r="E118" s="21">
        <v>0</v>
      </c>
      <c r="F118" s="21">
        <v>0</v>
      </c>
      <c r="G118" s="21">
        <v>0</v>
      </c>
      <c r="H118" s="21">
        <v>0</v>
      </c>
      <c r="I118" s="21">
        <v>0</v>
      </c>
      <c r="J118" s="21">
        <v>0</v>
      </c>
      <c r="K118" s="21">
        <v>0</v>
      </c>
      <c r="L118" s="46">
        <v>0</v>
      </c>
      <c r="M118" s="46">
        <v>0</v>
      </c>
      <c r="N118" s="46">
        <v>0</v>
      </c>
      <c r="P118" s="46">
        <v>0</v>
      </c>
      <c r="Q118" s="46">
        <v>0</v>
      </c>
      <c r="R118" s="46">
        <v>0</v>
      </c>
      <c r="S118" s="57">
        <v>0</v>
      </c>
      <c r="T118" s="57">
        <v>0</v>
      </c>
      <c r="U118" s="57">
        <v>0</v>
      </c>
      <c r="V118" s="57">
        <v>0</v>
      </c>
      <c r="W118" s="57">
        <v>0</v>
      </c>
      <c r="X118" s="57">
        <v>0</v>
      </c>
      <c r="Y118" s="57">
        <v>0</v>
      </c>
      <c r="Z118" s="57">
        <v>0</v>
      </c>
      <c r="AA118" s="57">
        <v>0</v>
      </c>
      <c r="AC118" s="57">
        <v>0</v>
      </c>
      <c r="AD118" s="57">
        <v>0</v>
      </c>
      <c r="AE118" s="57">
        <v>0</v>
      </c>
      <c r="AF118" s="57">
        <v>0</v>
      </c>
      <c r="AG118" s="57">
        <v>0</v>
      </c>
      <c r="AH118" s="57">
        <v>0</v>
      </c>
      <c r="AI118" s="113">
        <v>0</v>
      </c>
      <c r="AJ118" s="113">
        <v>0</v>
      </c>
      <c r="AK118" s="113">
        <v>0</v>
      </c>
      <c r="AL118" s="60">
        <v>0</v>
      </c>
      <c r="AM118" s="60">
        <v>0</v>
      </c>
      <c r="AN118" s="60">
        <v>0</v>
      </c>
      <c r="AP118" s="60">
        <v>0</v>
      </c>
      <c r="AQ118" s="60">
        <v>0</v>
      </c>
      <c r="AR118" s="60">
        <v>0</v>
      </c>
      <c r="AS118" s="113"/>
      <c r="AT118" s="113"/>
      <c r="AU118" s="113"/>
      <c r="AV118" s="113"/>
      <c r="AW118" s="113"/>
      <c r="AX118" s="113"/>
      <c r="AY118" s="60"/>
      <c r="AZ118" s="60"/>
      <c r="BA118" s="60"/>
    </row>
    <row r="119" spans="1:53" x14ac:dyDescent="0.25">
      <c r="B119" s="2" t="s">
        <v>29</v>
      </c>
      <c r="C119" s="21">
        <v>0</v>
      </c>
      <c r="D119" s="21">
        <v>0</v>
      </c>
      <c r="E119" s="21">
        <v>0</v>
      </c>
      <c r="F119" s="21">
        <v>0</v>
      </c>
      <c r="G119" s="21">
        <v>0</v>
      </c>
      <c r="H119" s="21">
        <v>0</v>
      </c>
      <c r="I119" s="21">
        <v>0</v>
      </c>
      <c r="J119" s="21">
        <v>0</v>
      </c>
      <c r="K119" s="21">
        <v>0</v>
      </c>
      <c r="L119" s="46">
        <v>0</v>
      </c>
      <c r="M119" s="46">
        <v>0</v>
      </c>
      <c r="N119" s="46">
        <v>0</v>
      </c>
      <c r="P119" s="46">
        <v>0</v>
      </c>
      <c r="Q119" s="46">
        <v>0</v>
      </c>
      <c r="R119" s="46">
        <v>0</v>
      </c>
      <c r="S119" s="57">
        <v>0</v>
      </c>
      <c r="T119" s="57">
        <v>0</v>
      </c>
      <c r="U119" s="57">
        <v>0</v>
      </c>
      <c r="V119" s="57">
        <v>0</v>
      </c>
      <c r="W119" s="57">
        <v>0</v>
      </c>
      <c r="X119" s="57">
        <v>0</v>
      </c>
      <c r="Y119" s="57">
        <v>0</v>
      </c>
      <c r="Z119" s="57">
        <v>0</v>
      </c>
      <c r="AA119" s="57">
        <v>0</v>
      </c>
      <c r="AC119" s="57">
        <v>0</v>
      </c>
      <c r="AD119" s="57">
        <v>0</v>
      </c>
      <c r="AE119" s="57">
        <v>0</v>
      </c>
      <c r="AF119" s="57">
        <v>0</v>
      </c>
      <c r="AG119" s="57">
        <v>0</v>
      </c>
      <c r="AH119" s="57">
        <v>0</v>
      </c>
      <c r="AI119" s="113">
        <v>0</v>
      </c>
      <c r="AJ119" s="113">
        <v>0</v>
      </c>
      <c r="AK119" s="113">
        <v>0</v>
      </c>
      <c r="AL119" s="60">
        <v>0</v>
      </c>
      <c r="AM119" s="60">
        <v>0</v>
      </c>
      <c r="AN119" s="60">
        <v>0</v>
      </c>
      <c r="AP119" s="60">
        <v>0</v>
      </c>
      <c r="AQ119" s="60">
        <v>0</v>
      </c>
      <c r="AR119" s="60">
        <v>0</v>
      </c>
      <c r="AS119" s="113"/>
      <c r="AT119" s="113"/>
      <c r="AU119" s="113"/>
      <c r="AV119" s="113"/>
      <c r="AW119" s="113"/>
      <c r="AX119" s="113"/>
      <c r="AY119" s="60"/>
      <c r="AZ119" s="60"/>
      <c r="BA119" s="60"/>
    </row>
    <row r="120" spans="1:53" x14ac:dyDescent="0.25">
      <c r="B120" s="2" t="s">
        <v>30</v>
      </c>
      <c r="C120" s="21">
        <v>0</v>
      </c>
      <c r="D120" s="21">
        <v>0</v>
      </c>
      <c r="E120" s="21">
        <v>0</v>
      </c>
      <c r="F120" s="21">
        <v>0</v>
      </c>
      <c r="G120" s="21">
        <v>0</v>
      </c>
      <c r="H120" s="21">
        <v>0</v>
      </c>
      <c r="I120" s="21">
        <v>0</v>
      </c>
      <c r="J120" s="21">
        <v>0</v>
      </c>
      <c r="K120" s="21">
        <v>0</v>
      </c>
      <c r="L120" s="46">
        <v>0</v>
      </c>
      <c r="M120" s="46">
        <v>0</v>
      </c>
      <c r="N120" s="46">
        <v>0</v>
      </c>
      <c r="P120" s="46">
        <v>0</v>
      </c>
      <c r="Q120" s="46">
        <v>0</v>
      </c>
      <c r="R120" s="46">
        <v>0</v>
      </c>
      <c r="S120" s="57">
        <v>0</v>
      </c>
      <c r="T120" s="57">
        <v>0</v>
      </c>
      <c r="U120" s="57">
        <v>0</v>
      </c>
      <c r="V120" s="57">
        <v>0</v>
      </c>
      <c r="W120" s="57">
        <v>0</v>
      </c>
      <c r="X120" s="57">
        <v>0</v>
      </c>
      <c r="Y120" s="57">
        <v>0</v>
      </c>
      <c r="Z120" s="57">
        <v>0</v>
      </c>
      <c r="AA120" s="57">
        <v>0</v>
      </c>
      <c r="AC120" s="57">
        <v>0</v>
      </c>
      <c r="AD120" s="57">
        <v>0</v>
      </c>
      <c r="AE120" s="57">
        <v>0</v>
      </c>
      <c r="AF120" s="57">
        <v>0</v>
      </c>
      <c r="AG120" s="57">
        <v>0</v>
      </c>
      <c r="AH120" s="57">
        <v>0</v>
      </c>
      <c r="AI120" s="113">
        <v>0</v>
      </c>
      <c r="AJ120" s="113">
        <v>0</v>
      </c>
      <c r="AK120" s="113">
        <v>0</v>
      </c>
      <c r="AL120" s="60">
        <v>0</v>
      </c>
      <c r="AM120" s="60">
        <v>0</v>
      </c>
      <c r="AN120" s="60">
        <v>0</v>
      </c>
      <c r="AP120" s="60">
        <v>0</v>
      </c>
      <c r="AQ120" s="60">
        <v>0</v>
      </c>
      <c r="AR120" s="60">
        <v>0</v>
      </c>
      <c r="AS120" s="113"/>
      <c r="AT120" s="113"/>
      <c r="AU120" s="113"/>
      <c r="AV120" s="113"/>
      <c r="AW120" s="113"/>
      <c r="AX120" s="113"/>
      <c r="AY120" s="60"/>
      <c r="AZ120" s="60"/>
      <c r="BA120" s="60"/>
    </row>
    <row r="121" spans="1:53" x14ac:dyDescent="0.25">
      <c r="B121" s="2" t="s">
        <v>31</v>
      </c>
      <c r="C121" s="21">
        <v>0</v>
      </c>
      <c r="D121" s="21">
        <v>0</v>
      </c>
      <c r="E121" s="21">
        <v>0</v>
      </c>
      <c r="F121" s="21">
        <v>0</v>
      </c>
      <c r="G121" s="21">
        <v>0</v>
      </c>
      <c r="H121" s="21">
        <v>0</v>
      </c>
      <c r="I121" s="21">
        <v>0</v>
      </c>
      <c r="J121" s="21">
        <v>0</v>
      </c>
      <c r="K121" s="21">
        <v>0</v>
      </c>
      <c r="L121" s="46">
        <v>0</v>
      </c>
      <c r="M121" s="46">
        <v>0</v>
      </c>
      <c r="N121" s="46">
        <v>0</v>
      </c>
      <c r="P121" s="46">
        <v>0</v>
      </c>
      <c r="Q121" s="46">
        <v>0</v>
      </c>
      <c r="R121" s="46">
        <v>0</v>
      </c>
      <c r="S121" s="57">
        <v>0</v>
      </c>
      <c r="T121" s="57">
        <v>0</v>
      </c>
      <c r="U121" s="57">
        <v>0</v>
      </c>
      <c r="V121" s="57">
        <v>0</v>
      </c>
      <c r="W121" s="57">
        <v>0</v>
      </c>
      <c r="X121" s="57">
        <v>0</v>
      </c>
      <c r="Y121" s="57">
        <v>0</v>
      </c>
      <c r="Z121" s="57">
        <v>0</v>
      </c>
      <c r="AA121" s="57">
        <v>0</v>
      </c>
      <c r="AC121" s="57">
        <v>0</v>
      </c>
      <c r="AD121" s="57">
        <v>0</v>
      </c>
      <c r="AE121" s="57">
        <v>0</v>
      </c>
      <c r="AF121" s="57">
        <v>0</v>
      </c>
      <c r="AG121" s="57">
        <v>0</v>
      </c>
      <c r="AH121" s="57">
        <v>0</v>
      </c>
      <c r="AI121" s="113">
        <v>0</v>
      </c>
      <c r="AJ121" s="113">
        <v>0</v>
      </c>
      <c r="AK121" s="113">
        <v>0</v>
      </c>
      <c r="AL121" s="60">
        <v>0</v>
      </c>
      <c r="AM121" s="60">
        <v>0</v>
      </c>
      <c r="AN121" s="60">
        <v>0</v>
      </c>
      <c r="AP121" s="60">
        <v>0</v>
      </c>
      <c r="AQ121" s="60">
        <v>0</v>
      </c>
      <c r="AR121" s="60">
        <v>0</v>
      </c>
      <c r="AS121" s="113"/>
      <c r="AT121" s="113"/>
      <c r="AU121" s="113"/>
      <c r="AV121" s="113"/>
      <c r="AW121" s="113"/>
      <c r="AX121" s="113"/>
      <c r="AY121" s="60"/>
      <c r="AZ121" s="60"/>
      <c r="BA121" s="60"/>
    </row>
    <row r="122" spans="1:53" x14ac:dyDescent="0.25">
      <c r="B122" s="2" t="s">
        <v>32</v>
      </c>
      <c r="C122" s="21">
        <v>0</v>
      </c>
      <c r="D122" s="21">
        <v>0</v>
      </c>
      <c r="E122" s="21">
        <v>0</v>
      </c>
      <c r="F122" s="21">
        <v>0</v>
      </c>
      <c r="G122" s="21">
        <v>0</v>
      </c>
      <c r="H122" s="21">
        <v>0</v>
      </c>
      <c r="I122" s="21">
        <v>0</v>
      </c>
      <c r="J122" s="21">
        <v>0</v>
      </c>
      <c r="K122" s="21">
        <v>0</v>
      </c>
      <c r="L122" s="46">
        <v>0</v>
      </c>
      <c r="M122" s="46">
        <v>0</v>
      </c>
      <c r="N122" s="46">
        <v>0</v>
      </c>
      <c r="P122" s="46">
        <v>0</v>
      </c>
      <c r="Q122" s="46">
        <v>0</v>
      </c>
      <c r="R122" s="46">
        <v>0</v>
      </c>
      <c r="S122" s="57">
        <v>0</v>
      </c>
      <c r="T122" s="57">
        <v>0</v>
      </c>
      <c r="U122" s="57">
        <v>0</v>
      </c>
      <c r="V122" s="57">
        <v>0</v>
      </c>
      <c r="W122" s="57">
        <v>0</v>
      </c>
      <c r="X122" s="57">
        <v>0</v>
      </c>
      <c r="Y122" s="57">
        <v>0</v>
      </c>
      <c r="Z122" s="57">
        <v>0</v>
      </c>
      <c r="AA122" s="57">
        <v>0</v>
      </c>
      <c r="AC122" s="57">
        <v>0</v>
      </c>
      <c r="AD122" s="57">
        <v>0</v>
      </c>
      <c r="AE122" s="57">
        <v>0</v>
      </c>
      <c r="AF122" s="57">
        <v>0</v>
      </c>
      <c r="AG122" s="57">
        <v>0</v>
      </c>
      <c r="AH122" s="57">
        <v>0</v>
      </c>
      <c r="AI122" s="113">
        <v>0</v>
      </c>
      <c r="AJ122" s="113">
        <v>0</v>
      </c>
      <c r="AK122" s="113">
        <v>0</v>
      </c>
      <c r="AL122" s="60">
        <v>0</v>
      </c>
      <c r="AM122" s="60">
        <v>0</v>
      </c>
      <c r="AN122" s="60">
        <v>0</v>
      </c>
      <c r="AP122" s="60">
        <v>0</v>
      </c>
      <c r="AQ122" s="60">
        <v>0</v>
      </c>
      <c r="AR122" s="60">
        <v>0</v>
      </c>
      <c r="AS122" s="113"/>
      <c r="AT122" s="113"/>
      <c r="AU122" s="113"/>
      <c r="AV122" s="113"/>
      <c r="AW122" s="113"/>
      <c r="AX122" s="113"/>
      <c r="AY122" s="60"/>
      <c r="AZ122" s="60"/>
      <c r="BA122" s="60"/>
    </row>
    <row r="123" spans="1:53" x14ac:dyDescent="0.25">
      <c r="I123" s="33"/>
      <c r="J123" s="33"/>
      <c r="K123" s="33"/>
    </row>
    <row r="124" spans="1:53" x14ac:dyDescent="0.25">
      <c r="B124" s="142" t="s">
        <v>1</v>
      </c>
      <c r="C124" s="142"/>
      <c r="D124" s="142"/>
      <c r="E124" s="142"/>
      <c r="F124" s="142"/>
      <c r="G124" s="142"/>
      <c r="H124" s="142"/>
      <c r="I124" s="142"/>
      <c r="J124" s="142"/>
      <c r="K124" s="142"/>
      <c r="L124" s="142"/>
      <c r="M124" s="142"/>
      <c r="N124" s="142"/>
    </row>
    <row r="125" spans="1:53" ht="35.1" customHeight="1" x14ac:dyDescent="0.25">
      <c r="B125" s="155" t="s">
        <v>82</v>
      </c>
      <c r="C125" s="155"/>
      <c r="D125" s="155"/>
      <c r="E125" s="155"/>
      <c r="F125" s="155"/>
      <c r="G125" s="155"/>
      <c r="H125" s="155"/>
      <c r="I125" s="155"/>
      <c r="J125" s="155"/>
      <c r="K125" s="155"/>
      <c r="L125" s="155"/>
      <c r="M125" s="155"/>
      <c r="N125" s="155"/>
    </row>
    <row r="126" spans="1:53" ht="24.95" customHeight="1" x14ac:dyDescent="0.25">
      <c r="B126" s="150" t="s">
        <v>83</v>
      </c>
      <c r="C126" s="150"/>
      <c r="D126" s="150"/>
      <c r="E126" s="150"/>
      <c r="F126" s="150"/>
      <c r="G126" s="150"/>
      <c r="H126" s="150"/>
      <c r="I126" s="150"/>
      <c r="J126" s="150"/>
      <c r="K126" s="150"/>
      <c r="L126" s="150"/>
      <c r="M126" s="150"/>
      <c r="N126" s="150"/>
    </row>
    <row r="127" spans="1:53" ht="24.95" customHeight="1" x14ac:dyDescent="0.25">
      <c r="B127" s="150" t="s">
        <v>84</v>
      </c>
      <c r="C127" s="150"/>
      <c r="D127" s="150"/>
      <c r="E127" s="150"/>
      <c r="F127" s="150"/>
      <c r="G127" s="150"/>
      <c r="H127" s="150"/>
      <c r="I127" s="150"/>
      <c r="J127" s="150"/>
      <c r="K127" s="150"/>
      <c r="L127" s="150"/>
      <c r="M127" s="150"/>
      <c r="N127" s="150"/>
    </row>
    <row r="128" spans="1:53" ht="35.1" customHeight="1" x14ac:dyDescent="0.25">
      <c r="B128" s="155" t="s">
        <v>85</v>
      </c>
      <c r="C128" s="155"/>
      <c r="D128" s="155"/>
      <c r="E128" s="155"/>
      <c r="F128" s="155"/>
      <c r="G128" s="155"/>
      <c r="H128" s="155"/>
      <c r="I128" s="155"/>
      <c r="J128" s="155"/>
      <c r="K128" s="155"/>
      <c r="L128" s="155"/>
      <c r="M128" s="155"/>
      <c r="N128" s="155"/>
    </row>
    <row r="129" spans="2:14" ht="35.1" customHeight="1" x14ac:dyDescent="0.25">
      <c r="B129" s="156" t="s">
        <v>86</v>
      </c>
      <c r="C129" s="156"/>
      <c r="D129" s="156"/>
      <c r="E129" s="156"/>
      <c r="F129" s="156"/>
      <c r="G129" s="156"/>
      <c r="H129" s="156"/>
      <c r="I129" s="156"/>
      <c r="J129" s="156"/>
      <c r="K129" s="156"/>
      <c r="L129" s="156"/>
      <c r="M129" s="156"/>
      <c r="N129" s="156"/>
    </row>
    <row r="130" spans="2:14" ht="24.95" customHeight="1" x14ac:dyDescent="0.25">
      <c r="B130" s="149" t="s">
        <v>87</v>
      </c>
      <c r="C130" s="149"/>
      <c r="D130" s="149"/>
      <c r="E130" s="149"/>
      <c r="F130" s="149"/>
      <c r="G130" s="149"/>
      <c r="H130" s="149"/>
      <c r="I130" s="149"/>
      <c r="J130" s="149"/>
      <c r="K130" s="149"/>
      <c r="L130" s="149"/>
      <c r="M130" s="149"/>
      <c r="N130" s="149"/>
    </row>
    <row r="131" spans="2:14" ht="24.95" customHeight="1" x14ac:dyDescent="0.25">
      <c r="B131" s="150" t="s">
        <v>88</v>
      </c>
      <c r="C131" s="150"/>
      <c r="D131" s="150"/>
      <c r="E131" s="150"/>
      <c r="F131" s="150"/>
      <c r="G131" s="150"/>
      <c r="H131" s="150"/>
      <c r="I131" s="150"/>
      <c r="J131" s="150"/>
      <c r="K131" s="150"/>
      <c r="L131" s="150"/>
      <c r="M131" s="150"/>
      <c r="N131" s="150"/>
    </row>
    <row r="132" spans="2:14" ht="24.95" customHeight="1" x14ac:dyDescent="0.25">
      <c r="B132" s="150" t="s">
        <v>89</v>
      </c>
      <c r="C132" s="150"/>
      <c r="D132" s="150"/>
      <c r="E132" s="150"/>
      <c r="F132" s="150"/>
      <c r="G132" s="150"/>
      <c r="H132" s="150"/>
      <c r="I132" s="150"/>
      <c r="J132" s="150"/>
      <c r="K132" s="150"/>
      <c r="L132" s="150"/>
      <c r="M132" s="150"/>
      <c r="N132" s="150"/>
    </row>
    <row r="133" spans="2:14" ht="24.95" customHeight="1" x14ac:dyDescent="0.25">
      <c r="B133" s="155" t="s">
        <v>90</v>
      </c>
      <c r="C133" s="155"/>
      <c r="D133" s="155"/>
      <c r="E133" s="155"/>
      <c r="F133" s="155"/>
      <c r="G133" s="155"/>
      <c r="H133" s="155"/>
      <c r="I133" s="155"/>
      <c r="J133" s="155"/>
      <c r="K133" s="155"/>
      <c r="L133" s="155"/>
      <c r="M133" s="155"/>
      <c r="N133" s="155"/>
    </row>
    <row r="134" spans="2:14" ht="17.25" x14ac:dyDescent="0.25">
      <c r="B134" s="151" t="s">
        <v>101</v>
      </c>
      <c r="C134" s="151"/>
      <c r="D134" s="151"/>
      <c r="E134" s="151"/>
      <c r="F134" s="151"/>
      <c r="G134" s="151"/>
      <c r="H134" s="151"/>
      <c r="I134" s="151"/>
      <c r="J134" s="151"/>
      <c r="K134" s="151"/>
    </row>
    <row r="135" spans="2:14" x14ac:dyDescent="0.25">
      <c r="B135" s="152"/>
      <c r="C135" s="152"/>
      <c r="D135" s="152"/>
      <c r="E135" s="152"/>
      <c r="F135" s="152"/>
      <c r="G135" s="152"/>
      <c r="H135" s="152"/>
      <c r="I135" s="152"/>
      <c r="J135" s="152"/>
      <c r="K135" s="152"/>
    </row>
  </sheetData>
  <mergeCells count="191">
    <mergeCell ref="AY54:AY58"/>
    <mergeCell ref="AZ54:AZ58"/>
    <mergeCell ref="BA54:BA58"/>
    <mergeCell ref="AP76:AP80"/>
    <mergeCell ref="AQ76:AQ80"/>
    <mergeCell ref="AR76:AR80"/>
    <mergeCell ref="AS76:AS80"/>
    <mergeCell ref="AT76:AT80"/>
    <mergeCell ref="AU76:AU80"/>
    <mergeCell ref="AV76:AV80"/>
    <mergeCell ref="AW76:AW80"/>
    <mergeCell ref="AX76:AX80"/>
    <mergeCell ref="AY76:AY80"/>
    <mergeCell ref="AZ76:AZ80"/>
    <mergeCell ref="BA76:BA80"/>
    <mergeCell ref="AP54:AP58"/>
    <mergeCell ref="AQ54:AQ58"/>
    <mergeCell ref="AR54:AR58"/>
    <mergeCell ref="AS54:AS58"/>
    <mergeCell ref="AT54:AT58"/>
    <mergeCell ref="AU54:AU58"/>
    <mergeCell ref="AV54:AV58"/>
    <mergeCell ref="AW54:AW58"/>
    <mergeCell ref="AX54:AX58"/>
    <mergeCell ref="AY32:AY33"/>
    <mergeCell ref="AZ32:AZ33"/>
    <mergeCell ref="BA32:BA33"/>
    <mergeCell ref="AP34:AP36"/>
    <mergeCell ref="AQ34:AQ36"/>
    <mergeCell ref="AR34:AR36"/>
    <mergeCell ref="AS34:AS36"/>
    <mergeCell ref="AT34:AT36"/>
    <mergeCell ref="AU34:AU36"/>
    <mergeCell ref="AV34:AV36"/>
    <mergeCell ref="AW34:AW36"/>
    <mergeCell ref="AX34:AX36"/>
    <mergeCell ref="AY34:AY36"/>
    <mergeCell ref="AZ34:AZ36"/>
    <mergeCell ref="BA34:BA36"/>
    <mergeCell ref="AP32:AP33"/>
    <mergeCell ref="AQ32:AQ33"/>
    <mergeCell ref="AR32:AR33"/>
    <mergeCell ref="AS32:AS33"/>
    <mergeCell ref="AT32:AT33"/>
    <mergeCell ref="AU32:AU33"/>
    <mergeCell ref="AV32:AV33"/>
    <mergeCell ref="AW32:AW33"/>
    <mergeCell ref="AX32:AX33"/>
    <mergeCell ref="P76:P80"/>
    <mergeCell ref="Q76:Q80"/>
    <mergeCell ref="R76:R80"/>
    <mergeCell ref="Y32:Y33"/>
    <mergeCell ref="Z32:Z33"/>
    <mergeCell ref="Y76:Y80"/>
    <mergeCell ref="Z76:Z80"/>
    <mergeCell ref="Y34:Y36"/>
    <mergeCell ref="Z34:Z36"/>
    <mergeCell ref="P32:P33"/>
    <mergeCell ref="Q32:Q33"/>
    <mergeCell ref="R32:R33"/>
    <mergeCell ref="P34:P36"/>
    <mergeCell ref="Q34:Q36"/>
    <mergeCell ref="R34:R36"/>
    <mergeCell ref="P54:P58"/>
    <mergeCell ref="Q54:Q58"/>
    <mergeCell ref="R54:R58"/>
    <mergeCell ref="S32:S33"/>
    <mergeCell ref="S34:S36"/>
    <mergeCell ref="T32:T33"/>
    <mergeCell ref="T34:T36"/>
    <mergeCell ref="X32:X33"/>
    <mergeCell ref="X34:X36"/>
    <mergeCell ref="A1:N1"/>
    <mergeCell ref="L32:L33"/>
    <mergeCell ref="L34:L36"/>
    <mergeCell ref="M32:M33"/>
    <mergeCell ref="M34:M36"/>
    <mergeCell ref="N32:N33"/>
    <mergeCell ref="N34:N36"/>
    <mergeCell ref="C2:K2"/>
    <mergeCell ref="C3:K3"/>
    <mergeCell ref="C4:K4"/>
    <mergeCell ref="I32:I33"/>
    <mergeCell ref="J32:J33"/>
    <mergeCell ref="K32:K33"/>
    <mergeCell ref="B134:K134"/>
    <mergeCell ref="B135:K135"/>
    <mergeCell ref="I34:I36"/>
    <mergeCell ref="J34:J36"/>
    <mergeCell ref="K34:K36"/>
    <mergeCell ref="I54:I58"/>
    <mergeCell ref="J54:J58"/>
    <mergeCell ref="K54:K58"/>
    <mergeCell ref="H48:H52"/>
    <mergeCell ref="I76:I80"/>
    <mergeCell ref="B125:N125"/>
    <mergeCell ref="B126:N126"/>
    <mergeCell ref="B127:N127"/>
    <mergeCell ref="B128:N128"/>
    <mergeCell ref="G76:G80"/>
    <mergeCell ref="H76:H80"/>
    <mergeCell ref="G32:G36"/>
    <mergeCell ref="H32:H36"/>
    <mergeCell ref="G48:G52"/>
    <mergeCell ref="B132:N132"/>
    <mergeCell ref="B133:N133"/>
    <mergeCell ref="B124:N124"/>
    <mergeCell ref="L54:L58"/>
    <mergeCell ref="B129:N129"/>
    <mergeCell ref="B130:N130"/>
    <mergeCell ref="B131:N131"/>
    <mergeCell ref="J76:J80"/>
    <mergeCell ref="K76:K80"/>
    <mergeCell ref="M54:M58"/>
    <mergeCell ref="N54:N58"/>
    <mergeCell ref="L76:L80"/>
    <mergeCell ref="M76:M80"/>
    <mergeCell ref="N76:N80"/>
    <mergeCell ref="W32:W33"/>
    <mergeCell ref="W34:W36"/>
    <mergeCell ref="U32:U33"/>
    <mergeCell ref="U34:U36"/>
    <mergeCell ref="V32:V33"/>
    <mergeCell ref="V34:V36"/>
    <mergeCell ref="S54:S58"/>
    <mergeCell ref="T54:T58"/>
    <mergeCell ref="X54:X58"/>
    <mergeCell ref="S76:S80"/>
    <mergeCell ref="T76:T80"/>
    <mergeCell ref="X76:X80"/>
    <mergeCell ref="W54:W58"/>
    <mergeCell ref="W76:W80"/>
    <mergeCell ref="U54:U58"/>
    <mergeCell ref="U76:U80"/>
    <mergeCell ref="V54:V58"/>
    <mergeCell ref="V76:V80"/>
    <mergeCell ref="AA32:AA33"/>
    <mergeCell ref="Y54:Y58"/>
    <mergeCell ref="Z54:Z58"/>
    <mergeCell ref="AA54:AA58"/>
    <mergeCell ref="AB54:AB58"/>
    <mergeCell ref="AC76:AC80"/>
    <mergeCell ref="AD76:AD80"/>
    <mergeCell ref="AE76:AE80"/>
    <mergeCell ref="AA76:AA80"/>
    <mergeCell ref="AA34:AA36"/>
    <mergeCell ref="AC54:AC58"/>
    <mergeCell ref="AD54:AD58"/>
    <mergeCell ref="AE54:AE58"/>
    <mergeCell ref="AC32:AC33"/>
    <mergeCell ref="AD32:AD33"/>
    <mergeCell ref="AE32:AE33"/>
    <mergeCell ref="AC34:AC36"/>
    <mergeCell ref="AD34:AD36"/>
    <mergeCell ref="AE34:AE36"/>
    <mergeCell ref="AF76:AF80"/>
    <mergeCell ref="AG76:AG80"/>
    <mergeCell ref="AH76:AH80"/>
    <mergeCell ref="AF32:AF33"/>
    <mergeCell ref="AG32:AG33"/>
    <mergeCell ref="AH32:AH33"/>
    <mergeCell ref="AF34:AF36"/>
    <mergeCell ref="AG34:AG36"/>
    <mergeCell ref="AH34:AH36"/>
    <mergeCell ref="AF54:AF58"/>
    <mergeCell ref="AG54:AG58"/>
    <mergeCell ref="AH54:AH58"/>
    <mergeCell ref="AI76:AI80"/>
    <mergeCell ref="AJ76:AJ80"/>
    <mergeCell ref="AK76:AK80"/>
    <mergeCell ref="AI32:AI33"/>
    <mergeCell ref="AJ32:AJ33"/>
    <mergeCell ref="AK32:AK33"/>
    <mergeCell ref="AI34:AI36"/>
    <mergeCell ref="AJ34:AJ36"/>
    <mergeCell ref="AK34:AK36"/>
    <mergeCell ref="AI54:AI58"/>
    <mergeCell ref="AJ54:AJ58"/>
    <mergeCell ref="AK54:AK58"/>
    <mergeCell ref="AL76:AL80"/>
    <mergeCell ref="AM76:AM80"/>
    <mergeCell ref="AN76:AN80"/>
    <mergeCell ref="AL32:AL33"/>
    <mergeCell ref="AM32:AM33"/>
    <mergeCell ref="AN32:AN33"/>
    <mergeCell ref="AL34:AL36"/>
    <mergeCell ref="AM34:AM36"/>
    <mergeCell ref="AN34:AN36"/>
    <mergeCell ref="AL54:AL58"/>
    <mergeCell ref="AM54:AM58"/>
    <mergeCell ref="AN54:AN58"/>
  </mergeCells>
  <pageMargins left="0.7" right="0.7" top="0.75" bottom="0.75" header="0.3" footer="0.3"/>
  <pageSetup scale="49" fitToWidth="0" fitToHeight="3" orientation="landscape" r:id="rId1"/>
  <rowBreaks count="2" manualBreakCount="2">
    <brk id="58" max="16383" man="1"/>
    <brk id="98" max="16383" man="1"/>
  </rowBreaks>
  <colBreaks count="3" manualBreakCount="3">
    <brk id="15" max="1048575" man="1"/>
    <brk id="28" max="1048575" man="1"/>
    <brk id="41" max="1048575" man="1"/>
  </colBreaks>
  <ignoredErrors>
    <ignoredError sqref="C3:C4" unlocked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Bad Debt &amp; Financial Health</vt:lpstr>
      <vt:lpstr>Customer Specific Data</vt:lpstr>
      <vt:lpstr>'Customer Specific Data'!Print_Titles</vt:lpstr>
    </vt:vector>
  </TitlesOfParts>
  <Company>Liberty Utilities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Kristin Jardin</dc:creator>
  <cp:lastModifiedBy>Lucas Hutchins</cp:lastModifiedBy>
  <cp:lastPrinted>2023-01-25T16:15:35Z</cp:lastPrinted>
  <dcterms:created xsi:type="dcterms:W3CDTF">2021-02-18T18:43:10Z</dcterms:created>
  <dcterms:modified xsi:type="dcterms:W3CDTF">2024-04-25T19:08:28Z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