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1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628"/>
  <workbookPr hidePivotFieldList="1" defaultThemeVersion="166925"/>
  <bookViews>
    <workbookView xWindow="1680" yWindow="1500" windowWidth="14280" windowHeight="8130" tabRatio="439" firstSheet="1" activeTab="1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Both Co's" sheetId="26" state="hidden" r:id="rId14"/>
    <sheet name="CSS WK pvt" sheetId="18" state="hidden" r:id="rId15"/>
    <sheet name="CRS WK pvt" sheetId="21" state="hidden" r:id="rId16"/>
    <sheet name="MAE USE pvt" sheetId="25" state="hidden" r:id="rId17"/>
    <sheet name="MAE ESCO pvt" sheetId="23" state="hidden" r:id="rId18"/>
    <sheet name="CSS HIST pivot" sheetId="7" state="hidden" r:id="rId19"/>
    <sheet name="CRIS HIST pivot" sheetId="9" state="hidden" r:id="rId20"/>
  </sheets>
  <definedNames>
    <definedName name="_xlnm._FilterDatabase" localSheetId="5" hidden="1">'Both Co''s'!$A$1:$E$353</definedName>
  </definedNames>
  <calcPr calcId="191028"/>
  <pivotCaches>
    <pivotCache cacheId="6" r:id="rId2"/>
    <pivotCache cacheId="7" r:id="rId3"/>
    <pivotCache cacheId="8" r:id="rId4"/>
    <pivotCache cacheId="9" r:id="rId5"/>
    <pivotCache cacheId="10" r:id="rId6"/>
    <pivotCache cacheId="11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C162" i="11" l="1"/>
</calcChain>
</file>

<file path=xl/sharedStrings.xml><?xml version="1.0" encoding="utf-8"?>
<sst xmlns="http://schemas.openxmlformats.org/spreadsheetml/2006/main" count="92540" uniqueCount="918">
  <si>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</si>
  <si>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</si>
  <si>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</si>
  <si>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</si>
  <si>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</si>
  <si>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</si>
  <si>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</si>
  <si>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</si>
  <si>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</si>
  <si>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</si>
  <si>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</si>
  <si>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</si>
  <si>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</si>
  <si>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</si>
  <si>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</si>
  <si>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</si>
  <si>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</si>
  <si>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</si>
  <si>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</si>
  <si>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</si>
  <si>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</si>
  <si>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</si>
  <si>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</si>
  <si>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</si>
  <si>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</si>
  <si>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</si>
  <si>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</si>
  <si>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</si>
  <si>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</si>
  <si>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</si>
  <si>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</si>
  <si>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</si>
  <si>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</si>
  <si>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</si>
  <si>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</si>
  <si>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</si>
  <si>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</si>
  <si>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</si>
  <si>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</si>
  <si>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</si>
  <si>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</si>
  <si>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</si>
  <si>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</si>
  <si>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</si>
  <si>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</si>
  <si>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</si>
  <si>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</si>
  <si>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</si>
  <si>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</si>
  <si>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</si>
  <si>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</si>
  <si>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</si>
  <si>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</si>
  <si>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</si>
  <si>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</si>
  <si>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</si>
  <si>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</si>
  <si>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</si>
  <si>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</si>
  <si>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</si>
  <si>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</si>
  <si>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</si>
  <si>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</si>
  <si>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</si>
  <si>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</si>
  <si>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</si>
  <si>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</si>
  <si>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</si>
  <si>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</si>
  <si>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</si>
  <si>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</si>
  <si>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</si>
  <si>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</si>
  <si>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</si>
  <si>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</si>
  <si>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</si>
  <si>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</si>
  <si>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</si>
  <si>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</si>
  <si>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</si>
  <si>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</si>
  <si>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</si>
  <si>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</si>
  <si>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</si>
  <si>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</si>
  <si>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</si>
  <si>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</si>
  <si>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</si>
  <si>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</si>
  <si>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</si>
  <si>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</si>
  <si>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</si>
  <si>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</si>
  <si>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</si>
  <si>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</si>
  <si>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</si>
  <si>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</si>
  <si>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</si>
  <si>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</si>
  <si>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</si>
  <si>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</si>
  <si>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</si>
  <si>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</si>
  <si>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</si>
  <si>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</si>
  <si>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</si>
  <si>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</si>
  <si>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</si>
  <si>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</si>
  <si>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</si>
  <si>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</si>
  <si>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</si>
  <si>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</si>
  <si>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</si>
  <si>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</si>
  <si>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</si>
  <si>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</si>
  <si>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</si>
  <si>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</si>
  <si>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</si>
  <si>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</si>
  <si>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</si>
  <si>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</si>
  <si>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</si>
  <si>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</si>
  <si>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</si>
  <si>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</si>
  <si>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</si>
  <si>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</si>
  <si>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</si>
  <si>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</si>
  <si>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</si>
  <si>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</si>
  <si>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</si>
  <si>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</si>
  <si>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</si>
  <si>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</si>
  <si>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</si>
  <si>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</si>
  <si>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</si>
  <si>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</si>
  <si>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</si>
  <si>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</si>
  <si>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</si>
  <si>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</si>
  <si>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</si>
  <si>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</si>
  <si>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</si>
  <si>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</si>
  <si>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</si>
  <si>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</si>
  <si>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</si>
  <si>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</si>
  <si>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</si>
  <si>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</si>
  <si>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</si>
  <si>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</si>
  <si>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</si>
  <si>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</si>
  <si>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</si>
  <si>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</si>
  <si>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</si>
  <si>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</si>
  <si>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</si>
  <si>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</si>
  <si>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</si>
  <si>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</si>
  <si>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</si>
  <si>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</si>
  <si>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</si>
  <si>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</si>
  <si>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</si>
  <si>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</si>
  <si>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</si>
  <si>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</si>
  <si>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</si>
  <si>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</si>
  <si>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</si>
  <si>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</si>
  <si>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</si>
  <si>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</si>
  <si>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</si>
  <si>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</si>
  <si>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</si>
  <si>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</si>
  <si>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</si>
  <si>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</si>
  <si>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</si>
  <si>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</si>
  <si>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</si>
  <si>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</si>
  <si>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</si>
  <si>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</si>
  <si>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</si>
  <si>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</si>
  <si>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</si>
  <si>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</si>
  <si>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</si>
  <si>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</si>
  <si>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</si>
  <si>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</si>
  <si>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</si>
  <si>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</si>
  <si>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</si>
  <si>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</si>
  <si>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</si>
  <si>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</si>
  <si>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</si>
  <si>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</si>
  <si>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</si>
  <si>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</si>
  <si>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</si>
  <si>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</si>
  <si>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</si>
  <si>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</si>
  <si>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</si>
  <si>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</si>
  <si>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</si>
  <si>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</si>
  <si>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</si>
  <si>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</si>
  <si>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</si>
  <si>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</si>
  <si>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</si>
  <si>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</si>
  <si>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</si>
  <si>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</si>
  <si>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</si>
  <si>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</si>
  <si>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</si>
  <si>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</si>
  <si>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</si>
  <si>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</si>
  <si>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</si>
  <si>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</si>
  <si>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</si>
  <si>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</si>
  <si>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</si>
  <si>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</si>
  <si>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</si>
  <si>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</si>
  <si>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</si>
  <si>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</si>
  <si>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</si>
  <si>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</si>
  <si>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</si>
  <si>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</si>
  <si>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</si>
  <si>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</si>
  <si>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</si>
  <si>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</si>
  <si>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</si>
  <si>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</si>
  <si>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</si>
  <si>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</si>
  <si>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</si>
  <si>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</si>
  <si>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</si>
  <si>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</si>
  <si>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</si>
  <si>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</si>
  <si>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</si>
  <si>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</si>
  <si>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</si>
  <si>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</si>
  <si>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</si>
  <si>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</si>
  <si>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</si>
  <si>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</si>
  <si>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</si>
  <si>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</si>
  <si>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</si>
  <si>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</si>
  <si>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</si>
  <si>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</si>
  <si>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</si>
  <si>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</si>
  <si>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</si>
  <si>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</si>
  <si>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</si>
  <si>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</si>
  <si>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</si>
  <si>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</si>
  <si>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</si>
  <si>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</si>
  <si>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</si>
  <si>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</si>
  <si>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</si>
  <si>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</si>
  <si>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</si>
  <si>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</si>
  <si>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</si>
  <si>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</si>
  <si>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</si>
  <si>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</si>
  <si>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</si>
  <si>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</si>
  <si>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</si>
  <si>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</si>
  <si>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</si>
  <si>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</si>
  <si>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</si>
  <si>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</si>
  <si>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</si>
  <si>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</si>
  <si>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</si>
  <si>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</si>
  <si>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</si>
  <si>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</si>
  <si>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</si>
  <si>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</si>
  <si>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</si>
  <si>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</si>
  <si>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</si>
  <si>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</si>
  <si>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</si>
  <si>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</si>
  <si>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</si>
  <si>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</si>
  <si>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</si>
  <si>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</si>
  <si>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</si>
  <si>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</si>
  <si>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</si>
  <si>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</si>
  <si>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</si>
  <si>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</si>
  <si>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</si>
  <si>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</si>
  <si>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</si>
  <si>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</si>
  <si>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</si>
  <si>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</si>
  <si>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</si>
  <si>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</si>
  <si>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</si>
  <si>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</si>
  <si>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</si>
  <si>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</si>
  <si>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</si>
  <si>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</si>
  <si>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</si>
  <si>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</si>
  <si>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</si>
  <si>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</si>
  <si>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</si>
  <si>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</si>
  <si>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</si>
  <si>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</si>
  <si>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</si>
  <si>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</si>
  <si>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</si>
  <si>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</si>
  <si>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</si>
  <si>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</si>
  <si>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</si>
  <si>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</si>
  <si>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</si>
  <si>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</si>
  <si>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</si>
  <si>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</si>
  <si>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</si>
  <si>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</si>
  <si>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</si>
  <si>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</si>
  <si>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</si>
  <si>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</si>
  <si>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</si>
  <si>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</si>
  <si>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</si>
  <si>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</si>
  <si>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</si>
  <si>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</si>
  <si>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</si>
  <si>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</si>
  <si>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</si>
  <si>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</si>
  <si>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</si>
  <si>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</si>
  <si>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</si>
  <si>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</si>
  <si>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</si>
  <si>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</si>
  <si>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</si>
  <si>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</si>
  <si>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</si>
  <si>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</si>
  <si>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</si>
  <si>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</si>
  <si>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</si>
  <si>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</si>
  <si>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</si>
  <si>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</si>
  <si>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</si>
  <si>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</si>
  <si>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</si>
  <si>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</si>
  <si>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</si>
  <si>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</si>
  <si>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</si>
  <si>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</si>
  <si>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</si>
  <si>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</si>
  <si>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</si>
  <si>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</si>
  <si>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</si>
  <si>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</si>
  <si>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</si>
  <si>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</si>
  <si>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</si>
  <si>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</si>
  <si>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</si>
  <si>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</si>
  <si>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</si>
  <si>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</si>
  <si>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</si>
  <si>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</si>
  <si>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</si>
  <si>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</si>
  <si>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</si>
  <si>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</si>
  <si>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</si>
  <si>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</si>
  <si>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</si>
  <si>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</si>
  <si>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</si>
  <si>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</si>
  <si>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</si>
  <si>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</si>
  <si>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</si>
  <si>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</si>
  <si>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</si>
  <si>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</si>
  <si>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</si>
  <si>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</si>
  <si>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</si>
  <si>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</si>
  <si>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</si>
  <si>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</si>
  <si>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</si>
  <si>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</si>
  <si>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</si>
  <si>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</si>
  <si>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</si>
  <si>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</si>
  <si>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</si>
  <si>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</si>
  <si>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</si>
  <si>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</si>
  <si>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</si>
  <si>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</si>
  <si>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</si>
  <si>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</si>
  <si>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</si>
  <si>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</si>
  <si>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</si>
  <si>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</si>
  <si>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</si>
  <si>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</si>
  <si>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</si>
  <si>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</si>
  <si>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</si>
  <si>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</si>
  <si>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</si>
  <si>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</si>
  <si>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</si>
  <si>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</si>
  <si>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</si>
  <si>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</si>
  <si>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</si>
  <si>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</si>
  <si>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</si>
  <si>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</si>
  <si>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</si>
  <si>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</si>
  <si>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</si>
  <si>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</si>
  <si>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</si>
  <si>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</si>
  <si>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</si>
  <si>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</si>
  <si>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</si>
  <si>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</si>
  <si>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</si>
  <si>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</si>
  <si>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</si>
  <si>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</si>
  <si>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</si>
  <si>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</si>
  <si>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</si>
  <si>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</si>
  <si>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</si>
  <si>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</si>
  <si>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</si>
  <si>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</si>
  <si>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</si>
  <si>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</si>
  <si>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</si>
  <si>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</si>
  <si>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</si>
  <si>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</si>
  <si>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</si>
  <si>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</si>
  <si>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</si>
  <si>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</si>
  <si>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</si>
  <si>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</si>
  <si>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</si>
  <si>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</si>
  <si>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</si>
  <si>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</si>
  <si>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</si>
  <si>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</si>
  <si>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</si>
  <si>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</si>
  <si>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</si>
  <si>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</si>
  <si>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</si>
  <si>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</si>
  <si>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</si>
  <si>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</si>
  <si>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</si>
  <si>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</si>
  <si>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</si>
  <si>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</si>
  <si>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</si>
  <si>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</si>
  <si>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</si>
  <si>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</si>
  <si>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</si>
  <si>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</si>
  <si>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</si>
  <si>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</si>
  <si>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</si>
  <si>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</si>
  <si>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</si>
  <si>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</si>
  <si>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</si>
  <si>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</si>
  <si>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</si>
  <si>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</si>
  <si>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</si>
  <si>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</si>
  <si>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</si>
  <si>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</si>
  <si>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</si>
  <si>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</si>
  <si>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</si>
  <si>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</si>
  <si>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</si>
  <si>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</si>
  <si>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</si>
  <si>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</si>
  <si>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</si>
  <si>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</si>
  <si>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</si>
  <si>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</si>
  <si>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</si>
  <si>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</si>
  <si>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</si>
  <si>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</si>
  <si>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</si>
  <si>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</si>
  <si>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</si>
  <si>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</si>
  <si>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</si>
  <si>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</si>
  <si>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</si>
  <si>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</si>
  <si>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</si>
  <si>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</si>
  <si>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</si>
  <si>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</si>
  <si>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</si>
  <si>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</si>
  <si>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</si>
  <si>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</si>
  <si>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</si>
  <si>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</si>
  <si>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</si>
  <si>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</si>
  <si>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</si>
  <si>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</si>
  <si>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</si>
  <si>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</si>
  <si>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</si>
  <si>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</si>
  <si>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</si>
  <si>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</si>
  <si>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</si>
  <si>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</si>
  <si>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</si>
  <si>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</si>
  <si>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</si>
  <si>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</si>
  <si>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</si>
  <si>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</si>
  <si>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</si>
  <si>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</si>
  <si>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</si>
  <si>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</si>
  <si>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</si>
  <si>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</si>
  <si>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</si>
  <si>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</si>
  <si>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</si>
  <si>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</si>
  <si>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</si>
  <si>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</si>
  <si>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</si>
  <si>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</si>
  <si>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</si>
  <si>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</si>
  <si>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</si>
  <si>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</si>
  <si>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</si>
  <si>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</si>
  <si>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</si>
  <si>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</si>
  <si>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</si>
  <si>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</si>
  <si>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</si>
  <si>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</si>
  <si>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</si>
  <si>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</si>
  <si>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</si>
  <si>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</si>
  <si>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</si>
  <si>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</si>
  <si>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</si>
  <si>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</si>
  <si>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</si>
  <si>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</si>
  <si>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</si>
  <si>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</si>
  <si>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</si>
  <si>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</si>
  <si>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</si>
  <si>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</si>
  <si>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</si>
  <si>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</si>
  <si>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</si>
  <si>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</si>
  <si>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</si>
  <si>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</si>
  <si>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</si>
  <si>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</si>
  <si>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</si>
  <si>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</si>
  <si>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</si>
  <si>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</si>
  <si>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</si>
  <si>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</si>
  <si>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</si>
  <si>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</si>
  <si>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</si>
  <si>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</si>
  <si>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</si>
  <si>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</si>
  <si>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</si>
  <si>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</si>
  <si>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</si>
  <si>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</si>
  <si>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</si>
  <si>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</si>
  <si>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</si>
  <si>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</si>
  <si>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</si>
  <si>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</si>
  <si>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</si>
  <si>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</si>
  <si>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</si>
  <si>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</si>
  <si>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</si>
  <si>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</si>
  <si>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</si>
  <si>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</si>
  <si>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</si>
  <si>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</si>
  <si>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</si>
  <si>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</si>
  <si>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</si>
  <si>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</si>
  <si>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</si>
  <si>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</si>
  <si>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</si>
  <si>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</si>
  <si>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</si>
  <si>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</si>
  <si>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</si>
  <si>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</si>
  <si>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</si>
  <si>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</si>
  <si>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</si>
  <si>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</si>
  <si>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</si>
  <si>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</si>
  <si>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</si>
  <si>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</si>
  <si>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</si>
  <si>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</si>
  <si>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</si>
  <si>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</si>
  <si>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</si>
  <si>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</si>
  <si>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</si>
  <si>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</si>
  <si>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</si>
  <si>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</si>
  <si>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</si>
  <si>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</si>
  <si>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</si>
  <si>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</si>
  <si>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</si>
  <si>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</si>
  <si>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</si>
  <si>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</si>
  <si>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</si>
  <si>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</si>
  <si>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</si>
  <si>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</si>
  <si>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</si>
  <si>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</si>
  <si>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</si>
  <si>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</si>
  <si>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</si>
  <si>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</si>
  <si>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</si>
  <si>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</si>
  <si>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</si>
  <si>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</si>
  <si>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</si>
  <si>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</si>
  <si>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</si>
  <si>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</si>
  <si>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</si>
  <si>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</si>
  <si>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</si>
  <si>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</si>
  <si>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</si>
  <si>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</si>
  <si>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</si>
  <si>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</si>
  <si>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</si>
  <si>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</si>
  <si>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</si>
  <si>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</si>
  <si>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</si>
  <si>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</si>
  <si>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</si>
  <si>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</si>
  <si>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</si>
  <si>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</si>
  <si>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</si>
  <si>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</si>
  <si>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</si>
  <si>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</si>
  <si>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</si>
  <si>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</si>
  <si>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</si>
  <si>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</si>
  <si>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</si>
  <si>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</si>
  <si>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</si>
  <si>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</si>
  <si>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</si>
  <si>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</si>
  <si>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</si>
  <si>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</si>
  <si>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</si>
  <si>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</si>
  <si>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</si>
  <si>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</si>
  <si>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</si>
  <si>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</si>
  <si>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</si>
  <si>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</si>
  <si>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</si>
  <si>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</si>
  <si>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</si>
  <si>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</si>
  <si>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</si>
  <si>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</si>
  <si>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</si>
  <si>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</si>
  <si>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</si>
  <si>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</si>
  <si>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</si>
  <si>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</si>
  <si>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</si>
  <si>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</si>
  <si>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</si>
  <si>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</si>
  <si>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</si>
  <si>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</si>
  <si>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</si>
  <si>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</si>
  <si>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</si>
  <si>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</si>
  <si>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</si>
  <si>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</si>
  <si>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</si>
  <si>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</si>
  <si>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</si>
  <si>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</si>
  <si>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</si>
  <si>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</si>
  <si>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</si>
  <si>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</si>
  <si>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</si>
  <si>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</si>
  <si>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</si>
  <si>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</si>
  <si>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</si>
  <si>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</si>
  <si>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</si>
  <si>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</si>
  <si>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</si>
  <si>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</si>
  <si>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</si>
  <si>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</si>
  <si>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</si>
  <si>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</si>
  <si>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</si>
  <si>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</si>
  <si>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</si>
  <si>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</si>
  <si>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</si>
  <si>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</si>
  <si>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</si>
  <si>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</si>
  <si>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</si>
  <si>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</si>
  <si>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</si>
  <si>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</si>
  <si>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</si>
  <si>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</si>
  <si>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</si>
  <si>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</si>
  <si>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</si>
  <si>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</si>
  <si>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</si>
  <si>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</si>
  <si>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</si>
  <si>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</si>
  <si>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</si>
  <si>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</si>
  <si>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</si>
  <si>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</si>
  <si>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</si>
  <si>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</si>
  <si>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</si>
  <si>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</si>
  <si>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</si>
  <si>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</si>
  <si>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</si>
  <si>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</si>
  <si>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</si>
  <si>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</si>
  <si>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</si>
  <si>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</si>
  <si>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</si>
  <si>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</si>
  <si>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</si>
  <si>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</si>
  <si>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</si>
  <si>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</si>
  <si>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</si>
  <si>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</si>
  <si>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</si>
  <si>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</si>
  <si>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</si>
  <si>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</si>
  <si>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</si>
  <si>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</si>
  <si>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</si>
  <si>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</si>
  <si>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</si>
  <si>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</si>
  <si>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</si>
  <si>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</si>
  <si>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</si>
  <si>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</si>
  <si>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</si>
  <si>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</si>
  <si>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</si>
  <si>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</si>
  <si>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</si>
  <si>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</si>
  <si>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</si>
  <si>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</si>
  <si>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</si>
  <si>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</si>
  <si>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</si>
  <si>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</si>
  <si>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</si>
  <si>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</si>
  <si>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</si>
  <si>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</si>
  <si>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</si>
  <si>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</si>
  <si>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</si>
  <si>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</si>
  <si>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</si>
  <si>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</si>
  <si>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</si>
  <si>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</si>
  <si>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</si>
  <si>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</si>
  <si>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</si>
  <si>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</si>
  <si>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</si>
  <si>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</si>
  <si>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</si>
  <si>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</si>
  <si>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Monthly report for June  2024</t>
  </si>
  <si>
    <t xml:space="preserve">*Note Line Item 12 and 13 not available for Boston and Colonial Due to System Conversion reporting error. </t>
  </si>
  <si>
    <t>*Note Line Item 12 and 13 not available for Boston and Colonial Due to System Conversion reporting error. When data becomes available we will file an amended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</si>
</sst>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5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/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 style="dashed">
        <color auto="1"/>
      </right>
      <top style="dotted">
        <color auto="1"/>
      </top>
      <bottom/>
    </border>
    <border>
      <left style="thick">
        <color auto="1"/>
      </left>
      <right style="dashed">
        <color auto="1"/>
      </right>
      <top/>
      <bottom style="thick">
        <color auto="1"/>
      </bottom>
    </border>
    <border>
      <left/>
      <right style="dashed">
        <color auto="1"/>
      </right>
      <top/>
      <bottom style="dotted">
        <color auto="1"/>
      </bottom>
    </border>
    <border>
      <left/>
      <right style="dashed">
        <color auto="1"/>
      </right>
      <top/>
      <bottom style="thick">
        <color auto="1"/>
      </bottom>
    </border>
    <border>
      <left/>
      <right style="dash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medium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/>
      <right style="dashed">
        <color auto="1"/>
      </right>
      <top style="dotted">
        <color auto="1"/>
      </top>
      <bottom style="dotted">
        <color auto="1"/>
      </bottom>
    </border>
    <border>
      <left/>
      <right style="dash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 style="medium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/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ashed">
        <color auto="1"/>
      </left>
      <right style="dotted">
        <color auto="1"/>
      </right>
      <top style="dotted">
        <color auto="1"/>
      </top>
      <bottom/>
    </border>
    <border>
      <left style="dashed">
        <color auto="1"/>
      </left>
      <right style="dotted">
        <color auto="1"/>
      </right>
      <top/>
      <bottom style="thick">
        <color auto="1"/>
      </bottom>
    </border>
    <border>
      <left/>
      <right style="thin">
        <color auto="1"/>
      </right>
      <top style="medium">
        <color auto="1"/>
      </top>
      <bottom style="dotted">
        <color auto="1"/>
      </bottom>
    </border>
    <border>
      <left/>
      <right style="thin">
        <color auto="1"/>
      </right>
      <top style="dotted">
        <color auto="1"/>
      </top>
      <bottom style="medium">
        <color auto="1"/>
      </bottom>
    </border>
    <border>
      <left/>
      <right style="thin">
        <color auto="1"/>
      </right>
      <top style="dotted">
        <color auto="1"/>
      </top>
      <bottom style="dotted">
        <color auto="1"/>
      </bottom>
    </border>
    <border>
      <left/>
      <right style="thin">
        <color auto="1"/>
      </right>
      <top style="dotted">
        <color auto="1"/>
      </top>
      <bottom/>
    </border>
    <border>
      <left style="dashed">
        <color auto="1"/>
      </left>
      <right style="thin">
        <color auto="1"/>
      </right>
      <top/>
      <bottom style="dotted">
        <color auto="1"/>
      </bottom>
    </border>
    <border>
      <left style="dashed">
        <color auto="1"/>
      </left>
      <right style="thin">
        <color auto="1"/>
      </right>
      <top/>
      <bottom style="thick">
        <color auto="1"/>
      </bottom>
    </border>
    <border>
      <left style="dash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ashed">
        <color auto="1"/>
      </left>
      <right style="thin">
        <color auto="1"/>
      </right>
      <top style="dotted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5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>
      <alignment/>
      <protection/>
    </xf>
  </cellStyleXfs>
  <cellXfs count="625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89" xfId="0" applyNumberFormat="1" applyFont="1" applyBorder="1" applyAlignment="1" applyProtection="1">
      <alignment horizontal="center" vertical="center"/>
      <protection locked="0"/>
    </xf>
    <xf numFmtId="0" fontId="8" fillId="0" borderId="90" xfId="0" applyFont="1" applyBorder="1" applyAlignment="1" applyProtection="1">
      <alignment horizontal="center" vertical="center"/>
      <protection locked="0"/>
    </xf>
    <xf numFmtId="17" fontId="8" fillId="0" borderId="70" xfId="0" applyNumberFormat="1" applyFont="1" applyBorder="1"/>
    <xf numFmtId="0" fontId="6" fillId="0" borderId="4" xfId="0" applyFont="1" applyBorder="1" applyAlignment="1">
      <alignment horizontal="center"/>
    </xf>
    <xf numFmtId="14" fontId="8" fillId="0" borderId="67" xfId="0" applyNumberFormat="1" applyFont="1" applyBorder="1" applyAlignment="1" applyProtection="1">
      <alignment horizontal="center" vertical="center"/>
      <protection locked="0"/>
    </xf>
    <xf numFmtId="14" fontId="8" fillId="0" borderId="91" xfId="0" applyNumberFormat="1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93" xfId="0" applyNumberFormat="1" applyFont="1" applyBorder="1"/>
    <xf numFmtId="38" fontId="3" fillId="0" borderId="94" xfId="0" applyNumberFormat="1" applyFont="1" applyBorder="1"/>
    <xf numFmtId="38" fontId="5" fillId="0" borderId="95" xfId="0" applyNumberFormat="1" applyFont="1" applyBorder="1"/>
    <xf numFmtId="38" fontId="3" fillId="0" borderId="95" xfId="0" applyNumberFormat="1" applyFont="1" applyBorder="1"/>
    <xf numFmtId="38" fontId="5" fillId="3" borderId="95" xfId="0" applyNumberFormat="1" applyFont="1" applyFill="1" applyBorder="1"/>
    <xf numFmtId="6" fontId="5" fillId="3" borderId="93" xfId="0" applyNumberFormat="1" applyFont="1" applyFill="1" applyBorder="1"/>
    <xf numFmtId="6" fontId="5" fillId="0" borderId="95" xfId="0" applyNumberFormat="1" applyFont="1" applyBorder="1"/>
    <xf numFmtId="6" fontId="3" fillId="0" borderId="95" xfId="0" applyNumberFormat="1" applyFont="1" applyBorder="1"/>
    <xf numFmtId="6" fontId="5" fillId="3" borderId="95" xfId="0" applyNumberFormat="1" applyFont="1" applyFill="1" applyBorder="1"/>
    <xf numFmtId="6" fontId="3" fillId="0" borderId="94" xfId="0" applyNumberFormat="1" applyFont="1" applyBorder="1"/>
    <xf numFmtId="38" fontId="5" fillId="3" borderId="93" xfId="0" applyNumberFormat="1" applyFont="1" applyFill="1" applyBorder="1"/>
    <xf numFmtId="6" fontId="5" fillId="0" borderId="96" xfId="0" applyNumberFormat="1" applyFont="1" applyBorder="1"/>
    <xf numFmtId="6" fontId="3" fillId="0" borderId="96" xfId="0" applyNumberFormat="1" applyFont="1" applyBorder="1"/>
    <xf numFmtId="38" fontId="5" fillId="0" borderId="96" xfId="0" applyNumberFormat="1" applyFont="1" applyBorder="1"/>
    <xf numFmtId="38" fontId="3" fillId="0" borderId="93" xfId="0" applyNumberFormat="1" applyFont="1" applyBorder="1"/>
    <xf numFmtId="38" fontId="0" fillId="0" borderId="93" xfId="0" applyNumberFormat="1" applyBorder="1"/>
    <xf numFmtId="38" fontId="2" fillId="0" borderId="93" xfId="0" applyNumberFormat="1" applyFont="1" applyBorder="1"/>
    <xf numFmtId="38" fontId="0" fillId="0" borderId="95" xfId="0" applyNumberFormat="1" applyBorder="1"/>
    <xf numFmtId="38" fontId="2" fillId="0" borderId="97" xfId="0" applyNumberFormat="1" applyFont="1" applyBorder="1"/>
    <xf numFmtId="6" fontId="5" fillId="0" borderId="93" xfId="0" applyNumberFormat="1" applyFont="1" applyBorder="1"/>
    <xf numFmtId="6" fontId="3" fillId="0" borderId="93" xfId="0" applyNumberFormat="1" applyFont="1" applyBorder="1"/>
    <xf numFmtId="167" fontId="0" fillId="0" borderId="93" xfId="0" applyNumberFormat="1" applyBorder="1"/>
    <xf numFmtId="167" fontId="2" fillId="0" borderId="97" xfId="0" applyNumberFormat="1" applyFont="1" applyBorder="1"/>
    <xf numFmtId="167" fontId="0" fillId="0" borderId="98" xfId="0" applyNumberFormat="1" applyBorder="1"/>
    <xf numFmtId="167" fontId="2" fillId="0" borderId="99" xfId="0" applyNumberFormat="1" applyFont="1" applyBorder="1"/>
    <xf numFmtId="167" fontId="0" fillId="0" borderId="95" xfId="0" applyNumberFormat="1" applyBorder="1"/>
    <xf numFmtId="0" fontId="8" fillId="0" borderId="53" xfId="0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0" fontId="8" fillId="0" borderId="40" xfId="0" applyFont="1" applyBorder="1"/>
    <xf numFmtId="0" fontId="8" fillId="0" borderId="84" xfId="0" applyFont="1" applyBorder="1" applyAlignment="1" applyProtection="1">
      <alignment horizontal="center" vertical="center"/>
      <protection locked="0"/>
    </xf>
    <xf numFmtId="14" fontId="8" fillId="0" borderId="100" xfId="0" applyNumberFormat="1" applyFont="1" applyBorder="1" applyAlignment="1" applyProtection="1">
      <alignment horizontal="center" vertical="center"/>
      <protection locked="0"/>
    </xf>
    <xf numFmtId="38" fontId="5" fillId="3" borderId="101" xfId="0" applyNumberFormat="1" applyFont="1" applyFill="1" applyBorder="1"/>
    <xf numFmtId="38" fontId="5" fillId="0" borderId="98" xfId="0" applyNumberFormat="1" applyFont="1" applyBorder="1"/>
    <xf numFmtId="38" fontId="3" fillId="0" borderId="102" xfId="0" applyNumberFormat="1" applyFont="1" applyBorder="1"/>
    <xf numFmtId="14" fontId="8" fillId="0" borderId="103" xfId="0" applyNumberFormat="1" applyFont="1" applyBorder="1" applyAlignment="1" applyProtection="1">
      <alignment horizontal="center" vertical="center"/>
      <protection locked="0"/>
    </xf>
    <xf numFmtId="38" fontId="5" fillId="0" borderId="104" xfId="0" applyNumberFormat="1" applyFont="1" applyBorder="1"/>
    <xf numFmtId="38" fontId="3" fillId="0" borderId="104" xfId="0" applyNumberFormat="1" applyFont="1" applyBorder="1"/>
    <xf numFmtId="38" fontId="5" fillId="3" borderId="104" xfId="0" applyNumberFormat="1" applyFont="1" applyFill="1" applyBorder="1"/>
    <xf numFmtId="6" fontId="5" fillId="3" borderId="98" xfId="0" applyNumberFormat="1" applyFont="1" applyFill="1" applyBorder="1"/>
    <xf numFmtId="6" fontId="5" fillId="0" borderId="104" xfId="0" applyNumberFormat="1" applyFont="1" applyBorder="1"/>
    <xf numFmtId="6" fontId="3" fillId="0" borderId="104" xfId="0" applyNumberFormat="1" applyFont="1" applyBorder="1"/>
    <xf numFmtId="6" fontId="5" fillId="3" borderId="104" xfId="0" applyNumberFormat="1" applyFont="1" applyFill="1" applyBorder="1"/>
    <xf numFmtId="6" fontId="3" fillId="0" borderId="102" xfId="0" applyNumberFormat="1" applyFont="1" applyBorder="1"/>
    <xf numFmtId="38" fontId="5" fillId="3" borderId="98" xfId="0" applyNumberFormat="1" applyFont="1" applyFill="1" applyBorder="1"/>
    <xf numFmtId="6" fontId="5" fillId="0" borderId="105" xfId="0" applyNumberFormat="1" applyFont="1" applyBorder="1"/>
    <xf numFmtId="6" fontId="3" fillId="0" borderId="105" xfId="0" applyNumberFormat="1" applyFont="1" applyBorder="1"/>
    <xf numFmtId="38" fontId="5" fillId="0" borderId="105" xfId="0" applyNumberFormat="1" applyFont="1" applyBorder="1"/>
    <xf numFmtId="38" fontId="3" fillId="0" borderId="98" xfId="0" applyNumberFormat="1" applyFont="1" applyBorder="1"/>
    <xf numFmtId="38" fontId="0" fillId="0" borderId="98" xfId="0" applyNumberFormat="1" applyBorder="1"/>
    <xf numFmtId="38" fontId="2" fillId="0" borderId="98" xfId="0" applyNumberFormat="1" applyFont="1" applyBorder="1"/>
    <xf numFmtId="38" fontId="0" fillId="0" borderId="104" xfId="0" applyNumberFormat="1" applyBorder="1"/>
    <xf numFmtId="38" fontId="2" fillId="0" borderId="99" xfId="0" applyNumberFormat="1" applyFont="1" applyBorder="1"/>
    <xf numFmtId="6" fontId="5" fillId="0" borderId="98" xfId="0" applyNumberFormat="1" applyFont="1" applyBorder="1"/>
    <xf numFmtId="6" fontId="3" fillId="0" borderId="98" xfId="0" applyNumberFormat="1" applyFont="1" applyBorder="1"/>
    <xf numFmtId="167" fontId="0" fillId="0" borderId="104" xfId="0" applyNumberFormat="1" applyBorder="1"/>
    <xf numFmtId="38" fontId="0" fillId="0" borderId="12" xfId="0" applyNumberFormat="1" applyBorder="1"/>
    <xf numFmtId="6" fontId="5" fillId="0" borderId="23" xfId="0" applyNumberFormat="1" applyFont="1" applyBorder="1"/>
    <xf numFmtId="6" fontId="3" fillId="0" borderId="23" xfId="0" applyNumberFormat="1" applyFont="1" applyBorder="1"/>
    <xf numFmtId="167" fontId="0" fillId="0" borderId="12" xfId="0" applyNumberFormat="1" applyBorder="1"/>
    <xf numFmtId="167" fontId="0" fillId="0" borderId="23" xfId="0" applyNumberFormat="1" applyBorder="1"/>
    <xf numFmtId="167" fontId="2" fillId="0" borderId="36" xfId="0" applyNumberFormat="1" applyFont="1" applyBorder="1"/>
    <xf numFmtId="14" fontId="8" fillId="0" borderId="106" xfId="0" applyNumberFormat="1" applyFont="1" applyBorder="1" applyAlignment="1" applyProtection="1">
      <alignment horizontal="center" vertical="center"/>
      <protection locked="0"/>
    </xf>
    <xf numFmtId="38" fontId="5" fillId="3" borderId="107" xfId="0" applyNumberFormat="1" applyFont="1" applyFill="1" applyBorder="1"/>
    <xf numFmtId="38" fontId="5" fillId="0" borderId="108" xfId="0" applyNumberFormat="1" applyFont="1" applyBorder="1"/>
    <xf numFmtId="38" fontId="3" fillId="0" borderId="109" xfId="0" applyNumberFormat="1" applyFont="1" applyBorder="1"/>
    <xf numFmtId="38" fontId="5" fillId="3" borderId="108" xfId="0" applyNumberFormat="1" applyFont="1" applyFill="1" applyBorder="1"/>
    <xf numFmtId="38" fontId="5" fillId="0" borderId="110" xfId="0" applyNumberFormat="1" applyFont="1" applyBorder="1"/>
    <xf numFmtId="38" fontId="3" fillId="0" borderId="110" xfId="0" applyNumberFormat="1" applyFont="1" applyBorder="1"/>
    <xf numFmtId="38" fontId="5" fillId="3" borderId="110" xfId="0" applyNumberFormat="1" applyFont="1" applyFill="1" applyBorder="1"/>
    <xf numFmtId="6" fontId="5" fillId="3" borderId="108" xfId="0" applyNumberFormat="1" applyFont="1" applyFill="1" applyBorder="1"/>
    <xf numFmtId="6" fontId="5" fillId="0" borderId="110" xfId="0" applyNumberFormat="1" applyFont="1" applyBorder="1"/>
    <xf numFmtId="6" fontId="3" fillId="0" borderId="110" xfId="0" applyNumberFormat="1" applyFont="1" applyBorder="1"/>
    <xf numFmtId="6" fontId="5" fillId="3" borderId="110" xfId="0" applyNumberFormat="1" applyFont="1" applyFill="1" applyBorder="1"/>
    <xf numFmtId="6" fontId="3" fillId="0" borderId="109" xfId="0" applyNumberFormat="1" applyFont="1" applyBorder="1"/>
    <xf numFmtId="6" fontId="5" fillId="0" borderId="111" xfId="0" applyNumberFormat="1" applyFont="1" applyBorder="1"/>
    <xf numFmtId="6" fontId="3" fillId="0" borderId="111" xfId="0" applyNumberFormat="1" applyFont="1" applyBorder="1"/>
    <xf numFmtId="38" fontId="5" fillId="0" borderId="111" xfId="0" applyNumberFormat="1" applyFont="1" applyBorder="1"/>
    <xf numFmtId="38" fontId="3" fillId="0" borderId="108" xfId="0" applyNumberFormat="1" applyFont="1" applyBorder="1"/>
    <xf numFmtId="38" fontId="0" fillId="0" borderId="108" xfId="0" applyNumberFormat="1" applyBorder="1"/>
    <xf numFmtId="38" fontId="2" fillId="0" borderId="108" xfId="0" applyNumberFormat="1" applyFont="1" applyBorder="1"/>
    <xf numFmtId="38" fontId="0" fillId="0" borderId="110" xfId="0" applyNumberFormat="1" applyBorder="1"/>
    <xf numFmtId="38" fontId="2" fillId="0" borderId="112" xfId="0" applyNumberFormat="1" applyFont="1" applyBorder="1"/>
    <xf numFmtId="6" fontId="5" fillId="0" borderId="108" xfId="0" applyNumberFormat="1" applyFont="1" applyBorder="1"/>
    <xf numFmtId="6" fontId="3" fillId="0" borderId="108" xfId="0" applyNumberFormat="1" applyFont="1" applyBorder="1"/>
    <xf numFmtId="167" fontId="0" fillId="0" borderId="108" xfId="0" applyNumberFormat="1" applyBorder="1"/>
    <xf numFmtId="167" fontId="2" fillId="0" borderId="112" xfId="0" applyNumberFormat="1" applyFont="1" applyBorder="1"/>
    <xf numFmtId="38" fontId="5" fillId="3" borderId="113" xfId="0" applyNumberFormat="1" applyFont="1" applyFill="1" applyBorder="1"/>
    <xf numFmtId="38" fontId="5" fillId="0" borderId="76" xfId="0" applyNumberFormat="1" applyFont="1" applyBorder="1"/>
    <xf numFmtId="38" fontId="3" fillId="0" borderId="114" xfId="0" applyNumberFormat="1" applyFont="1" applyBorder="1"/>
    <xf numFmtId="38" fontId="5" fillId="0" borderId="115" xfId="0" applyNumberFormat="1" applyFont="1" applyBorder="1"/>
    <xf numFmtId="38" fontId="3" fillId="0" borderId="115" xfId="0" applyNumberFormat="1" applyFont="1" applyBorder="1"/>
    <xf numFmtId="38" fontId="5" fillId="3" borderId="115" xfId="0" applyNumberFormat="1" applyFont="1" applyFill="1" applyBorder="1"/>
    <xf numFmtId="6" fontId="5" fillId="3" borderId="76" xfId="0" applyNumberFormat="1" applyFont="1" applyFill="1" applyBorder="1"/>
    <xf numFmtId="6" fontId="5" fillId="0" borderId="115" xfId="0" applyNumberFormat="1" applyFont="1" applyBorder="1"/>
    <xf numFmtId="6" fontId="3" fillId="0" borderId="115" xfId="0" applyNumberFormat="1" applyFont="1" applyBorder="1"/>
    <xf numFmtId="6" fontId="5" fillId="3" borderId="115" xfId="0" applyNumberFormat="1" applyFont="1" applyFill="1" applyBorder="1"/>
    <xf numFmtId="6" fontId="3" fillId="0" borderId="114" xfId="0" applyNumberFormat="1" applyFont="1" applyBorder="1"/>
    <xf numFmtId="38" fontId="5" fillId="3" borderId="76" xfId="0" applyNumberFormat="1" applyFont="1" applyFill="1" applyBorder="1"/>
    <xf numFmtId="6" fontId="5" fillId="0" borderId="116" xfId="0" applyNumberFormat="1" applyFont="1" applyBorder="1"/>
    <xf numFmtId="6" fontId="3" fillId="0" borderId="116" xfId="0" applyNumberFormat="1" applyFont="1" applyBorder="1"/>
    <xf numFmtId="38" fontId="5" fillId="0" borderId="116" xfId="0" applyNumberFormat="1" applyFont="1" applyBorder="1"/>
    <xf numFmtId="38" fontId="3" fillId="0" borderId="76" xfId="0" applyNumberFormat="1" applyFont="1" applyBorder="1"/>
    <xf numFmtId="6" fontId="5" fillId="0" borderId="76" xfId="0" applyNumberFormat="1" applyFont="1" applyBorder="1"/>
    <xf numFmtId="6" fontId="3" fillId="0" borderId="76" xfId="0" applyNumberFormat="1" applyFont="1" applyBorder="1"/>
    <xf numFmtId="38" fontId="0" fillId="0" borderId="115" xfId="0" applyNumberFormat="1" applyBorder="1"/>
    <xf numFmtId="167" fontId="0" fillId="0" borderId="117" xfId="0" applyNumberFormat="1" applyBorder="1"/>
    <xf numFmtId="167" fontId="2" fillId="0" borderId="118" xfId="0" applyNumberFormat="1" applyFont="1" applyBorder="1"/>
    <xf numFmtId="38" fontId="3" fillId="0" borderId="119" xfId="0" applyNumberFormat="1" applyFont="1" applyBorder="1"/>
    <xf numFmtId="6" fontId="5" fillId="0" borderId="120" xfId="0" applyNumberFormat="1" applyFont="1" applyBorder="1"/>
    <xf numFmtId="6" fontId="3" fillId="0" borderId="120" xfId="0" applyNumberFormat="1" applyFont="1" applyBorder="1"/>
    <xf numFmtId="167" fontId="0" fillId="0" borderId="115" xfId="0" applyNumberFormat="1" applyBorder="1"/>
    <xf numFmtId="38" fontId="0" fillId="0" borderId="55" xfId="0" applyNumberFormat="1" applyBorder="1"/>
    <xf numFmtId="6" fontId="3" fillId="0" borderId="30" xfId="0" applyNumberFormat="1" applyFont="1" applyBorder="1" applyAlignment="1">
      <alignment horizontal="right"/>
    </xf>
    <xf numFmtId="0" fontId="12" fillId="6" borderId="68" xfId="24" applyFont="1" applyFill="1" applyBorder="1" applyAlignment="1">
      <alignment horizontal="left"/>
      <protection/>
    </xf>
    <xf numFmtId="0" fontId="12" fillId="5" borderId="68" xfId="24" applyFont="1" applyFill="1" applyBorder="1" applyAlignment="1">
      <alignment horizontal="right"/>
      <protection/>
    </xf>
    <xf numFmtId="49" fontId="12" fillId="5" borderId="68" xfId="24" applyNumberFormat="1" applyFont="1" applyFill="1" applyBorder="1" applyAlignment="1">
      <alignment horizontal="left"/>
      <protection/>
    </xf>
    <xf numFmtId="1" fontId="12" fillId="5" borderId="68" xfId="24" applyNumberFormat="1" applyFont="1" applyFill="1" applyBorder="1" applyAlignment="1">
      <alignment horizontal="right"/>
      <protection/>
    </xf>
    <xf numFmtId="169" fontId="12" fillId="5" borderId="68" xfId="24" applyNumberFormat="1" applyFont="1" applyFill="1" applyBorder="1" applyAlignment="1">
      <alignment horizontal="right"/>
      <protection/>
    </xf>
    <xf numFmtId="170" fontId="12" fillId="5" borderId="68" xfId="24" applyNumberFormat="1" applyFont="1" applyFill="1" applyBorder="1" applyAlignment="1">
      <alignment horizontal="right"/>
      <protection/>
    </xf>
    <xf numFmtId="0" fontId="12" fillId="6" borderId="68" xfId="24" applyFont="1" applyFill="1" applyBorder="1" applyAlignment="1">
      <alignment horizontal="right"/>
      <protection/>
    </xf>
    <xf numFmtId="49" fontId="12" fillId="6" borderId="68" xfId="24" applyNumberFormat="1" applyFont="1" applyFill="1" applyBorder="1" applyAlignment="1">
      <alignment horizontal="left"/>
      <protection/>
    </xf>
    <xf numFmtId="1" fontId="12" fillId="6" borderId="68" xfId="24" applyNumberFormat="1" applyFont="1" applyFill="1" applyBorder="1" applyAlignment="1">
      <alignment horizontal="right"/>
      <protection/>
    </xf>
    <xf numFmtId="169" fontId="12" fillId="6" borderId="68" xfId="24" applyNumberFormat="1" applyFont="1" applyFill="1" applyBorder="1" applyAlignment="1">
      <alignment horizontal="right"/>
      <protection/>
    </xf>
    <xf numFmtId="170" fontId="12" fillId="6" borderId="68" xfId="24" applyNumberFormat="1" applyFont="1" applyFill="1" applyBorder="1" applyAlignment="1">
      <alignment horizontal="right"/>
      <protection/>
    </xf>
    <xf numFmtId="170" fontId="13" fillId="6" borderId="68" xfId="24" applyNumberFormat="1" applyFont="1" applyFill="1" applyBorder="1" applyAlignment="1">
      <alignment horizontal="right"/>
      <protection/>
    </xf>
    <xf numFmtId="170" fontId="13" fillId="5" borderId="68" xfId="24" applyNumberFormat="1" applyFont="1" applyFill="1" applyBorder="1" applyAlignment="1">
      <alignment horizontal="right"/>
      <protection/>
    </xf>
    <xf numFmtId="0" fontId="12" fillId="5" borderId="68" xfId="24" applyFont="1" applyFill="1" applyBorder="1" applyAlignment="1">
      <alignment horizontal="left"/>
      <protection/>
    </xf>
    <xf numFmtId="0" fontId="6" fillId="0" borderId="3" xfId="0" applyFont="1" applyBorder="1" applyAlignment="1">
      <alignment horizontal="center"/>
    </xf>
    <xf numFmtId="0" fontId="6" fillId="0" borderId="82" xfId="0" applyFont="1" applyBorder="1" applyAlignment="1">
      <alignment horizontal="center"/>
    </xf>
    <xf numFmtId="0" fontId="6" fillId="0" borderId="121" xfId="0" applyFont="1" applyBorder="1" applyAlignment="1">
      <alignment horizontal="center"/>
    </xf>
    <xf numFmtId="0" fontId="8" fillId="0" borderId="41" xfId="0" applyFont="1" applyBorder="1"/>
    <xf numFmtId="0" fontId="8" fillId="0" borderId="41" xfId="0" applyFont="1" applyBorder="1" applyAlignment="1" applyProtection="1">
      <alignment horizontal="center" vertical="center"/>
      <protection locked="0"/>
    </xf>
    <xf numFmtId="38" fontId="5" fillId="4" borderId="56" xfId="0" applyNumberFormat="1" applyFont="1" applyFill="1" applyBorder="1"/>
    <xf numFmtId="38" fontId="3" fillId="4" borderId="56" xfId="0" applyNumberFormat="1" applyFont="1" applyFill="1" applyBorder="1"/>
    <xf numFmtId="6" fontId="5" fillId="4" borderId="56" xfId="0" applyNumberFormat="1" applyFont="1" applyFill="1" applyBorder="1"/>
    <xf numFmtId="6" fontId="5" fillId="4" borderId="57" xfId="0" applyNumberFormat="1" applyFont="1" applyFill="1" applyBorder="1"/>
    <xf numFmtId="6" fontId="3" fillId="4" borderId="57" xfId="0" applyNumberFormat="1" applyFont="1" applyFill="1" applyBorder="1"/>
    <xf numFmtId="6" fontId="5" fillId="4" borderId="47" xfId="0" applyNumberFormat="1" applyFont="1" applyFill="1" applyBorder="1"/>
    <xf numFmtId="6" fontId="3" fillId="4" borderId="51" xfId="0" applyNumberFormat="1" applyFont="1" applyFill="1" applyBorder="1"/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/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1" xfId="0" applyFont="1" applyBorder="1" applyAlignment="1">
      <alignment horizontal="center" wrapText="1"/>
    </xf>
    <xf numFmtId="0" fontId="3" fillId="2" borderId="12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6" fillId="0" borderId="41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123" xfId="0" applyFont="1" applyBorder="1" applyAlignment="1">
      <alignment horizontal="center"/>
    </xf>
    <xf numFmtId="0" fontId="3" fillId="0" borderId="124" xfId="0" applyFont="1" applyBorder="1" applyAlignment="1">
      <alignment horizontal="center"/>
    </xf>
  </cellXfs>
  <cellStyles count="11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  <cellStyle name="Normal 3" xfId="24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3.xml" /><Relationship Id="rId25" Type="http://schemas.openxmlformats.org/officeDocument/2006/relationships/customXml" Target="../customXml/item4.xml" /><Relationship Id="rId26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worksheet" Target="worksheets/sheet12.xml" /><Relationship Id="rId21" Type="http://schemas.openxmlformats.org/officeDocument/2006/relationships/sharedStrings" Target="sharedStrings.xml" /><Relationship Id="rId22" Type="http://schemas.openxmlformats.org/officeDocument/2006/relationships/customXml" Target="../customXml/item1.xml" /><Relationship Id="rId23" Type="http://schemas.openxmlformats.org/officeDocument/2006/relationships/customXml" Target="../customXml/item2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81.4749251157" recordCount="185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6-30T00:00:00" count="103">
        <d v="2024-06-29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4-04-27T00:00:00.000" u="1"/>
        <d v="2021-05-08T00:00:00.000" u="1"/>
        <d v="2023-07-29T00:00:00.000" u="1"/>
        <d v="2020-07-25T00:00:00.000" u="1"/>
        <d v="2021-07-17T00:00:00.000" u="1"/>
        <d v="2021-01-09T00:00:00.000" u="1"/>
        <d v="2024-03-30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4-02-24T00:00:00.000" u="1"/>
        <d v="2021-08-28T00:00:00.000" u="1"/>
        <d v="2021-02-20T00:00:00.000" u="1"/>
        <d v="2021-05-22T00:00:00.000" u="1"/>
        <d v="2020-09-05T00:00:00.000" u="1"/>
        <d v="2024-05-18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5"/>
        <n v="4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Low Income Residential"/>
        <s v="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82.4542642361" recordCount="2821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82.4577528935" recordCount="172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4-06-30T00:00:00" count="102">
        <d v="2024-06-29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4-04-27T00:00:00.000" u="1"/>
        <d v="2021-05-08T00:00:00.000" u="1"/>
        <d v="2023-07-29T00:00:00.000" u="1"/>
        <d v="2020-07-25T00:00:00.000" u="1"/>
        <d v="2021-07-17T00:00:00.000" u="1"/>
        <d v="2021-01-09T00:00:00.000" u="1"/>
        <d v="2024-03-30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4-02-24T00:00:00.000" u="1"/>
        <d v="2021-08-28T00:00:00.000" u="1"/>
        <d v="2021-02-20T00:00:00.000" u="1"/>
        <d v="2020-09-05T00:00:00.000" u="1"/>
        <d v="2022-12-03T00:00:00.000" u="1"/>
        <d v="2024-01-27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4-05-25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ntainsMixedTypes="1" containsNumber="1" containsInteger="1" count="5">
        <s v="BOSTON"/>
        <s v="COLONIAL"/>
        <m/>
        <n v="6" u="1"/>
        <n v="7" u="1"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11">
        <s v="OTHER"/>
        <s v="Residential"/>
        <s v="Small C&amp;I"/>
        <s v="Medium C&amp;I"/>
        <s v="Large C&amp;I"/>
        <s v="Low Income Residential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9"/>
        <n v="20"/>
        <m/>
        <n v="99" u="1"/>
        <n v="18" u="1"/>
        <n v="10" u="1"/>
        <n v="11" u="1"/>
        <n v="12" u="1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Armani, Andrew" refreshedDate="45482.5850695602" recordCount="10353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5">
        <n v="5"/>
        <n v="4"/>
        <m/>
        <n v="6"/>
        <n v="7"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">
  <r>
    <x v="0"/>
    <x v="0"/>
    <s v="2-Low Income Residential"/>
    <n v="158711"/>
    <x v="0"/>
    <x v="0"/>
  </r>
  <r>
    <x v="0"/>
    <x v="0"/>
    <s v="1-Residential"/>
    <n v="1005768"/>
    <x v="1"/>
    <x v="0"/>
  </r>
  <r>
    <x v="0"/>
    <x v="1"/>
    <s v="2-Low Income Residential"/>
    <n v="160"/>
    <x v="0"/>
    <x v="0"/>
  </r>
  <r>
    <x v="0"/>
    <x v="1"/>
    <s v="1-Residential"/>
    <n v="12310"/>
    <x v="1"/>
    <x v="0"/>
  </r>
  <r>
    <x v="0"/>
    <x v="0"/>
    <s v="3-Small C&amp;I"/>
    <n v="156349"/>
    <x v="2"/>
    <x v="0"/>
  </r>
  <r>
    <x v="0"/>
    <x v="1"/>
    <s v="4-Medium C&amp;I"/>
    <n v="76"/>
    <x v="3"/>
    <x v="0"/>
  </r>
  <r>
    <x v="0"/>
    <x v="1"/>
    <s v="5-Large C&amp;I"/>
    <n v="10"/>
    <x v="4"/>
    <x v="0"/>
  </r>
  <r>
    <x v="0"/>
    <x v="1"/>
    <s v="6-OTHER"/>
    <n v="191"/>
    <x v="5"/>
    <x v="0"/>
  </r>
  <r>
    <x v="0"/>
    <x v="0"/>
    <s v="4-Medium C&amp;I"/>
    <n v="11319"/>
    <x v="3"/>
    <x v="0"/>
  </r>
  <r>
    <x v="0"/>
    <x v="0"/>
    <s v="6-OTHER"/>
    <n v="26359"/>
    <x v="5"/>
    <x v="0"/>
  </r>
  <r>
    <x v="0"/>
    <x v="1"/>
    <s v="3-Small C&amp;I"/>
    <n v="1610"/>
    <x v="2"/>
    <x v="0"/>
  </r>
  <r>
    <x v="0"/>
    <x v="0"/>
    <s v="5-Large C&amp;I"/>
    <n v="2988"/>
    <x v="4"/>
    <x v="0"/>
  </r>
  <r>
    <x v="0"/>
    <x v="0"/>
    <s v="4-Medium C&amp;I"/>
    <n v="1456"/>
    <x v="3"/>
    <x v="1"/>
  </r>
  <r>
    <x v="0"/>
    <x v="0"/>
    <s v="6-OTHER"/>
    <n v="3071"/>
    <x v="5"/>
    <x v="1"/>
  </r>
  <r>
    <x v="0"/>
    <x v="0"/>
    <s v="3-Small C&amp;I"/>
    <n v="26089"/>
    <x v="2"/>
    <x v="1"/>
  </r>
  <r>
    <x v="0"/>
    <x v="0"/>
    <s v="2-Low Income Residential"/>
    <n v="66507"/>
    <x v="0"/>
    <x v="1"/>
  </r>
  <r>
    <x v="0"/>
    <x v="1"/>
    <s v="2-Low Income Residential"/>
    <n v="38"/>
    <x v="0"/>
    <x v="1"/>
  </r>
  <r>
    <x v="0"/>
    <x v="1"/>
    <s v="3-Small C&amp;I"/>
    <n v="135"/>
    <x v="2"/>
    <x v="1"/>
  </r>
  <r>
    <x v="0"/>
    <x v="0"/>
    <s v="5-Large C&amp;I"/>
    <n v="423"/>
    <x v="4"/>
    <x v="1"/>
  </r>
  <r>
    <x v="0"/>
    <x v="1"/>
    <s v="1-Residential"/>
    <n v="983"/>
    <x v="1"/>
    <x v="1"/>
  </r>
  <r>
    <x v="0"/>
    <x v="1"/>
    <s v="4-Medium C&amp;I"/>
    <n v="13"/>
    <x v="3"/>
    <x v="1"/>
  </r>
  <r>
    <x v="0"/>
    <x v="1"/>
    <s v="5-Large C&amp;I"/>
    <n v="3"/>
    <x v="4"/>
    <x v="1"/>
  </r>
  <r>
    <x v="0"/>
    <x v="1"/>
    <s v="6-OTHER"/>
    <n v="5"/>
    <x v="5"/>
    <x v="1"/>
  </r>
  <r>
    <x v="0"/>
    <x v="0"/>
    <s v="1-Residential"/>
    <n v="167319"/>
    <x v="1"/>
    <x v="1"/>
  </r>
  <r>
    <x v="0"/>
    <x v="0"/>
    <s v="4-Medium C&amp;I"/>
    <n v="771"/>
    <x v="3"/>
    <x v="2"/>
  </r>
  <r>
    <x v="0"/>
    <x v="0"/>
    <s v="6-OTHER"/>
    <n v="546"/>
    <x v="5"/>
    <x v="2"/>
  </r>
  <r>
    <x v="0"/>
    <x v="0"/>
    <s v="2-Low Income Residential"/>
    <n v="11647"/>
    <x v="0"/>
    <x v="2"/>
  </r>
  <r>
    <x v="0"/>
    <x v="1"/>
    <s v="2-Low Income Residential"/>
    <n v="13"/>
    <x v="0"/>
    <x v="2"/>
  </r>
  <r>
    <x v="0"/>
    <x v="1"/>
    <s v="3-Small C&amp;I"/>
    <n v="66"/>
    <x v="2"/>
    <x v="2"/>
  </r>
  <r>
    <x v="0"/>
    <x v="0"/>
    <s v="5-Large C&amp;I"/>
    <n v="205"/>
    <x v="4"/>
    <x v="2"/>
  </r>
  <r>
    <x v="0"/>
    <x v="0"/>
    <s v="1-Residential"/>
    <n v="60506"/>
    <x v="1"/>
    <x v="2"/>
  </r>
  <r>
    <x v="0"/>
    <x v="1"/>
    <s v="4-Medium C&amp;I"/>
    <n v="8"/>
    <x v="3"/>
    <x v="2"/>
  </r>
  <r>
    <x v="0"/>
    <x v="1"/>
    <s v="5-Large C&amp;I"/>
    <n v="1"/>
    <x v="4"/>
    <x v="2"/>
  </r>
  <r>
    <x v="0"/>
    <x v="1"/>
    <s v="1-Residential"/>
    <n v="514"/>
    <x v="1"/>
    <x v="2"/>
  </r>
  <r>
    <x v="0"/>
    <x v="0"/>
    <s v="3-Small C&amp;I"/>
    <n v="11665"/>
    <x v="2"/>
    <x v="2"/>
  </r>
  <r>
    <x v="0"/>
    <x v="0"/>
    <s v="4-Medium C&amp;I"/>
    <n v="264"/>
    <x v="3"/>
    <x v="3"/>
  </r>
  <r>
    <x v="0"/>
    <x v="0"/>
    <s v="6-OTHER"/>
    <n v="468"/>
    <x v="5"/>
    <x v="3"/>
  </r>
  <r>
    <x v="0"/>
    <x v="0"/>
    <s v="2-Low Income Residential"/>
    <n v="7340"/>
    <x v="0"/>
    <x v="3"/>
  </r>
  <r>
    <x v="0"/>
    <x v="1"/>
    <s v="2-Low Income Residential"/>
    <n v="5"/>
    <x v="0"/>
    <x v="3"/>
  </r>
  <r>
    <x v="0"/>
    <x v="0"/>
    <s v="1-Residential"/>
    <n v="32242"/>
    <x v="1"/>
    <x v="3"/>
  </r>
  <r>
    <x v="0"/>
    <x v="1"/>
    <s v="1-Residential"/>
    <n v="195"/>
    <x v="1"/>
    <x v="3"/>
  </r>
  <r>
    <x v="0"/>
    <x v="0"/>
    <s v="3-Small C&amp;I"/>
    <n v="5091"/>
    <x v="2"/>
    <x v="3"/>
  </r>
  <r>
    <x v="0"/>
    <x v="1"/>
    <s v="3-Small C&amp;I"/>
    <n v="33"/>
    <x v="2"/>
    <x v="3"/>
  </r>
  <r>
    <x v="0"/>
    <x v="0"/>
    <s v="5-Large C&amp;I"/>
    <n v="78"/>
    <x v="4"/>
    <x v="3"/>
  </r>
  <r>
    <x v="0"/>
    <x v="1"/>
    <s v="4-Medium C&amp;I"/>
    <n v="4"/>
    <x v="3"/>
    <x v="3"/>
  </r>
  <r>
    <x v="0"/>
    <x v="1"/>
    <s v="6-OTHER"/>
    <n v="4"/>
    <x v="5"/>
    <x v="3"/>
  </r>
  <r>
    <x v="0"/>
    <x v="1"/>
    <s v="1-Residential"/>
    <n v="274"/>
    <x v="1"/>
    <x v="4"/>
  </r>
  <r>
    <x v="0"/>
    <x v="0"/>
    <s v="4-Medium C&amp;I"/>
    <n v="421"/>
    <x v="3"/>
    <x v="4"/>
  </r>
  <r>
    <x v="0"/>
    <x v="0"/>
    <s v="6-OTHER"/>
    <n v="2057"/>
    <x v="5"/>
    <x v="4"/>
  </r>
  <r>
    <x v="0"/>
    <x v="0"/>
    <s v="1-Residential"/>
    <n v="74571"/>
    <x v="1"/>
    <x v="4"/>
  </r>
  <r>
    <x v="0"/>
    <x v="1"/>
    <s v="4-Medium C&amp;I"/>
    <n v="1"/>
    <x v="3"/>
    <x v="4"/>
  </r>
  <r>
    <x v="0"/>
    <x v="1"/>
    <s v="5-Large C&amp;I"/>
    <n v="2"/>
    <x v="4"/>
    <x v="4"/>
  </r>
  <r>
    <x v="0"/>
    <x v="1"/>
    <s v="6-OTHER"/>
    <n v="1"/>
    <x v="5"/>
    <x v="4"/>
  </r>
  <r>
    <x v="0"/>
    <x v="1"/>
    <s v="2-Low Income Residential"/>
    <n v="20"/>
    <x v="0"/>
    <x v="4"/>
  </r>
  <r>
    <x v="0"/>
    <x v="0"/>
    <s v="3-Small C&amp;I"/>
    <n v="9333"/>
    <x v="2"/>
    <x v="4"/>
  </r>
  <r>
    <x v="0"/>
    <x v="0"/>
    <s v="2-Low Income Residential"/>
    <n v="47520"/>
    <x v="0"/>
    <x v="4"/>
  </r>
  <r>
    <x v="0"/>
    <x v="1"/>
    <s v="3-Small C&amp;I"/>
    <n v="36"/>
    <x v="2"/>
    <x v="4"/>
  </r>
  <r>
    <x v="0"/>
    <x v="0"/>
    <s v="5-Large C&amp;I"/>
    <n v="140"/>
    <x v="4"/>
    <x v="4"/>
  </r>
  <r>
    <x v="0"/>
    <x v="0"/>
    <s v="2-Low Income Residential"/>
    <n v="8144892"/>
    <x v="0"/>
    <x v="5"/>
  </r>
  <r>
    <x v="0"/>
    <x v="1"/>
    <s v="2-Low Income Residential"/>
    <n v="6267"/>
    <x v="0"/>
    <x v="5"/>
  </r>
  <r>
    <x v="0"/>
    <x v="0"/>
    <s v="3-Small C&amp;I"/>
    <n v="6351502"/>
    <x v="2"/>
    <x v="5"/>
  </r>
  <r>
    <x v="0"/>
    <x v="0"/>
    <s v="4-Medium C&amp;I"/>
    <n v="4660026"/>
    <x v="3"/>
    <x v="5"/>
  </r>
  <r>
    <x v="0"/>
    <x v="0"/>
    <s v="6-OTHER"/>
    <n v="772962"/>
    <x v="5"/>
    <x v="5"/>
  </r>
  <r>
    <x v="0"/>
    <x v="0"/>
    <s v="1-Residential"/>
    <n v="26745246"/>
    <x v="1"/>
    <x v="5"/>
  </r>
  <r>
    <x v="0"/>
    <x v="1"/>
    <s v="3-Small C&amp;I"/>
    <n v="36089"/>
    <x v="2"/>
    <x v="5"/>
  </r>
  <r>
    <x v="0"/>
    <x v="0"/>
    <s v="5-Large C&amp;I"/>
    <n v="10456347"/>
    <x v="4"/>
    <x v="5"/>
  </r>
  <r>
    <x v="0"/>
    <x v="1"/>
    <s v="1-Residential"/>
    <n v="199891"/>
    <x v="1"/>
    <x v="5"/>
  </r>
  <r>
    <x v="0"/>
    <x v="1"/>
    <s v="4-Medium C&amp;I"/>
    <n v="21658"/>
    <x v="3"/>
    <x v="5"/>
  </r>
  <r>
    <x v="0"/>
    <x v="1"/>
    <s v="5-Large C&amp;I"/>
    <n v="3510"/>
    <x v="4"/>
    <x v="5"/>
  </r>
  <r>
    <x v="0"/>
    <x v="1"/>
    <s v="6-OTHER"/>
    <n v="38355"/>
    <x v="5"/>
    <x v="5"/>
  </r>
  <r>
    <x v="0"/>
    <x v="1"/>
    <s v="1-Residential"/>
    <n v="100239"/>
    <x v="1"/>
    <x v="6"/>
  </r>
  <r>
    <x v="0"/>
    <x v="0"/>
    <s v="1-Residential"/>
    <n v="20325709"/>
    <x v="1"/>
    <x v="6"/>
  </r>
  <r>
    <x v="0"/>
    <x v="1"/>
    <s v="2-Low Income Residential"/>
    <n v="4919"/>
    <x v="0"/>
    <x v="6"/>
  </r>
  <r>
    <x v="0"/>
    <x v="1"/>
    <s v="3-Small C&amp;I"/>
    <n v="10883"/>
    <x v="2"/>
    <x v="6"/>
  </r>
  <r>
    <x v="0"/>
    <x v="0"/>
    <s v="5-Large C&amp;I"/>
    <n v="4340630"/>
    <x v="4"/>
    <x v="6"/>
  </r>
  <r>
    <x v="0"/>
    <x v="1"/>
    <s v="4-Medium C&amp;I"/>
    <n v="163"/>
    <x v="3"/>
    <x v="6"/>
  </r>
  <r>
    <x v="0"/>
    <x v="1"/>
    <s v="5-Large C&amp;I"/>
    <n v="121023"/>
    <x v="4"/>
    <x v="6"/>
  </r>
  <r>
    <x v="0"/>
    <x v="1"/>
    <s v="6-OTHER"/>
    <n v="12875"/>
    <x v="5"/>
    <x v="6"/>
  </r>
  <r>
    <x v="0"/>
    <x v="0"/>
    <s v="3-Small C&amp;I"/>
    <n v="3609243"/>
    <x v="2"/>
    <x v="6"/>
  </r>
  <r>
    <x v="0"/>
    <x v="0"/>
    <s v="2-Low Income Residential"/>
    <n v="8413914"/>
    <x v="0"/>
    <x v="6"/>
  </r>
  <r>
    <x v="0"/>
    <x v="0"/>
    <s v="4-Medium C&amp;I"/>
    <n v="2195744"/>
    <x v="3"/>
    <x v="6"/>
  </r>
  <r>
    <x v="0"/>
    <x v="0"/>
    <s v="6-OTHER"/>
    <n v="635282"/>
    <x v="5"/>
    <x v="6"/>
  </r>
  <r>
    <x v="0"/>
    <x v="0"/>
    <s v="2-Low Income Residential"/>
    <n v="104054726"/>
    <x v="0"/>
    <x v="7"/>
  </r>
  <r>
    <x v="0"/>
    <x v="0"/>
    <s v="4-Medium C&amp;I"/>
    <n v="12854567"/>
    <x v="3"/>
    <x v="7"/>
  </r>
  <r>
    <x v="0"/>
    <x v="0"/>
    <s v="6-OTHER"/>
    <n v="3465115"/>
    <x v="5"/>
    <x v="7"/>
  </r>
  <r>
    <x v="0"/>
    <x v="1"/>
    <s v="1-Residential"/>
    <n v="525851"/>
    <x v="1"/>
    <x v="7"/>
  </r>
  <r>
    <x v="0"/>
    <x v="1"/>
    <s v="2-Low Income Residential"/>
    <n v="35192"/>
    <x v="0"/>
    <x v="7"/>
  </r>
  <r>
    <x v="0"/>
    <x v="1"/>
    <s v="3-Small C&amp;I"/>
    <n v="26418"/>
    <x v="2"/>
    <x v="7"/>
  </r>
  <r>
    <x v="0"/>
    <x v="0"/>
    <s v="5-Large C&amp;I"/>
    <n v="18097503"/>
    <x v="4"/>
    <x v="7"/>
  </r>
  <r>
    <x v="0"/>
    <x v="0"/>
    <s v="1-Residential"/>
    <n v="152986929"/>
    <x v="1"/>
    <x v="7"/>
  </r>
  <r>
    <x v="0"/>
    <x v="1"/>
    <s v="4-Medium C&amp;I"/>
    <n v="0"/>
    <x v="3"/>
    <x v="7"/>
  </r>
  <r>
    <x v="0"/>
    <x v="1"/>
    <s v="5-Large C&amp;I"/>
    <n v="36916"/>
    <x v="4"/>
    <x v="7"/>
  </r>
  <r>
    <x v="0"/>
    <x v="1"/>
    <s v="6-OTHER"/>
    <n v="61"/>
    <x v="5"/>
    <x v="7"/>
  </r>
  <r>
    <x v="0"/>
    <x v="0"/>
    <s v="3-Small C&amp;I"/>
    <n v="11891193"/>
    <x v="2"/>
    <x v="7"/>
  </r>
  <r>
    <x v="0"/>
    <x v="0"/>
    <s v="1-Residential"/>
    <n v="200057884"/>
    <x v="1"/>
    <x v="8"/>
  </r>
  <r>
    <x v="0"/>
    <x v="0"/>
    <s v="3-Small C&amp;I"/>
    <n v="21851937"/>
    <x v="2"/>
    <x v="8"/>
  </r>
  <r>
    <x v="0"/>
    <x v="1"/>
    <s v="1-Residential"/>
    <n v="825981"/>
    <x v="1"/>
    <x v="8"/>
  </r>
  <r>
    <x v="0"/>
    <x v="0"/>
    <s v="2-Low Income Residential"/>
    <n v="120613531"/>
    <x v="0"/>
    <x v="8"/>
  </r>
  <r>
    <x v="0"/>
    <x v="0"/>
    <s v="4-Medium C&amp;I"/>
    <n v="19710337"/>
    <x v="3"/>
    <x v="8"/>
  </r>
  <r>
    <x v="0"/>
    <x v="0"/>
    <s v="6-OTHER"/>
    <n v="4873360"/>
    <x v="5"/>
    <x v="8"/>
  </r>
  <r>
    <x v="0"/>
    <x v="1"/>
    <s v="2-Low Income Residential"/>
    <n v="46378"/>
    <x v="0"/>
    <x v="8"/>
  </r>
  <r>
    <x v="0"/>
    <x v="1"/>
    <s v="4-Medium C&amp;I"/>
    <n v="21822"/>
    <x v="3"/>
    <x v="8"/>
  </r>
  <r>
    <x v="0"/>
    <x v="1"/>
    <s v="5-Large C&amp;I"/>
    <n v="161448"/>
    <x v="4"/>
    <x v="8"/>
  </r>
  <r>
    <x v="0"/>
    <x v="1"/>
    <s v="6-OTHER"/>
    <n v="51291"/>
    <x v="5"/>
    <x v="8"/>
  </r>
  <r>
    <x v="0"/>
    <x v="1"/>
    <s v="3-Small C&amp;I"/>
    <n v="73389"/>
    <x v="2"/>
    <x v="8"/>
  </r>
  <r>
    <x v="0"/>
    <x v="0"/>
    <s v="5-Large C&amp;I"/>
    <n v="32894481"/>
    <x v="4"/>
    <x v="8"/>
  </r>
  <r>
    <x v="0"/>
    <x v="1"/>
    <s v="2-Low Income Residential"/>
    <n v="17585"/>
    <x v="0"/>
    <x v="9"/>
  </r>
  <r>
    <x v="0"/>
    <x v="0"/>
    <s v="3-Small C&amp;I"/>
    <n v="48799056"/>
    <x v="2"/>
    <x v="9"/>
  </r>
  <r>
    <x v="0"/>
    <x v="0"/>
    <s v="4-Medium C&amp;I"/>
    <n v="38697313"/>
    <x v="3"/>
    <x v="9"/>
  </r>
  <r>
    <x v="0"/>
    <x v="0"/>
    <s v="6-OTHER"/>
    <n v="3095575"/>
    <x v="5"/>
    <x v="9"/>
  </r>
  <r>
    <x v="0"/>
    <x v="1"/>
    <s v="3-Small C&amp;I"/>
    <n v="399267"/>
    <x v="2"/>
    <x v="9"/>
  </r>
  <r>
    <x v="0"/>
    <x v="0"/>
    <s v="5-Large C&amp;I"/>
    <n v="65300271"/>
    <x v="4"/>
    <x v="9"/>
  </r>
  <r>
    <x v="0"/>
    <x v="0"/>
    <s v="2-Low Income Residential"/>
    <n v="17281187"/>
    <x v="0"/>
    <x v="9"/>
  </r>
  <r>
    <x v="0"/>
    <x v="1"/>
    <s v="1-Residential"/>
    <n v="2427925"/>
    <x v="1"/>
    <x v="9"/>
  </r>
  <r>
    <x v="0"/>
    <x v="1"/>
    <s v="4-Medium C&amp;I"/>
    <n v="278798"/>
    <x v="3"/>
    <x v="9"/>
  </r>
  <r>
    <x v="0"/>
    <x v="1"/>
    <s v="5-Large C&amp;I"/>
    <n v="294905"/>
    <x v="4"/>
    <x v="9"/>
  </r>
  <r>
    <x v="0"/>
    <x v="1"/>
    <s v="6-OTHER"/>
    <n v="88406"/>
    <x v="5"/>
    <x v="9"/>
  </r>
  <r>
    <x v="0"/>
    <x v="0"/>
    <s v="1-Residential"/>
    <n v="172594878"/>
    <x v="1"/>
    <x v="9"/>
  </r>
  <r>
    <x v="0"/>
    <x v="0"/>
    <s v="3-Small C&amp;I"/>
    <n v="40703614"/>
    <x v="2"/>
    <x v="10"/>
  </r>
  <r>
    <x v="0"/>
    <x v="0"/>
    <s v="2-Low Income Residential"/>
    <n v="14902984"/>
    <x v="0"/>
    <x v="10"/>
  </r>
  <r>
    <x v="0"/>
    <x v="1"/>
    <s v="2-Low Income Residential"/>
    <n v="19861"/>
    <x v="0"/>
    <x v="10"/>
  </r>
  <r>
    <x v="0"/>
    <x v="1"/>
    <s v="4-Medium C&amp;I"/>
    <n v="300879"/>
    <x v="3"/>
    <x v="10"/>
  </r>
  <r>
    <x v="0"/>
    <x v="1"/>
    <s v="5-Large C&amp;I"/>
    <n v="144122"/>
    <x v="4"/>
    <x v="10"/>
  </r>
  <r>
    <x v="0"/>
    <x v="1"/>
    <s v="6-OTHER"/>
    <n v="57380"/>
    <x v="5"/>
    <x v="10"/>
  </r>
  <r>
    <x v="0"/>
    <x v="1"/>
    <s v="1-Residential"/>
    <n v="2371811"/>
    <x v="1"/>
    <x v="10"/>
  </r>
  <r>
    <x v="0"/>
    <x v="1"/>
    <s v="3-Small C&amp;I"/>
    <n v="428255"/>
    <x v="2"/>
    <x v="10"/>
  </r>
  <r>
    <x v="0"/>
    <x v="0"/>
    <s v="5-Large C&amp;I"/>
    <n v="52145479"/>
    <x v="4"/>
    <x v="10"/>
  </r>
  <r>
    <x v="0"/>
    <x v="0"/>
    <s v="1-Residential"/>
    <n v="147800243"/>
    <x v="1"/>
    <x v="10"/>
  </r>
  <r>
    <x v="0"/>
    <x v="0"/>
    <s v="4-Medium C&amp;I"/>
    <n v="32753855"/>
    <x v="3"/>
    <x v="10"/>
  </r>
  <r>
    <x v="0"/>
    <x v="0"/>
    <s v="6-OTHER"/>
    <n v="2181493"/>
    <x v="5"/>
    <x v="10"/>
  </r>
  <r>
    <x v="0"/>
    <x v="0"/>
    <s v="2-Low Income Residential"/>
    <n v="142504"/>
    <x v="0"/>
    <x v="11"/>
  </r>
  <r>
    <x v="0"/>
    <x v="0"/>
    <s v="1-Residential"/>
    <n v="919936"/>
    <x v="1"/>
    <x v="11"/>
  </r>
  <r>
    <x v="0"/>
    <x v="1"/>
    <s v="1-Residential"/>
    <n v="11305"/>
    <x v="1"/>
    <x v="11"/>
  </r>
  <r>
    <x v="0"/>
    <x v="0"/>
    <s v="3-Small C&amp;I"/>
    <n v="166821"/>
    <x v="2"/>
    <x v="11"/>
  </r>
  <r>
    <x v="0"/>
    <x v="1"/>
    <s v="4-Medium C&amp;I"/>
    <n v="86"/>
    <x v="3"/>
    <x v="11"/>
  </r>
  <r>
    <x v="0"/>
    <x v="1"/>
    <s v="5-Large C&amp;I"/>
    <n v="7"/>
    <x v="4"/>
    <x v="11"/>
  </r>
  <r>
    <x v="0"/>
    <x v="1"/>
    <s v="6-OTHER"/>
    <n v="267"/>
    <x v="5"/>
    <x v="11"/>
  </r>
  <r>
    <x v="0"/>
    <x v="1"/>
    <s v="3-Small C&amp;I"/>
    <n v="1629"/>
    <x v="2"/>
    <x v="11"/>
  </r>
  <r>
    <x v="0"/>
    <x v="0"/>
    <s v="5-Large C&amp;I"/>
    <n v="7471"/>
    <x v="4"/>
    <x v="11"/>
  </r>
  <r>
    <x v="0"/>
    <x v="1"/>
    <s v="2-Low Income Residential"/>
    <n v="158"/>
    <x v="0"/>
    <x v="11"/>
  </r>
  <r>
    <x v="0"/>
    <x v="0"/>
    <s v="4-Medium C&amp;I"/>
    <n v="19318"/>
    <x v="3"/>
    <x v="11"/>
  </r>
  <r>
    <x v="0"/>
    <x v="0"/>
    <s v="6-OTHER"/>
    <n v="31482"/>
    <x v="5"/>
    <x v="11"/>
  </r>
  <r>
    <x v="0"/>
    <x v="0"/>
    <s v="2-Low Income Residential"/>
    <n v="25528"/>
    <x v="0"/>
    <x v="12"/>
  </r>
  <r>
    <x v="0"/>
    <x v="0"/>
    <s v="6-OTHER"/>
    <n v="238"/>
    <x v="5"/>
    <x v="12"/>
  </r>
  <r>
    <x v="0"/>
    <x v="0"/>
    <s v="1-Residential"/>
    <n v="2117"/>
    <x v="1"/>
    <x v="12"/>
  </r>
  <r>
    <x v="0"/>
    <x v="1"/>
    <s v="1-Residential"/>
    <n v="5"/>
    <x v="1"/>
    <x v="12"/>
  </r>
  <r>
    <x v="0"/>
    <x v="1"/>
    <s v="2-Low Income Residential"/>
    <n v="18"/>
    <x v="0"/>
    <x v="12"/>
  </r>
  <r>
    <x v="0"/>
    <x v="1"/>
    <s v="1-Residential"/>
    <n v="1"/>
    <x v="1"/>
    <x v="13"/>
  </r>
  <r>
    <x v="0"/>
    <x v="0"/>
    <s v="2-Low Income Residential"/>
    <n v="704"/>
    <x v="0"/>
    <x v="13"/>
  </r>
  <r>
    <x v="0"/>
    <x v="0"/>
    <s v="3-Small C&amp;I"/>
    <n v="135"/>
    <x v="2"/>
    <x v="13"/>
  </r>
  <r>
    <x v="0"/>
    <x v="0"/>
    <s v="6-OTHER"/>
    <n v="27"/>
    <x v="5"/>
    <x v="13"/>
  </r>
  <r>
    <x v="0"/>
    <x v="0"/>
    <s v="1-Residential"/>
    <n v="1741"/>
    <x v="1"/>
    <x v="13"/>
  </r>
  <r>
    <x v="0"/>
    <x v="0"/>
    <s v="4-Medium C&amp;I"/>
    <n v="2"/>
    <x v="3"/>
    <x v="13"/>
  </r>
  <r>
    <x v="0"/>
    <x v="0"/>
    <s v="2-Low Income Residential"/>
    <n v="678"/>
    <x v="0"/>
    <x v="14"/>
  </r>
  <r>
    <x v="0"/>
    <x v="0"/>
    <s v="3-Small C&amp;I"/>
    <n v="109"/>
    <x v="2"/>
    <x v="14"/>
  </r>
  <r>
    <x v="0"/>
    <x v="0"/>
    <s v="6-OTHER"/>
    <n v="25"/>
    <x v="5"/>
    <x v="14"/>
  </r>
  <r>
    <x v="0"/>
    <x v="0"/>
    <s v="1-Residential"/>
    <n v="1685"/>
    <x v="1"/>
    <x v="14"/>
  </r>
  <r>
    <x v="0"/>
    <x v="1"/>
    <s v="1-Residential"/>
    <n v="1"/>
    <x v="1"/>
    <x v="14"/>
  </r>
  <r>
    <x v="0"/>
    <x v="0"/>
    <s v="4-Medium C&amp;I"/>
    <n v="1"/>
    <x v="3"/>
    <x v="14"/>
  </r>
  <r>
    <x v="0"/>
    <x v="0"/>
    <s v="2-Low Income Residential"/>
    <n v="8916"/>
    <x v="0"/>
    <x v="15"/>
  </r>
  <r>
    <x v="0"/>
    <x v="0"/>
    <s v="3-Small C&amp;I"/>
    <n v="941"/>
    <x v="2"/>
    <x v="15"/>
  </r>
  <r>
    <x v="0"/>
    <x v="0"/>
    <s v="6-OTHER"/>
    <n v="783"/>
    <x v="5"/>
    <x v="15"/>
  </r>
  <r>
    <x v="0"/>
    <x v="1"/>
    <s v="3-Small C&amp;I"/>
    <n v="1"/>
    <x v="2"/>
    <x v="15"/>
  </r>
  <r>
    <x v="0"/>
    <x v="0"/>
    <s v="4-Medium C&amp;I"/>
    <n v="87"/>
    <x v="3"/>
    <x v="15"/>
  </r>
  <r>
    <x v="0"/>
    <x v="0"/>
    <s v="1-Residential"/>
    <n v="28003"/>
    <x v="1"/>
    <x v="15"/>
  </r>
  <r>
    <x v="0"/>
    <x v="1"/>
    <s v="1-Residential"/>
    <n v="53"/>
    <x v="1"/>
    <x v="15"/>
  </r>
  <r>
    <x v="0"/>
    <x v="1"/>
    <s v="2-Low Income Residential"/>
    <n v="5"/>
    <x v="0"/>
    <x v="15"/>
  </r>
  <r>
    <x v="0"/>
    <x v="0"/>
    <s v="5-Large C&amp;I"/>
    <n v="21"/>
    <x v="4"/>
    <x v="15"/>
  </r>
  <r>
    <x v="0"/>
    <x v="1"/>
    <s v="5-Large C&amp;I"/>
    <n v="1"/>
    <x v="4"/>
    <x v="15"/>
  </r>
  <r>
    <x v="0"/>
    <x v="0"/>
    <s v="4-Medium C&amp;I"/>
    <n v="27413598"/>
    <x v="3"/>
    <x v="16"/>
  </r>
  <r>
    <x v="0"/>
    <x v="0"/>
    <s v="6-OTHER"/>
    <n v="1975399"/>
    <x v="5"/>
    <x v="16"/>
  </r>
  <r>
    <x v="0"/>
    <x v="1"/>
    <s v="2-Low Income Residential"/>
    <n v="13421"/>
    <x v="0"/>
    <x v="16"/>
  </r>
  <r>
    <x v="0"/>
    <x v="0"/>
    <s v="3-Small C&amp;I"/>
    <n v="33439548"/>
    <x v="2"/>
    <x v="16"/>
  </r>
  <r>
    <x v="0"/>
    <x v="0"/>
    <s v="1-Residential"/>
    <n v="132253388"/>
    <x v="1"/>
    <x v="16"/>
  </r>
  <r>
    <x v="0"/>
    <x v="1"/>
    <s v="1-Residential"/>
    <n v="1670412"/>
    <x v="1"/>
    <x v="16"/>
  </r>
  <r>
    <x v="0"/>
    <x v="1"/>
    <s v="3-Small C&amp;I"/>
    <n v="236677"/>
    <x v="2"/>
    <x v="16"/>
  </r>
  <r>
    <x v="0"/>
    <x v="0"/>
    <s v="5-Large C&amp;I"/>
    <n v="49090621"/>
    <x v="4"/>
    <x v="16"/>
  </r>
  <r>
    <x v="0"/>
    <x v="0"/>
    <s v="2-Low Income Residential"/>
    <n v="14694922"/>
    <x v="0"/>
    <x v="16"/>
  </r>
  <r>
    <x v="0"/>
    <x v="1"/>
    <s v="4-Medium C&amp;I"/>
    <n v="195597"/>
    <x v="3"/>
    <x v="16"/>
  </r>
  <r>
    <x v="0"/>
    <x v="1"/>
    <s v="5-Large C&amp;I"/>
    <n v="196052"/>
    <x v="4"/>
    <x v="16"/>
  </r>
  <r>
    <x v="0"/>
    <x v="1"/>
    <s v="6-OTHER"/>
    <n v="44331"/>
    <x v="5"/>
    <x v="16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1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2"/>
    <x v="12"/>
    <x v="2"/>
    <m/>
    <m/>
    <m/>
    <m/>
    <m/>
    <m/>
    <m/>
    <m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x v="0"/>
    <s v="6-OTHER"/>
    <n v="16008"/>
    <x v="0"/>
    <x v="0"/>
  </r>
  <r>
    <s v="LINE 1"/>
    <x v="0"/>
    <x v="1"/>
    <s v="1-Residential"/>
    <n v="180670"/>
    <x v="1"/>
    <x v="0"/>
  </r>
  <r>
    <s v="LINE 1"/>
    <x v="0"/>
    <x v="0"/>
    <s v="3-Small C&amp;I"/>
    <n v="29635"/>
    <x v="2"/>
    <x v="0"/>
  </r>
  <r>
    <s v="LINE 1"/>
    <x v="0"/>
    <x v="0"/>
    <s v="1-Residential"/>
    <n v="590459"/>
    <x v="1"/>
    <x v="0"/>
  </r>
  <r>
    <s v="LINE 1"/>
    <x v="0"/>
    <x v="1"/>
    <s v="4-Medium C&amp;I"/>
    <n v="440"/>
    <x v="3"/>
    <x v="0"/>
  </r>
  <r>
    <s v="LINE 1"/>
    <x v="0"/>
    <x v="1"/>
    <s v="5-Large C&amp;I"/>
    <n v="60"/>
    <x v="4"/>
    <x v="0"/>
  </r>
  <r>
    <s v="LINE 1"/>
    <x v="0"/>
    <x v="1"/>
    <s v="6-OTHER"/>
    <n v="3439"/>
    <x v="0"/>
    <x v="0"/>
  </r>
  <r>
    <s v="LINE 1"/>
    <x v="0"/>
    <x v="0"/>
    <s v="2- Low Income Residential"/>
    <n v="83583"/>
    <x v="5"/>
    <x v="0"/>
  </r>
  <r>
    <s v="LINE 1"/>
    <x v="0"/>
    <x v="0"/>
    <s v="5-Large C&amp;I"/>
    <n v="6965"/>
    <x v="4"/>
    <x v="0"/>
  </r>
  <r>
    <s v="LINE 1"/>
    <x v="0"/>
    <x v="1"/>
    <s v="2- Low Income Residential"/>
    <n v="19859"/>
    <x v="5"/>
    <x v="0"/>
  </r>
  <r>
    <s v="LINE 1"/>
    <x v="0"/>
    <x v="1"/>
    <s v="3-Small C&amp;I"/>
    <n v="15481"/>
    <x v="2"/>
    <x v="0"/>
  </r>
  <r>
    <s v="LINE 1"/>
    <x v="0"/>
    <x v="0"/>
    <s v="4-Medium C&amp;I"/>
    <n v="9474"/>
    <x v="3"/>
    <x v="0"/>
  </r>
  <r>
    <s v="LINE 2"/>
    <x v="0"/>
    <x v="0"/>
    <s v="2- Low Income Residential"/>
    <n v="39416"/>
    <x v="5"/>
    <x v="1"/>
  </r>
  <r>
    <s v="LINE 2"/>
    <x v="0"/>
    <x v="0"/>
    <s v="5-Large C&amp;I"/>
    <n v="1335"/>
    <x v="4"/>
    <x v="1"/>
  </r>
  <r>
    <s v="LINE 2"/>
    <x v="0"/>
    <x v="0"/>
    <s v="1-Residential"/>
    <n v="106481"/>
    <x v="1"/>
    <x v="1"/>
  </r>
  <r>
    <s v="LINE 2"/>
    <x v="0"/>
    <x v="1"/>
    <s v="1-Residential"/>
    <n v="23726"/>
    <x v="1"/>
    <x v="1"/>
  </r>
  <r>
    <s v="LINE 2"/>
    <x v="0"/>
    <x v="0"/>
    <s v="3-Small C&amp;I"/>
    <n v="5541"/>
    <x v="2"/>
    <x v="1"/>
  </r>
  <r>
    <s v="LINE 2"/>
    <x v="0"/>
    <x v="1"/>
    <s v="2- Low Income Residential"/>
    <n v="7900"/>
    <x v="5"/>
    <x v="1"/>
  </r>
  <r>
    <s v="LINE 2"/>
    <x v="0"/>
    <x v="1"/>
    <s v="3-Small C&amp;I"/>
    <n v="2499"/>
    <x v="2"/>
    <x v="1"/>
  </r>
  <r>
    <s v="LINE 2"/>
    <x v="0"/>
    <x v="0"/>
    <s v="4-Medium C&amp;I"/>
    <n v="1558"/>
    <x v="3"/>
    <x v="1"/>
  </r>
  <r>
    <s v="LINE 2"/>
    <x v="0"/>
    <x v="1"/>
    <s v="4-Medium C&amp;I"/>
    <n v="111"/>
    <x v="3"/>
    <x v="1"/>
  </r>
  <r>
    <s v="LINE 2"/>
    <x v="0"/>
    <x v="1"/>
    <s v="5-Large C&amp;I"/>
    <n v="15"/>
    <x v="4"/>
    <x v="1"/>
  </r>
  <r>
    <s v="LINE 2"/>
    <x v="0"/>
    <x v="1"/>
    <s v="6-OTHER"/>
    <n v="647"/>
    <x v="0"/>
    <x v="1"/>
  </r>
  <r>
    <s v="LINE 2"/>
    <x v="0"/>
    <x v="0"/>
    <s v="6-OTHER"/>
    <n v="2947"/>
    <x v="0"/>
    <x v="1"/>
  </r>
  <r>
    <s v="LINE 3"/>
    <x v="0"/>
    <x v="0"/>
    <s v="2- Low Income Residential"/>
    <n v="7210"/>
    <x v="5"/>
    <x v="2"/>
  </r>
  <r>
    <s v="LINE 3"/>
    <x v="0"/>
    <x v="0"/>
    <s v="5-Large C&amp;I"/>
    <n v="686"/>
    <x v="4"/>
    <x v="2"/>
  </r>
  <r>
    <s v="LINE 3"/>
    <x v="0"/>
    <x v="1"/>
    <s v="1-Residential"/>
    <n v="8222"/>
    <x v="1"/>
    <x v="2"/>
  </r>
  <r>
    <s v="LINE 3"/>
    <x v="0"/>
    <x v="0"/>
    <s v="3-Small C&amp;I"/>
    <n v="2222"/>
    <x v="2"/>
    <x v="2"/>
  </r>
  <r>
    <s v="LINE 3"/>
    <x v="0"/>
    <x v="1"/>
    <s v="2- Low Income Residential"/>
    <n v="1591"/>
    <x v="5"/>
    <x v="2"/>
  </r>
  <r>
    <s v="LINE 3"/>
    <x v="0"/>
    <x v="1"/>
    <s v="3-Small C&amp;I"/>
    <n v="1022"/>
    <x v="2"/>
    <x v="2"/>
  </r>
  <r>
    <s v="LINE 3"/>
    <x v="0"/>
    <x v="0"/>
    <s v="4-Medium C&amp;I"/>
    <n v="757"/>
    <x v="3"/>
    <x v="2"/>
  </r>
  <r>
    <s v="LINE 3"/>
    <x v="0"/>
    <x v="0"/>
    <s v="6-OTHER"/>
    <n v="1183"/>
    <x v="0"/>
    <x v="2"/>
  </r>
  <r>
    <s v="LINE 3"/>
    <x v="0"/>
    <x v="1"/>
    <s v="4-Medium C&amp;I"/>
    <n v="57"/>
    <x v="3"/>
    <x v="2"/>
  </r>
  <r>
    <s v="LINE 3"/>
    <x v="0"/>
    <x v="1"/>
    <s v="5-Large C&amp;I"/>
    <n v="11"/>
    <x v="4"/>
    <x v="2"/>
  </r>
  <r>
    <s v="LINE 3"/>
    <x v="0"/>
    <x v="1"/>
    <s v="6-OTHER"/>
    <n v="293"/>
    <x v="0"/>
    <x v="2"/>
  </r>
  <r>
    <s v="LINE 3"/>
    <x v="0"/>
    <x v="0"/>
    <s v="1-Residential"/>
    <n v="36225"/>
    <x v="1"/>
    <x v="2"/>
  </r>
  <r>
    <s v="LINE 4"/>
    <x v="0"/>
    <x v="0"/>
    <s v="2- Low Income Residential"/>
    <n v="4854"/>
    <x v="5"/>
    <x v="3"/>
  </r>
  <r>
    <s v="LINE 4"/>
    <x v="0"/>
    <x v="0"/>
    <s v="5-Large C&amp;I"/>
    <n v="294"/>
    <x v="4"/>
    <x v="3"/>
  </r>
  <r>
    <s v="LINE 4"/>
    <x v="0"/>
    <x v="1"/>
    <s v="1-Residential"/>
    <n v="4728"/>
    <x v="1"/>
    <x v="3"/>
  </r>
  <r>
    <s v="LINE 4"/>
    <x v="0"/>
    <x v="0"/>
    <s v="3-Small C&amp;I"/>
    <n v="923"/>
    <x v="2"/>
    <x v="3"/>
  </r>
  <r>
    <s v="LINE 4"/>
    <x v="0"/>
    <x v="0"/>
    <s v="6-OTHER"/>
    <n v="542"/>
    <x v="0"/>
    <x v="3"/>
  </r>
  <r>
    <s v="LINE 4"/>
    <x v="0"/>
    <x v="0"/>
    <s v="1-Residential"/>
    <n v="18846"/>
    <x v="1"/>
    <x v="3"/>
  </r>
  <r>
    <s v="LINE 4"/>
    <x v="0"/>
    <x v="1"/>
    <s v="2- Low Income Residential"/>
    <n v="1165"/>
    <x v="5"/>
    <x v="3"/>
  </r>
  <r>
    <s v="LINE 4"/>
    <x v="0"/>
    <x v="1"/>
    <s v="3-Small C&amp;I"/>
    <n v="555"/>
    <x v="2"/>
    <x v="3"/>
  </r>
  <r>
    <s v="LINE 4"/>
    <x v="0"/>
    <x v="0"/>
    <s v="4-Medium C&amp;I"/>
    <n v="312"/>
    <x v="3"/>
    <x v="3"/>
  </r>
  <r>
    <s v="LINE 4"/>
    <x v="0"/>
    <x v="1"/>
    <s v="4-Medium C&amp;I"/>
    <n v="33"/>
    <x v="3"/>
    <x v="3"/>
  </r>
  <r>
    <s v="LINE 4"/>
    <x v="0"/>
    <x v="1"/>
    <s v="5-Large C&amp;I"/>
    <n v="3"/>
    <x v="4"/>
    <x v="3"/>
  </r>
  <r>
    <s v="LINE 4"/>
    <x v="0"/>
    <x v="1"/>
    <s v="6-OTHER"/>
    <n v="135"/>
    <x v="0"/>
    <x v="3"/>
  </r>
  <r>
    <s v="LINE 5"/>
    <x v="0"/>
    <x v="0"/>
    <s v="2- Low Income Residential"/>
    <n v="27352"/>
    <x v="5"/>
    <x v="4"/>
  </r>
  <r>
    <s v="LINE 5"/>
    <x v="0"/>
    <x v="0"/>
    <s v="5-Large C&amp;I"/>
    <n v="355"/>
    <x v="4"/>
    <x v="4"/>
  </r>
  <r>
    <s v="LINE 5"/>
    <x v="0"/>
    <x v="0"/>
    <s v="6-OTHER"/>
    <n v="1222"/>
    <x v="0"/>
    <x v="4"/>
  </r>
  <r>
    <s v="LINE 5"/>
    <x v="0"/>
    <x v="1"/>
    <s v="4-Medium C&amp;I"/>
    <n v="21"/>
    <x v="3"/>
    <x v="4"/>
  </r>
  <r>
    <s v="LINE 5"/>
    <x v="0"/>
    <x v="1"/>
    <s v="5-Large C&amp;I"/>
    <n v="1"/>
    <x v="4"/>
    <x v="4"/>
  </r>
  <r>
    <s v="LINE 5"/>
    <x v="0"/>
    <x v="1"/>
    <s v="6-OTHER"/>
    <n v="219"/>
    <x v="0"/>
    <x v="4"/>
  </r>
  <r>
    <s v="LINE 5"/>
    <x v="0"/>
    <x v="1"/>
    <s v="1-Residential"/>
    <n v="10776"/>
    <x v="1"/>
    <x v="4"/>
  </r>
  <r>
    <s v="LINE 5"/>
    <x v="0"/>
    <x v="0"/>
    <s v="3-Small C&amp;I"/>
    <n v="2396"/>
    <x v="2"/>
    <x v="4"/>
  </r>
  <r>
    <s v="LINE 5"/>
    <x v="0"/>
    <x v="0"/>
    <s v="1-Residential"/>
    <n v="51410"/>
    <x v="1"/>
    <x v="4"/>
  </r>
  <r>
    <s v="LINE 5"/>
    <x v="0"/>
    <x v="1"/>
    <s v="2- Low Income Residential"/>
    <n v="5144"/>
    <x v="5"/>
    <x v="4"/>
  </r>
  <r>
    <s v="LINE 5"/>
    <x v="0"/>
    <x v="1"/>
    <s v="3-Small C&amp;I"/>
    <n v="922"/>
    <x v="2"/>
    <x v="4"/>
  </r>
  <r>
    <s v="LINE 5"/>
    <x v="0"/>
    <x v="0"/>
    <s v="4-Medium C&amp;I"/>
    <n v="489"/>
    <x v="3"/>
    <x v="4"/>
  </r>
  <r>
    <s v="LINE 6"/>
    <x v="0"/>
    <x v="1"/>
    <s v="1-Residential"/>
    <n v="2151412"/>
    <x v="1"/>
    <x v="5"/>
  </r>
  <r>
    <s v="LINE 6"/>
    <x v="0"/>
    <x v="0"/>
    <s v="3-Small C&amp;I"/>
    <n v="802609"/>
    <x v="2"/>
    <x v="5"/>
  </r>
  <r>
    <s v="LINE 6"/>
    <x v="0"/>
    <x v="0"/>
    <s v="1-Residential"/>
    <n v="9324408"/>
    <x v="1"/>
    <x v="5"/>
  </r>
  <r>
    <s v="LINE 6"/>
    <x v="0"/>
    <x v="0"/>
    <s v="2- Low Income Residential"/>
    <n v="6207585"/>
    <x v="5"/>
    <x v="5"/>
  </r>
  <r>
    <s v="LINE 6"/>
    <x v="0"/>
    <x v="0"/>
    <s v="5-Large C&amp;I"/>
    <n v="1865302"/>
    <x v="4"/>
    <x v="5"/>
  </r>
  <r>
    <s v="LINE 6"/>
    <x v="0"/>
    <x v="0"/>
    <s v="6-OTHER"/>
    <n v="3096832"/>
    <x v="0"/>
    <x v="5"/>
  </r>
  <r>
    <s v="LINE 6"/>
    <x v="0"/>
    <x v="1"/>
    <s v="2- Low Income Residential"/>
    <n v="1130176"/>
    <x v="5"/>
    <x v="5"/>
  </r>
  <r>
    <s v="LINE 6"/>
    <x v="0"/>
    <x v="1"/>
    <s v="3-Small C&amp;I"/>
    <n v="367454"/>
    <x v="2"/>
    <x v="5"/>
  </r>
  <r>
    <s v="LINE 6"/>
    <x v="0"/>
    <x v="0"/>
    <s v="4-Medium C&amp;I"/>
    <n v="817063"/>
    <x v="3"/>
    <x v="5"/>
  </r>
  <r>
    <s v="LINE 6"/>
    <x v="0"/>
    <x v="1"/>
    <s v="4-Medium C&amp;I"/>
    <n v="245641"/>
    <x v="3"/>
    <x v="5"/>
  </r>
  <r>
    <s v="LINE 6"/>
    <x v="0"/>
    <x v="1"/>
    <s v="5-Large C&amp;I"/>
    <n v="105495"/>
    <x v="4"/>
    <x v="5"/>
  </r>
  <r>
    <s v="LINE 6"/>
    <x v="0"/>
    <x v="1"/>
    <s v="6-OTHER"/>
    <n v="279028"/>
    <x v="0"/>
    <x v="5"/>
  </r>
  <r>
    <s v="LINE 7"/>
    <x v="0"/>
    <x v="0"/>
    <s v="6-OTHER"/>
    <n v="1751554"/>
    <x v="0"/>
    <x v="6"/>
  </r>
  <r>
    <s v="LINE 7"/>
    <x v="0"/>
    <x v="1"/>
    <s v="1-Residential"/>
    <n v="2870473"/>
    <x v="1"/>
    <x v="6"/>
  </r>
  <r>
    <s v="LINE 7"/>
    <x v="0"/>
    <x v="0"/>
    <s v="3-Small C&amp;I"/>
    <n v="910657"/>
    <x v="2"/>
    <x v="6"/>
  </r>
  <r>
    <s v="LINE 7"/>
    <x v="0"/>
    <x v="1"/>
    <s v="2- Low Income Residential"/>
    <n v="1126920"/>
    <x v="5"/>
    <x v="6"/>
  </r>
  <r>
    <s v="LINE 7"/>
    <x v="0"/>
    <x v="1"/>
    <s v="3-Small C&amp;I"/>
    <n v="437086"/>
    <x v="2"/>
    <x v="6"/>
  </r>
  <r>
    <s v="LINE 7"/>
    <x v="0"/>
    <x v="0"/>
    <s v="4-Medium C&amp;I"/>
    <n v="689501"/>
    <x v="3"/>
    <x v="6"/>
  </r>
  <r>
    <s v="LINE 7"/>
    <x v="0"/>
    <x v="1"/>
    <s v="4-Medium C&amp;I"/>
    <n v="159226"/>
    <x v="3"/>
    <x v="6"/>
  </r>
  <r>
    <s v="LINE 7"/>
    <x v="0"/>
    <x v="1"/>
    <s v="5-Large C&amp;I"/>
    <n v="127421"/>
    <x v="4"/>
    <x v="6"/>
  </r>
  <r>
    <s v="LINE 7"/>
    <x v="0"/>
    <x v="1"/>
    <s v="6-OTHER"/>
    <n v="244355"/>
    <x v="0"/>
    <x v="6"/>
  </r>
  <r>
    <s v="LINE 7"/>
    <x v="0"/>
    <x v="0"/>
    <s v="1-Residential"/>
    <n v="12459130"/>
    <x v="1"/>
    <x v="6"/>
  </r>
  <r>
    <s v="LINE 7"/>
    <x v="0"/>
    <x v="0"/>
    <s v="2- Low Income Residential"/>
    <n v="5888607"/>
    <x v="5"/>
    <x v="6"/>
  </r>
  <r>
    <s v="LINE 7"/>
    <x v="0"/>
    <x v="0"/>
    <s v="5-Large C&amp;I"/>
    <n v="1608145"/>
    <x v="4"/>
    <x v="6"/>
  </r>
  <r>
    <s v="LINE 8"/>
    <x v="0"/>
    <x v="0"/>
    <s v="2- Low Income Residential"/>
    <n v="56177254"/>
    <x v="5"/>
    <x v="7"/>
  </r>
  <r>
    <s v="LINE 8"/>
    <x v="0"/>
    <x v="0"/>
    <s v="5-Large C&amp;I"/>
    <n v="5128827"/>
    <x v="4"/>
    <x v="7"/>
  </r>
  <r>
    <s v="LINE 8"/>
    <x v="0"/>
    <x v="1"/>
    <s v="1-Residential"/>
    <n v="14095811"/>
    <x v="1"/>
    <x v="7"/>
  </r>
  <r>
    <s v="LINE 8"/>
    <x v="0"/>
    <x v="0"/>
    <s v="3-Small C&amp;I"/>
    <n v="3118164"/>
    <x v="2"/>
    <x v="7"/>
  </r>
  <r>
    <s v="LINE 8"/>
    <x v="0"/>
    <x v="1"/>
    <s v="2- Low Income Residential"/>
    <n v="9173161"/>
    <x v="5"/>
    <x v="7"/>
  </r>
  <r>
    <s v="LINE 8"/>
    <x v="0"/>
    <x v="1"/>
    <s v="3-Small C&amp;I"/>
    <n v="1287432"/>
    <x v="2"/>
    <x v="7"/>
  </r>
  <r>
    <s v="LINE 8"/>
    <x v="0"/>
    <x v="0"/>
    <s v="4-Medium C&amp;I"/>
    <n v="2105274"/>
    <x v="3"/>
    <x v="7"/>
  </r>
  <r>
    <s v="LINE 8"/>
    <x v="0"/>
    <x v="0"/>
    <s v="6-OTHER"/>
    <n v="5216609"/>
    <x v="0"/>
    <x v="7"/>
  </r>
  <r>
    <s v="LINE 8"/>
    <x v="0"/>
    <x v="1"/>
    <s v="4-Medium C&amp;I"/>
    <n v="555945"/>
    <x v="3"/>
    <x v="7"/>
  </r>
  <r>
    <s v="LINE 8"/>
    <x v="0"/>
    <x v="1"/>
    <s v="5-Large C&amp;I"/>
    <n v="23496"/>
    <x v="4"/>
    <x v="7"/>
  </r>
  <r>
    <s v="LINE 8"/>
    <x v="0"/>
    <x v="1"/>
    <s v="6-OTHER"/>
    <n v="531644"/>
    <x v="0"/>
    <x v="7"/>
  </r>
  <r>
    <s v="LINE 8"/>
    <x v="0"/>
    <x v="0"/>
    <s v="1-Residential"/>
    <n v="66388039"/>
    <x v="1"/>
    <x v="7"/>
  </r>
  <r>
    <s v="LINE 9"/>
    <x v="0"/>
    <x v="0"/>
    <s v="6-OTHER"/>
    <n v="10064995"/>
    <x v="0"/>
    <x v="8"/>
  </r>
  <r>
    <s v="LINE 9"/>
    <x v="0"/>
    <x v="0"/>
    <s v="1-Residential"/>
    <n v="88171577"/>
    <x v="1"/>
    <x v="8"/>
  </r>
  <r>
    <s v="LINE 9"/>
    <x v="0"/>
    <x v="0"/>
    <s v="2- Low Income Residential"/>
    <n v="68273445"/>
    <x v="5"/>
    <x v="8"/>
  </r>
  <r>
    <s v="LINE 9"/>
    <x v="0"/>
    <x v="0"/>
    <s v="5-Large C&amp;I"/>
    <n v="8602275"/>
    <x v="4"/>
    <x v="8"/>
  </r>
  <r>
    <s v="LINE 9"/>
    <x v="0"/>
    <x v="1"/>
    <s v="1-Residential"/>
    <n v="19117696"/>
    <x v="1"/>
    <x v="8"/>
  </r>
  <r>
    <s v="LINE 9"/>
    <x v="0"/>
    <x v="0"/>
    <s v="3-Small C&amp;I"/>
    <n v="4831429"/>
    <x v="2"/>
    <x v="8"/>
  </r>
  <r>
    <s v="LINE 9"/>
    <x v="0"/>
    <x v="1"/>
    <s v="4-Medium C&amp;I"/>
    <n v="960812"/>
    <x v="3"/>
    <x v="8"/>
  </r>
  <r>
    <s v="LINE 9"/>
    <x v="0"/>
    <x v="1"/>
    <s v="5-Large C&amp;I"/>
    <n v="256412"/>
    <x v="4"/>
    <x v="8"/>
  </r>
  <r>
    <s v="LINE 9"/>
    <x v="0"/>
    <x v="1"/>
    <s v="6-OTHER"/>
    <n v="1055027"/>
    <x v="0"/>
    <x v="8"/>
  </r>
  <r>
    <s v="LINE 9"/>
    <x v="0"/>
    <x v="1"/>
    <s v="2- Low Income Residential"/>
    <n v="11430256"/>
    <x v="5"/>
    <x v="8"/>
  </r>
  <r>
    <s v="LINE 9"/>
    <x v="0"/>
    <x v="1"/>
    <s v="3-Small C&amp;I"/>
    <n v="2091973"/>
    <x v="2"/>
    <x v="8"/>
  </r>
  <r>
    <s v="LINE 9"/>
    <x v="0"/>
    <x v="0"/>
    <s v="4-Medium C&amp;I"/>
    <n v="3611838"/>
    <x v="3"/>
    <x v="8"/>
  </r>
  <r>
    <s v="LINE 13"/>
    <x v="0"/>
    <x v="1"/>
    <s v="1-Residential"/>
    <n v="9786327"/>
    <x v="1"/>
    <x v="9"/>
  </r>
  <r>
    <s v="LINE 13"/>
    <x v="0"/>
    <x v="0"/>
    <s v="3-Small C&amp;I"/>
    <n v="1992178"/>
    <x v="2"/>
    <x v="9"/>
  </r>
  <r>
    <s v="LINE 13"/>
    <x v="0"/>
    <x v="0"/>
    <s v="1-Residential"/>
    <n v="29741674"/>
    <x v="1"/>
    <x v="9"/>
  </r>
  <r>
    <s v="LINE 13"/>
    <x v="0"/>
    <x v="0"/>
    <s v="2- Low Income Residential"/>
    <n v="4816208"/>
    <x v="5"/>
    <x v="9"/>
  </r>
  <r>
    <s v="LINE 13"/>
    <x v="0"/>
    <x v="0"/>
    <s v="5-Large C&amp;I"/>
    <n v="5630677"/>
    <x v="4"/>
    <x v="9"/>
  </r>
  <r>
    <s v="LINE 13"/>
    <x v="0"/>
    <x v="1"/>
    <s v="2- Low Income Residential"/>
    <n v="1050248"/>
    <x v="5"/>
    <x v="9"/>
  </r>
  <r>
    <s v="LINE 13"/>
    <x v="0"/>
    <x v="1"/>
    <s v="3-Small C&amp;I"/>
    <n v="1051538"/>
    <x v="2"/>
    <x v="9"/>
  </r>
  <r>
    <s v="LINE 13"/>
    <x v="0"/>
    <x v="0"/>
    <s v="4-Medium C&amp;I"/>
    <n v="2288788"/>
    <x v="3"/>
    <x v="9"/>
  </r>
  <r>
    <s v="LINE 13"/>
    <x v="0"/>
    <x v="1"/>
    <s v="4-Medium C&amp;I"/>
    <n v="573884"/>
    <x v="3"/>
    <x v="9"/>
  </r>
  <r>
    <s v="LINE 13"/>
    <x v="0"/>
    <x v="1"/>
    <s v="5-Large C&amp;I"/>
    <n v="450141"/>
    <x v="4"/>
    <x v="9"/>
  </r>
  <r>
    <s v="LINE 13"/>
    <x v="0"/>
    <x v="1"/>
    <s v="6-OTHER"/>
    <n v="1608994"/>
    <x v="0"/>
    <x v="9"/>
  </r>
  <r>
    <s v="LINE 13"/>
    <x v="0"/>
    <x v="0"/>
    <s v="6-OTHER"/>
    <n v="12722700"/>
    <x v="0"/>
    <x v="9"/>
  </r>
  <r>
    <s v="LINE 14"/>
    <x v="0"/>
    <x v="0"/>
    <s v="1-Residential"/>
    <n v="40464679"/>
    <x v="1"/>
    <x v="10"/>
  </r>
  <r>
    <s v="LINE 14"/>
    <x v="0"/>
    <x v="1"/>
    <s v="1-Residential"/>
    <n v="11736087"/>
    <x v="1"/>
    <x v="10"/>
  </r>
  <r>
    <s v="LINE 14"/>
    <x v="0"/>
    <x v="0"/>
    <s v="3-Small C&amp;I"/>
    <n v="3730672"/>
    <x v="2"/>
    <x v="10"/>
  </r>
  <r>
    <s v="LINE 14"/>
    <x v="0"/>
    <x v="1"/>
    <s v="4-Medium C&amp;I"/>
    <n v="807634"/>
    <x v="3"/>
    <x v="10"/>
  </r>
  <r>
    <s v="LINE 14"/>
    <x v="0"/>
    <x v="1"/>
    <s v="5-Large C&amp;I"/>
    <n v="575887"/>
    <x v="4"/>
    <x v="10"/>
  </r>
  <r>
    <s v="LINE 14"/>
    <x v="0"/>
    <x v="1"/>
    <s v="6-OTHER"/>
    <n v="1832843"/>
    <x v="0"/>
    <x v="10"/>
  </r>
  <r>
    <s v="LINE 14"/>
    <x v="0"/>
    <x v="1"/>
    <s v="2- Low Income Residential"/>
    <n v="1163814"/>
    <x v="5"/>
    <x v="10"/>
  </r>
  <r>
    <s v="LINE 14"/>
    <x v="0"/>
    <x v="1"/>
    <s v="3-Small C&amp;I"/>
    <n v="1931874"/>
    <x v="2"/>
    <x v="10"/>
  </r>
  <r>
    <s v="LINE 14"/>
    <x v="0"/>
    <x v="0"/>
    <s v="4-Medium C&amp;I"/>
    <n v="3870567"/>
    <x v="3"/>
    <x v="10"/>
  </r>
  <r>
    <s v="LINE 14"/>
    <x v="0"/>
    <x v="0"/>
    <s v="6-OTHER"/>
    <n v="14322233"/>
    <x v="0"/>
    <x v="10"/>
  </r>
  <r>
    <s v="LINE 14"/>
    <x v="0"/>
    <x v="0"/>
    <s v="2- Low Income Residential"/>
    <n v="5936994"/>
    <x v="5"/>
    <x v="10"/>
  </r>
  <r>
    <s v="LINE 14"/>
    <x v="0"/>
    <x v="0"/>
    <s v="5-Large C&amp;I"/>
    <n v="8970125"/>
    <x v="4"/>
    <x v="10"/>
  </r>
  <r>
    <s v="LINE 15"/>
    <x v="0"/>
    <x v="0"/>
    <s v="6-OTHER"/>
    <n v="11576"/>
    <x v="0"/>
    <x v="11"/>
  </r>
  <r>
    <s v="LINE 15"/>
    <x v="0"/>
    <x v="0"/>
    <s v="1-Residential"/>
    <n v="441141"/>
    <x v="1"/>
    <x v="11"/>
  </r>
  <r>
    <s v="LINE 15"/>
    <x v="0"/>
    <x v="1"/>
    <s v="4-Medium C&amp;I"/>
    <n v="340"/>
    <x v="3"/>
    <x v="11"/>
  </r>
  <r>
    <s v="LINE 15"/>
    <x v="0"/>
    <x v="1"/>
    <s v="5-Large C&amp;I"/>
    <n v="55"/>
    <x v="4"/>
    <x v="11"/>
  </r>
  <r>
    <s v="LINE 15"/>
    <x v="0"/>
    <x v="1"/>
    <s v="6-OTHER"/>
    <n v="2623"/>
    <x v="0"/>
    <x v="11"/>
  </r>
  <r>
    <s v="LINE 15"/>
    <x v="0"/>
    <x v="1"/>
    <s v="2- Low Income Residential"/>
    <n v="16428"/>
    <x v="5"/>
    <x v="11"/>
  </r>
  <r>
    <s v="LINE 15"/>
    <x v="0"/>
    <x v="1"/>
    <s v="3-Small C&amp;I"/>
    <n v="11901"/>
    <x v="2"/>
    <x v="11"/>
  </r>
  <r>
    <s v="LINE 15"/>
    <x v="0"/>
    <x v="0"/>
    <s v="4-Medium C&amp;I"/>
    <n v="7779"/>
    <x v="3"/>
    <x v="11"/>
  </r>
  <r>
    <s v="LINE 15"/>
    <x v="0"/>
    <x v="1"/>
    <s v="1-Residential"/>
    <n v="140287"/>
    <x v="1"/>
    <x v="11"/>
  </r>
  <r>
    <s v="LINE 15"/>
    <x v="0"/>
    <x v="0"/>
    <s v="3-Small C&amp;I"/>
    <n v="23464"/>
    <x v="2"/>
    <x v="11"/>
  </r>
  <r>
    <s v="LINE 15"/>
    <x v="0"/>
    <x v="0"/>
    <s v="2- Low Income Residential"/>
    <n v="64494"/>
    <x v="5"/>
    <x v="11"/>
  </r>
  <r>
    <s v="LINE 15"/>
    <x v="0"/>
    <x v="0"/>
    <s v="5-Large C&amp;I"/>
    <n v="5842"/>
    <x v="4"/>
    <x v="11"/>
  </r>
  <r>
    <s v="LINE 17"/>
    <x v="0"/>
    <x v="1"/>
    <s v="1-Residential"/>
    <n v="5"/>
    <x v="1"/>
    <x v="12"/>
  </r>
  <r>
    <s v="LINE 17"/>
    <x v="0"/>
    <x v="0"/>
    <s v="1-Residential"/>
    <n v="24"/>
    <x v="1"/>
    <x v="12"/>
  </r>
  <r>
    <s v="LINE 17"/>
    <x v="0"/>
    <x v="0"/>
    <s v="6-OTHER"/>
    <n v="9"/>
    <x v="0"/>
    <x v="12"/>
  </r>
  <r>
    <s v="LINE 17"/>
    <x v="0"/>
    <x v="1"/>
    <s v="2- Low Income Residential"/>
    <n v="4425"/>
    <x v="5"/>
    <x v="12"/>
  </r>
  <r>
    <s v="LINE 17"/>
    <x v="0"/>
    <x v="0"/>
    <s v="2- Low Income Residential"/>
    <n v="22771"/>
    <x v="5"/>
    <x v="12"/>
  </r>
  <r>
    <s v="LINE 19"/>
    <x v="0"/>
    <x v="0"/>
    <s v="1-Residential"/>
    <n v="7290"/>
    <x v="1"/>
    <x v="13"/>
  </r>
  <r>
    <s v="LINE 19"/>
    <x v="0"/>
    <x v="0"/>
    <s v="5-Large C&amp;I"/>
    <n v="7"/>
    <x v="4"/>
    <x v="13"/>
  </r>
  <r>
    <s v="LINE 19"/>
    <x v="0"/>
    <x v="1"/>
    <s v="3-Small C&amp;I"/>
    <n v="44"/>
    <x v="2"/>
    <x v="13"/>
  </r>
  <r>
    <s v="LINE 19"/>
    <x v="0"/>
    <x v="1"/>
    <s v="6-OTHER"/>
    <n v="17"/>
    <x v="0"/>
    <x v="13"/>
  </r>
  <r>
    <s v="LINE 19"/>
    <x v="0"/>
    <x v="0"/>
    <s v="6-OTHER"/>
    <n v="79"/>
    <x v="0"/>
    <x v="13"/>
  </r>
  <r>
    <s v="LINE 19"/>
    <x v="0"/>
    <x v="0"/>
    <s v="2- Low Income Residential"/>
    <n v="3029"/>
    <x v="5"/>
    <x v="13"/>
  </r>
  <r>
    <s v="LINE 19"/>
    <x v="0"/>
    <x v="0"/>
    <s v="3-Small C&amp;I"/>
    <n v="161"/>
    <x v="2"/>
    <x v="13"/>
  </r>
  <r>
    <s v="LINE 19"/>
    <x v="0"/>
    <x v="0"/>
    <s v="4-Medium C&amp;I"/>
    <n v="24"/>
    <x v="3"/>
    <x v="13"/>
  </r>
  <r>
    <s v="LINE 19"/>
    <x v="0"/>
    <x v="1"/>
    <s v="2- Low Income Residential"/>
    <n v="709"/>
    <x v="5"/>
    <x v="13"/>
  </r>
  <r>
    <s v="LINE 19"/>
    <x v="0"/>
    <x v="1"/>
    <s v="1-Residential"/>
    <n v="1976"/>
    <x v="1"/>
    <x v="13"/>
  </r>
  <r>
    <s v="LINE 20"/>
    <x v="0"/>
    <x v="0"/>
    <s v="2- Low Income Residential"/>
    <n v="2303031"/>
    <x v="5"/>
    <x v="14"/>
  </r>
  <r>
    <s v="LINE 20"/>
    <x v="0"/>
    <x v="0"/>
    <s v="5-Large C&amp;I"/>
    <n v="3639531"/>
    <x v="4"/>
    <x v="14"/>
  </r>
  <r>
    <s v="LINE 20"/>
    <x v="0"/>
    <x v="1"/>
    <s v="1-Residential"/>
    <n v="5775732"/>
    <x v="1"/>
    <x v="14"/>
  </r>
  <r>
    <s v="LINE 20"/>
    <x v="0"/>
    <x v="0"/>
    <s v="3-Small C&amp;I"/>
    <n v="1374190"/>
    <x v="2"/>
    <x v="14"/>
  </r>
  <r>
    <s v="LINE 20"/>
    <x v="0"/>
    <x v="0"/>
    <s v="1-Residential"/>
    <n v="21133933"/>
    <x v="1"/>
    <x v="14"/>
  </r>
  <r>
    <s v="LINE 20"/>
    <x v="0"/>
    <x v="0"/>
    <s v="6-OTHER"/>
    <n v="8239761"/>
    <x v="0"/>
    <x v="14"/>
  </r>
  <r>
    <s v="LINE 20"/>
    <x v="0"/>
    <x v="1"/>
    <s v="2- Low Income Residential"/>
    <n v="447291"/>
    <x v="5"/>
    <x v="14"/>
  </r>
  <r>
    <s v="LINE 20"/>
    <x v="0"/>
    <x v="1"/>
    <s v="3-Small C&amp;I"/>
    <n v="644904"/>
    <x v="2"/>
    <x v="14"/>
  </r>
  <r>
    <s v="LINE 20"/>
    <x v="0"/>
    <x v="0"/>
    <s v="4-Medium C&amp;I"/>
    <n v="1468765"/>
    <x v="3"/>
    <x v="14"/>
  </r>
  <r>
    <s v="LINE 20"/>
    <x v="0"/>
    <x v="1"/>
    <s v="4-Medium C&amp;I"/>
    <n v="323875"/>
    <x v="3"/>
    <x v="14"/>
  </r>
  <r>
    <s v="LINE 20"/>
    <x v="0"/>
    <x v="1"/>
    <s v="5-Large C&amp;I"/>
    <n v="281934"/>
    <x v="4"/>
    <x v="14"/>
  </r>
  <r>
    <s v="LINE 20"/>
    <x v="0"/>
    <x v="1"/>
    <s v="6-OTHER"/>
    <n v="996037"/>
    <x v="0"/>
    <x v="14"/>
  </r>
  <r>
    <m/>
    <x v="1"/>
    <x v="2"/>
    <m/>
    <m/>
    <x v="6"/>
    <x v="1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53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103">
        <item x="1"/>
        <item m="1" x="43"/>
        <item m="1" x="63"/>
        <item m="1" x="94"/>
        <item m="1" x="13"/>
        <item m="1" x="37"/>
        <item m="1" x="56"/>
        <item m="1" x="60"/>
        <item m="1" x="84"/>
        <item m="1" x="6"/>
        <item m="1" x="28"/>
        <item m="1" x="54"/>
        <item m="1" x="79"/>
        <item m="1" x="100"/>
        <item m="1" x="19"/>
        <item m="1" x="40"/>
        <item m="1" x="70"/>
        <item m="1" x="93"/>
        <item m="1" x="12"/>
        <item m="1" x="34"/>
        <item m="1" x="38"/>
        <item m="1" x="58"/>
        <item m="1" x="82"/>
        <item m="1" x="4"/>
        <item m="1" x="24"/>
        <item m="1" x="53"/>
        <item m="1" x="77"/>
        <item m="1" x="99"/>
        <item m="1" x="16"/>
        <item m="1" x="20"/>
        <item m="1" x="44"/>
        <item m="1" x="64"/>
        <item m="1" x="88"/>
        <item m="1" x="9"/>
        <item m="1" x="30"/>
        <item m="1" x="52"/>
        <item m="1" x="76"/>
        <item m="1" x="98"/>
        <item m="1" x="23"/>
        <item m="1" x="47"/>
        <item m="1" x="68"/>
        <item m="1" x="91"/>
        <item m="1" x="41"/>
        <item m="1" x="62"/>
        <item m="1" x="86"/>
        <item m="1" x="7"/>
        <item m="1" x="35"/>
        <item m="1" x="55"/>
        <item m="1" x="81"/>
        <item m="1" x="102"/>
        <item m="1" x="5"/>
        <item m="1" x="26"/>
        <item m="1" x="48"/>
        <item m="1" x="69"/>
        <item m="1" x="92"/>
        <item m="1" x="17"/>
        <item m="1" x="39"/>
        <item m="1" x="61"/>
        <item m="1" x="85"/>
        <item m="1" x="89"/>
        <item m="1" x="8"/>
        <item m="1" x="29"/>
        <item m="1" x="51"/>
        <item m="1" x="74"/>
        <item m="1" x="2"/>
        <item m="1" x="22"/>
        <item m="1" x="46"/>
        <item m="1" x="67"/>
        <item m="1" x="59"/>
        <item m="1" x="50"/>
        <item m="1" x="45"/>
        <item m="1" x="11"/>
        <item m="1" x="21"/>
        <item m="1" x="14"/>
        <item m="1" x="32"/>
        <item m="1" x="49"/>
        <item m="1" x="15"/>
        <item m="1" x="10"/>
        <item m="1" x="101"/>
        <item m="1" x="95"/>
        <item m="1" x="90"/>
        <item m="1" x="65"/>
        <item m="1" x="80"/>
        <item m="1" x="72"/>
        <item m="1" x="83"/>
        <item m="1" x="78"/>
        <item m="1" x="96"/>
        <item m="1" x="57"/>
        <item m="1" x="75"/>
        <item m="1" x="42"/>
        <item m="1" x="36"/>
        <item m="1" x="27"/>
        <item m="1" x="18"/>
        <item m="1" x="33"/>
        <item m="1" x="3"/>
        <item m="1" x="97"/>
        <item m="1" x="87"/>
        <item m="1" x="73"/>
        <item m="1" x="66"/>
        <item m="1" x="31"/>
        <item m="1" x="25"/>
        <item m="1" x="71"/>
        <item x="0"/>
      </items>
    </pivotField>
    <pivotField axis="axisCol" showAll="0" defaultSubtotal="0">
      <items count="3">
        <item x="1"/>
        <item x="0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0"/>
        <item x="3"/>
        <item h="1" x="5"/>
        <item x="1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2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91" firstHeaderRow="1" firstDataRow="3" firstDataCol="1"/>
  <pivotFields count="7">
    <pivotField showAll="0" defaultSubtotal="0"/>
    <pivotField axis="axisCol" showAll="0" defaultSubtotal="0">
      <items count="102">
        <item x="1"/>
        <item m="1" x="44"/>
        <item m="1" x="63"/>
        <item m="1" x="92"/>
        <item m="1" x="13"/>
        <item m="1" x="37"/>
        <item m="1" x="56"/>
        <item m="1" x="60"/>
        <item m="1" x="82"/>
        <item m="1" x="6"/>
        <item m="1" x="28"/>
        <item m="1" x="54"/>
        <item m="1" x="77"/>
        <item m="1" x="99"/>
        <item m="1" x="19"/>
        <item m="1" x="41"/>
        <item m="1" x="69"/>
        <item m="1" x="91"/>
        <item m="1" x="12"/>
        <item m="1" x="34"/>
        <item m="1" x="38"/>
        <item m="1" x="58"/>
        <item m="1" x="80"/>
        <item m="1" x="4"/>
        <item m="1" x="24"/>
        <item m="1" x="53"/>
        <item m="1" x="75"/>
        <item m="1" x="98"/>
        <item m="1" x="16"/>
        <item m="1" x="20"/>
        <item m="1" x="45"/>
        <item m="1" x="64"/>
        <item m="1" x="86"/>
        <item m="1" x="9"/>
        <item m="1" x="30"/>
        <item m="1" x="52"/>
        <item m="1" x="74"/>
        <item m="1" x="97"/>
        <item m="1" x="23"/>
        <item m="1" x="68"/>
        <item m="1" x="89"/>
        <item m="1" x="42"/>
        <item m="1" x="62"/>
        <item m="1" x="84"/>
        <item m="1" x="7"/>
        <item m="1" x="35"/>
        <item m="1" x="55"/>
        <item m="1" x="79"/>
        <item m="1" x="101"/>
        <item m="1" x="5"/>
        <item m="1" x="26"/>
        <item m="1" x="48"/>
        <item m="1" x="90"/>
        <item m="1" x="17"/>
        <item m="1" x="39"/>
        <item m="1" x="61"/>
        <item m="1" x="83"/>
        <item m="1" x="87"/>
        <item m="1" x="8"/>
        <item m="1" x="29"/>
        <item m="1" x="51"/>
        <item m="1" x="72"/>
        <item m="1" x="2"/>
        <item m="1" x="22"/>
        <item m="1" x="47"/>
        <item m="1" x="67"/>
        <item m="1" x="59"/>
        <item m="1" x="50"/>
        <item m="1" x="46"/>
        <item m="1" x="11"/>
        <item m="1" x="21"/>
        <item m="1" x="14"/>
        <item m="1" x="32"/>
        <item m="1" x="49"/>
        <item m="1" x="15"/>
        <item m="1" x="10"/>
        <item m="1" x="100"/>
        <item m="1" x="93"/>
        <item m="1" x="88"/>
        <item m="1" x="65"/>
        <item m="1" x="78"/>
        <item m="1" x="70"/>
        <item m="1" x="81"/>
        <item n="3/4/23" m="1" x="76"/>
        <item m="1" x="95"/>
        <item m="1" x="40"/>
        <item m="1" x="57"/>
        <item m="1" x="73"/>
        <item m="1" x="43"/>
        <item m="1" x="36"/>
        <item m="1" x="27"/>
        <item m="1" x="18"/>
        <item m="1" x="33"/>
        <item m="1" x="3"/>
        <item m="1" x="96"/>
        <item m="1" x="85"/>
        <item m="1" x="71"/>
        <item m="1" x="66"/>
        <item m="1" x="31"/>
        <item m="1" x="25"/>
        <item m="1" x="94"/>
        <item x="0"/>
      </items>
    </pivotField>
    <pivotField axis="axisCol" showAll="0" defaultSubtotal="0">
      <items count="5">
        <item x="2"/>
        <item x="0"/>
        <item x="1"/>
        <item m="1" x="3"/>
        <item m="1" x="4"/>
      </items>
    </pivotField>
    <pivotField showAll="0" defaultSubtotal="0"/>
    <pivotField dataField="1" showAll="0" defaultSubtotal="0"/>
    <pivotField axis="axisRow" subtotalTop="0" showAll="0" defaultSubtotal="0">
      <items count="11">
        <item x="4"/>
        <item x="5"/>
        <item x="3"/>
        <item x="1"/>
        <item x="2"/>
        <item h="1" x="6"/>
        <item h="1" m="1" x="8"/>
        <item m="1" x="9"/>
        <item m="1" x="10"/>
        <item h="1" m="1" x="7"/>
        <item h="1" x="0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5"/>
        <item x="10"/>
        <item x="11"/>
        <item x="12"/>
        <item x="13"/>
        <item m="1" x="18"/>
        <item m="1" x="19"/>
        <item m="1" x="20"/>
        <item x="14"/>
        <item m="1" x="17"/>
        <item m="1" x="16"/>
        <item x="9"/>
      </items>
    </pivotField>
  </pivotFields>
  <rowFields count="2">
    <field x="6"/>
    <field x="5"/>
  </rowFields>
  <rowItems count="8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1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4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Z11" firstHeaderRow="1" firstDataRow="2" firstDataCol="1" rowPageCount="3" colPageCount="1"/>
  <pivotFields count="17">
    <pivotField axis="axisCol" showAll="0" multipleItemSelectionAllowed="1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4">
    <i>
      <x v="1"/>
    </i>
    <i>
      <x v="2"/>
    </i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9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h="1" x="10"/>
        <item h="1" x="11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1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2.xml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3"/>
  <sheetViews>
    <sheetView workbookViewId="0" topLeftCell="A51">
      <selection pane="topLeft" activeCell="F74" sqref="F74"/>
    </sheetView>
  </sheetViews>
  <sheetFormatPr defaultRowHeight="15"/>
  <cols>
    <col min="1" max="1" width="18.2857142857143" style="156" customWidth="1"/>
    <col min="2" max="2" width="94.7142857142857" style="149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600" t="s">
        <v>0</v>
      </c>
      <c r="B2" s="601"/>
    </row>
    <row r="3" spans="1:2" ht="30">
      <c r="A3" s="155" t="s">
        <v>1</v>
      </c>
      <c r="B3" s="149" t="s">
        <v>2</v>
      </c>
    </row>
    <row r="4" spans="1:2" ht="30">
      <c r="A4" s="155" t="s">
        <v>3</v>
      </c>
      <c r="B4" s="149" t="s">
        <v>4</v>
      </c>
    </row>
    <row r="5" spans="1:2" ht="15">
      <c r="A5" s="155" t="s">
        <v>5</v>
      </c>
      <c r="B5" s="149" t="s">
        <v>6</v>
      </c>
    </row>
    <row r="6" spans="1:2" ht="15">
      <c r="A6" s="155" t="s">
        <v>7</v>
      </c>
      <c r="B6" s="149" t="s">
        <v>8</v>
      </c>
    </row>
    <row r="7" spans="1:2" ht="15">
      <c r="A7" s="155" t="s">
        <v>9</v>
      </c>
      <c r="B7" s="149" t="s">
        <v>10</v>
      </c>
    </row>
    <row r="8" spans="1:1" ht="15">
      <c r="A8" s="155"/>
    </row>
    <row r="9" spans="1:1" ht="15">
      <c r="A9" s="155"/>
    </row>
    <row r="10" spans="1:1" ht="15.75" thickBot="1">
      <c r="A10" s="155"/>
    </row>
    <row r="11" spans="1:6" ht="15.75" thickBot="1">
      <c r="A11" s="600" t="s">
        <v>11</v>
      </c>
      <c r="B11" s="601"/>
      <c r="D11" s="602" t="s">
        <v>12</v>
      </c>
      <c r="E11" s="603"/>
      <c r="F11" s="604"/>
    </row>
    <row r="12" spans="1:6" ht="30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ht="15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ht="15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ht="15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ht="15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ht="15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ht="15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ht="15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30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ht="15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30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ht="15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ht="15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30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ht="15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ht="15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ht="15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ht="15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ht="15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4:6" ht="15">
      <c r="D31" s="157">
        <v>44075</v>
      </c>
      <c r="E31" s="158">
        <v>44100</v>
      </c>
      <c r="F31" s="158">
        <v>44100</v>
      </c>
    </row>
    <row r="32" spans="4:6" ht="15">
      <c r="D32" s="157">
        <v>44105</v>
      </c>
      <c r="E32" s="159">
        <v>44135</v>
      </c>
      <c r="F32" s="159">
        <v>44135</v>
      </c>
    </row>
    <row r="33" spans="4:6" ht="15">
      <c r="D33" s="157">
        <v>44136</v>
      </c>
      <c r="E33" s="159">
        <v>44163</v>
      </c>
      <c r="F33" s="159">
        <v>44163</v>
      </c>
    </row>
    <row r="34" spans="4:6" ht="15" thickBot="1">
      <c r="D34" s="157">
        <v>44166</v>
      </c>
      <c r="E34" s="158">
        <v>44191</v>
      </c>
      <c r="F34" s="158">
        <v>44191</v>
      </c>
    </row>
    <row r="35" spans="1:6" ht="15.75" thickBot="1">
      <c r="A35" s="600" t="s">
        <v>54</v>
      </c>
      <c r="B35" s="601"/>
      <c r="D35" s="157">
        <v>44197</v>
      </c>
      <c r="E35" s="158">
        <v>44226</v>
      </c>
      <c r="F35" s="158">
        <v>44226</v>
      </c>
    </row>
    <row r="36" spans="1:6" ht="15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ht="15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ht="15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ht="15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ht="15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ht="15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ht="15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30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30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ht="15">
      <c r="A45" s="155"/>
      <c r="D45" s="157">
        <v>44501</v>
      </c>
      <c r="E45" s="158">
        <v>44527</v>
      </c>
      <c r="F45" s="158">
        <v>44527</v>
      </c>
    </row>
    <row r="46" spans="1:6" ht="15">
      <c r="A46" s="155"/>
      <c r="D46" s="157">
        <v>44531</v>
      </c>
      <c r="E46" s="158">
        <v>44555</v>
      </c>
      <c r="F46" s="158">
        <v>44555</v>
      </c>
    </row>
    <row r="47" spans="1:6" ht="15">
      <c r="A47" s="155"/>
      <c r="D47" s="157">
        <v>44562</v>
      </c>
      <c r="E47" s="158">
        <v>44590</v>
      </c>
      <c r="F47" s="158">
        <v>44590</v>
      </c>
    </row>
    <row r="48" spans="1:6" ht="30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2:6" ht="15">
      <c r="B49" s="162" t="s">
        <v>71</v>
      </c>
      <c r="D49" s="157">
        <v>44621</v>
      </c>
      <c r="E49" s="158">
        <v>44646</v>
      </c>
      <c r="F49" s="158">
        <v>44646</v>
      </c>
    </row>
    <row r="50" spans="1:6" ht="30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2:6" ht="15">
      <c r="B51" s="162" t="s">
        <v>74</v>
      </c>
      <c r="D51" s="157">
        <v>44682</v>
      </c>
      <c r="E51" s="158">
        <v>44709</v>
      </c>
      <c r="F51" s="158">
        <v>44709</v>
      </c>
    </row>
    <row r="52" spans="4:6" ht="15">
      <c r="D52" s="157">
        <v>44713</v>
      </c>
      <c r="E52" s="158">
        <v>44737</v>
      </c>
      <c r="F52" s="158">
        <v>44737</v>
      </c>
    </row>
    <row r="53" spans="4:6" ht="15">
      <c r="D53" s="157">
        <v>44743</v>
      </c>
      <c r="E53" s="158">
        <v>44772</v>
      </c>
      <c r="F53" s="158">
        <v>44772</v>
      </c>
    </row>
    <row r="54" spans="4:6" ht="15">
      <c r="D54" s="157">
        <v>44774</v>
      </c>
      <c r="E54" s="158">
        <v>44800</v>
      </c>
      <c r="F54" s="158">
        <v>44800</v>
      </c>
    </row>
    <row r="55" spans="4:6" ht="15">
      <c r="D55" s="157">
        <v>44805</v>
      </c>
      <c r="E55" s="158">
        <v>44828</v>
      </c>
      <c r="F55" s="158">
        <v>44828</v>
      </c>
    </row>
    <row r="56" spans="4:6" ht="15">
      <c r="D56" s="157">
        <v>44835</v>
      </c>
      <c r="E56" s="158">
        <v>44863</v>
      </c>
      <c r="F56" s="158">
        <v>44863</v>
      </c>
    </row>
    <row r="57" spans="4:8" ht="15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4:7" ht="15">
      <c r="D58" s="157">
        <v>44896</v>
      </c>
      <c r="E58" s="158">
        <v>44933</v>
      </c>
      <c r="F58" s="158">
        <v>44933</v>
      </c>
      <c r="G58" s="423">
        <v>44926</v>
      </c>
    </row>
    <row r="59" spans="4:7" ht="15">
      <c r="D59" s="157">
        <v>44927</v>
      </c>
      <c r="E59" s="158">
        <v>44961</v>
      </c>
      <c r="F59" s="158">
        <v>44961</v>
      </c>
      <c r="G59" s="423">
        <v>44954</v>
      </c>
    </row>
    <row r="60" spans="4:7" ht="15">
      <c r="D60" s="157">
        <v>44958</v>
      </c>
      <c r="E60" s="158">
        <v>44989</v>
      </c>
      <c r="F60" s="158">
        <v>44989</v>
      </c>
      <c r="G60" s="423">
        <v>44982</v>
      </c>
    </row>
    <row r="61" spans="4:6" ht="15">
      <c r="D61" s="157">
        <v>44986</v>
      </c>
      <c r="E61" s="158">
        <v>45010</v>
      </c>
      <c r="F61" s="158">
        <v>45010</v>
      </c>
    </row>
    <row r="62" spans="4:6" ht="15">
      <c r="D62" s="157">
        <v>45017</v>
      </c>
      <c r="E62" s="158">
        <v>45045</v>
      </c>
      <c r="F62" s="158">
        <v>45045</v>
      </c>
    </row>
    <row r="63" spans="4:6" ht="15">
      <c r="D63" s="157">
        <v>45047</v>
      </c>
      <c r="E63" s="158">
        <v>45073</v>
      </c>
      <c r="F63" s="158">
        <v>45073</v>
      </c>
    </row>
    <row r="64" spans="4:6" ht="15">
      <c r="D64" s="157">
        <v>45078</v>
      </c>
      <c r="E64" s="158">
        <v>45101</v>
      </c>
      <c r="F64" s="158">
        <v>45101</v>
      </c>
    </row>
    <row r="65" spans="4:6" ht="15">
      <c r="D65" s="157">
        <v>45108</v>
      </c>
      <c r="E65" s="158">
        <v>45136</v>
      </c>
      <c r="F65" s="158">
        <v>45136</v>
      </c>
    </row>
    <row r="66" spans="4:6" ht="15">
      <c r="D66" s="157">
        <v>45139</v>
      </c>
      <c r="E66" s="158">
        <v>45164</v>
      </c>
      <c r="F66" s="158">
        <v>45164</v>
      </c>
    </row>
    <row r="67" spans="4:6" ht="15">
      <c r="D67" s="157">
        <v>45170</v>
      </c>
      <c r="E67" s="158">
        <v>45199</v>
      </c>
      <c r="F67" s="158">
        <v>45199</v>
      </c>
    </row>
    <row r="68" spans="4:6" ht="15">
      <c r="D68" s="157">
        <v>45200</v>
      </c>
      <c r="E68" s="158">
        <v>45227</v>
      </c>
      <c r="F68" s="158">
        <v>45227</v>
      </c>
    </row>
    <row r="69" spans="4:6" ht="15">
      <c r="D69" s="157">
        <v>45231</v>
      </c>
      <c r="E69" s="158">
        <v>45255</v>
      </c>
      <c r="F69" s="158">
        <v>45255</v>
      </c>
    </row>
    <row r="70" spans="4:6" ht="15">
      <c r="D70" s="157">
        <v>45261</v>
      </c>
      <c r="E70" s="158">
        <v>45290</v>
      </c>
      <c r="F70" s="158">
        <v>45290</v>
      </c>
    </row>
    <row r="71" spans="4:6" ht="15">
      <c r="D71" s="157">
        <v>45292</v>
      </c>
      <c r="E71" s="158">
        <v>44953</v>
      </c>
      <c r="F71" s="158">
        <v>44953</v>
      </c>
    </row>
    <row r="72" spans="4:6" ht="15">
      <c r="D72" s="157">
        <v>45323</v>
      </c>
      <c r="E72" s="158">
        <v>45346</v>
      </c>
      <c r="F72" s="158">
        <v>45346</v>
      </c>
    </row>
    <row r="73" spans="4:6" ht="15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821"/>
  <sheetViews>
    <sheetView zoomScale="70" zoomScaleNormal="70" workbookViewId="0" topLeftCell="A1">
      <selection pane="topLeft" activeCell="W7" sqref="W7:W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4" customWidth="1"/>
    <col min="15" max="15" width="25.5714285714286" customWidth="1"/>
    <col min="16" max="16" width="2.71428571428571" style="144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6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47157294.190000005</v>
      </c>
      <c r="S7">
        <v>803334.66999999993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7163251.5899999999</v>
      </c>
      <c r="S8">
        <v>8667.5699999999997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13845701.68</v>
      </c>
      <c r="S9">
        <v>135248.20000000001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16000387.300000001</v>
      </c>
      <c r="S10">
        <v>105602.48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29284477.960000001</v>
      </c>
      <c r="S11">
        <v>127264.17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-430.51999999999998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2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726220.94999999995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11204.610000000001</v>
      </c>
      <c r="G2069">
        <v>-151.31</v>
      </c>
      <c r="H2069">
        <v>0</v>
      </c>
      <c r="I2069">
        <v>0</v>
      </c>
      <c r="J2069">
        <v>0</v>
      </c>
      <c r="K2069" s="422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2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-37942.900000000001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-39.640000000000001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-867.36000000000001</v>
      </c>
      <c r="H2078">
        <v>0</v>
      </c>
      <c r="I2078">
        <v>0</v>
      </c>
      <c r="J2078">
        <v>0</v>
      </c>
      <c r="K2078" s="422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1499530.3600000001</v>
      </c>
      <c r="G2079" s="422">
        <v>-5097.96</v>
      </c>
      <c r="H2079">
        <v>0</v>
      </c>
      <c r="I2079">
        <v>0</v>
      </c>
      <c r="J2079">
        <v>0</v>
      </c>
      <c r="K2079" s="422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-16686.970000000001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2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-31869.459999999999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-674987.67000000004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-120827.25999999999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3608.5599999999999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219886.32000000001</v>
      </c>
      <c r="G2090">
        <v>-749.12</v>
      </c>
      <c r="H2090">
        <v>0</v>
      </c>
      <c r="I2090">
        <v>0</v>
      </c>
      <c r="J2090">
        <v>0</v>
      </c>
      <c r="K2090" s="422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-861.83000000000004</v>
      </c>
      <c r="H2091">
        <v>0</v>
      </c>
      <c r="I2091">
        <v>0</v>
      </c>
      <c r="J2091">
        <v>0</v>
      </c>
      <c r="K2091" s="422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646139.26000000001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-7.3799999999999999</v>
      </c>
      <c r="H2094">
        <v>0</v>
      </c>
      <c r="I2094">
        <v>0</v>
      </c>
      <c r="J2094">
        <v>0</v>
      </c>
      <c r="K2094" s="422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2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74600.520000000004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2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2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2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1145383.4299999999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2411145.4399999999</v>
      </c>
      <c r="G2101" s="422">
        <v>-32610.610000000001</v>
      </c>
      <c r="H2101">
        <v>0</v>
      </c>
      <c r="I2101">
        <v>0</v>
      </c>
      <c r="J2101">
        <v>0</v>
      </c>
      <c r="K2101" s="422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527035.85999999999</v>
      </c>
      <c r="G2102" s="422">
        <v>-7134.5100000000002</v>
      </c>
      <c r="H2102">
        <v>0</v>
      </c>
      <c r="I2102">
        <v>0</v>
      </c>
      <c r="J2102">
        <v>0</v>
      </c>
      <c r="K2102" s="422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175561.20999999999</v>
      </c>
      <c r="G2376" s="427">
        <v>-4617.3000000000002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ht="15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110.73999999999999</v>
      </c>
      <c r="G2377" s="427">
        <v>-2.9300000000000002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si="56" ref="L2377:L2440">VLOOKUP(E2377,N:O,2,FALSE)</f>
        <v>3-Small C&amp;I</v>
      </c>
      <c r="M2377"/>
      <c r="O2377" s="144"/>
      <c r="P2377"/>
    </row>
    <row r="2378" spans="1:16" ht="15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32.969999999999999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32.100000000000001</v>
      </c>
      <c r="L2378" t="str">
        <f t="shared" si="56"/>
        <v>3-Small C&amp;I</v>
      </c>
      <c r="M2378"/>
      <c r="O2378" s="144"/>
      <c r="P2378"/>
    </row>
    <row r="2379" spans="1:16" ht="15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-11.539999999999999</v>
      </c>
      <c r="H2379" s="427">
        <v>0</v>
      </c>
      <c r="I2379" s="427">
        <v>0</v>
      </c>
      <c r="J2379" s="427">
        <v>0</v>
      </c>
      <c r="K2379" s="427">
        <v>427.57999999999998</v>
      </c>
      <c r="L2379" t="str">
        <f t="shared" si="56"/>
        <v>3-Small C&amp;I</v>
      </c>
      <c r="M2379"/>
      <c r="O2379" s="144"/>
      <c r="P2379"/>
    </row>
    <row r="2380" spans="1:16" ht="15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3213.9299999999998</v>
      </c>
      <c r="G2380" s="427">
        <v>-84.510000000000005</v>
      </c>
      <c r="H2380" s="427">
        <v>0</v>
      </c>
      <c r="I2380" s="427">
        <v>0</v>
      </c>
      <c r="J2380" s="427">
        <v>0</v>
      </c>
      <c r="K2380" s="427">
        <v>3129.4200000000001</v>
      </c>
      <c r="L2380" t="str">
        <f t="shared" si="56"/>
        <v>3-Small C&amp;I</v>
      </c>
      <c r="M2380"/>
      <c r="O2380" s="144"/>
      <c r="P2380"/>
    </row>
    <row r="2381" spans="1:16" ht="15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-439.57999999999998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ht="15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ht="15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-421.06999999999999</v>
      </c>
      <c r="H2383" s="427">
        <v>0</v>
      </c>
      <c r="I2383" s="427">
        <v>0</v>
      </c>
      <c r="J2383" s="427">
        <v>0</v>
      </c>
      <c r="K2383" s="427">
        <v>107546.39999999999</v>
      </c>
      <c r="L2383" t="str">
        <f t="shared" si="56"/>
        <v>5-Large C&amp;I</v>
      </c>
      <c r="M2383"/>
      <c r="O2383" s="144"/>
      <c r="P2383"/>
    </row>
    <row r="2384" spans="1:16" ht="15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-21635.549999999999</v>
      </c>
      <c r="H2384" s="427">
        <v>0</v>
      </c>
      <c r="I2384" s="427">
        <v>0</v>
      </c>
      <c r="J2384" s="427">
        <v>0</v>
      </c>
      <c r="K2384" s="427">
        <v>1065779.3300000001</v>
      </c>
      <c r="L2384" t="str">
        <f t="shared" si="56"/>
        <v>1-Residential</v>
      </c>
      <c r="M2384"/>
      <c r="O2384" s="144"/>
      <c r="P2384"/>
    </row>
    <row r="2385" spans="1:16" ht="15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8445.9300000000003</v>
      </c>
      <c r="G2385" s="427">
        <v>-171.22999999999999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ht="15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-34.789999999999999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ht="15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568.53999999999996</v>
      </c>
      <c r="G2387" s="427">
        <v>-14.960000000000001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ht="15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2.1000000000000001</v>
      </c>
      <c r="G2388" s="427">
        <v>-0.059999999999999998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ht="15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79389.940000000002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77301.949999999997</v>
      </c>
      <c r="L2389" t="str">
        <f t="shared" si="56"/>
        <v>3-Small C&amp;I</v>
      </c>
      <c r="M2389"/>
      <c r="O2389" s="144"/>
      <c r="P2389"/>
    </row>
    <row r="2390" spans="1:16" ht="15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194.80000000000001</v>
      </c>
      <c r="G2390" s="427">
        <v>-5.1200000000000001</v>
      </c>
      <c r="H2390" s="427">
        <v>0</v>
      </c>
      <c r="I2390" s="427">
        <v>0</v>
      </c>
      <c r="J2390" s="427">
        <v>0</v>
      </c>
      <c r="K2390" s="427">
        <v>189.68000000000001</v>
      </c>
      <c r="L2390" t="str">
        <f t="shared" si="56"/>
        <v>3-Small C&amp;I</v>
      </c>
      <c r="M2390"/>
      <c r="O2390" s="144"/>
      <c r="P2390"/>
    </row>
    <row r="2391" spans="1:16" ht="15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659.83000000000004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642.48000000000002</v>
      </c>
      <c r="L2391" t="str">
        <f t="shared" si="56"/>
        <v>3-Small C&amp;I</v>
      </c>
      <c r="M2391"/>
      <c r="O2391" s="144"/>
      <c r="P2391"/>
    </row>
    <row r="2392" spans="1:16" ht="15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ht="15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168592.17000000001</v>
      </c>
      <c r="G2393" s="427">
        <v>-3355.0300000000002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ht="15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79.549999999999997</v>
      </c>
      <c r="G2394" s="427">
        <v>-1.5800000000000001</v>
      </c>
      <c r="H2394" s="427">
        <v>0</v>
      </c>
      <c r="I2394" s="427">
        <v>0</v>
      </c>
      <c r="J2394" s="427">
        <v>0</v>
      </c>
      <c r="K2394" s="427">
        <v>77.969999999999999</v>
      </c>
      <c r="L2394" t="str">
        <f t="shared" si="56"/>
        <v>2-Low Income Residential</v>
      </c>
      <c r="M2394"/>
      <c r="O2394" s="144"/>
      <c r="P2394"/>
    </row>
    <row r="2395" spans="1:16" ht="15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-305056.02000000002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ht="15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682.65999999999997</v>
      </c>
      <c r="G2396" s="429">
        <v>-17.960000000000001</v>
      </c>
      <c r="H2396" s="429">
        <v>0</v>
      </c>
      <c r="I2396" s="429">
        <v>0</v>
      </c>
      <c r="J2396" s="429">
        <v>0</v>
      </c>
      <c r="K2396" s="429">
        <v>664.70000000000005</v>
      </c>
      <c r="L2396" t="str">
        <f t="shared" si="56"/>
        <v>3-Small C&amp;I</v>
      </c>
      <c r="M2396"/>
      <c r="O2396" s="144"/>
      <c r="P2396"/>
    </row>
    <row r="2397" spans="1:16" ht="15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12373.389999999999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12048.389999999999</v>
      </c>
      <c r="L2397" t="str">
        <f t="shared" si="56"/>
        <v>3-Small C&amp;I</v>
      </c>
      <c r="M2397"/>
      <c r="O2397" s="144"/>
      <c r="P2397"/>
    </row>
    <row r="2398" spans="1:16" ht="15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-3914.5799999999999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ht="15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941756.40000000002</v>
      </c>
      <c r="L2399" t="str">
        <f t="shared" si="56"/>
        <v>3-Small C&amp;I</v>
      </c>
      <c r="M2399"/>
      <c r="O2399" s="144"/>
      <c r="P2399"/>
    </row>
    <row r="2400" spans="1:16" ht="15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-58580.139999999999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ht="15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669885.21999999997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ht="15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465207.84000000003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ht="15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-112400.99000000001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ht="15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-947442.40000000002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ht="15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ht="15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89082.649999999994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86739.720000000001</v>
      </c>
      <c r="L2406" t="str">
        <f t="shared" si="56"/>
        <v>Street</v>
      </c>
      <c r="M2406"/>
      <c r="O2406" s="144"/>
      <c r="P2406"/>
    </row>
    <row r="2407" spans="1:16" ht="15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3506.9899999999998</v>
      </c>
      <c r="G2407" s="429">
        <v>-92.239999999999995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ht="15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472.35000000000002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459.93000000000001</v>
      </c>
      <c r="L2408" t="str">
        <f t="shared" si="56"/>
        <v>Street</v>
      </c>
      <c r="M2408"/>
      <c r="O2408" s="144"/>
      <c r="P2408"/>
    </row>
    <row r="2409" spans="1:16" ht="15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422.44999999999999</v>
      </c>
      <c r="G2409" s="429">
        <v>-11.119999999999999</v>
      </c>
      <c r="H2409" s="429">
        <v>0</v>
      </c>
      <c r="I2409" s="429">
        <v>0</v>
      </c>
      <c r="J2409" s="429">
        <v>0</v>
      </c>
      <c r="K2409" s="429">
        <v>411.32999999999998</v>
      </c>
      <c r="L2409" t="str">
        <f t="shared" si="56"/>
        <v>Street</v>
      </c>
      <c r="M2409"/>
      <c r="O2409" s="144"/>
      <c r="P2409"/>
    </row>
    <row r="2410" spans="1:16" ht="15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157724.04000000001</v>
      </c>
      <c r="L2410" t="str">
        <f t="shared" si="56"/>
        <v>Street</v>
      </c>
      <c r="M2410"/>
      <c r="O2410" s="144"/>
      <c r="P2410"/>
    </row>
    <row r="2411" spans="1:16" ht="15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-5558.6099999999997</v>
      </c>
      <c r="H2411" s="429">
        <v>0</v>
      </c>
      <c r="I2411" s="429">
        <v>0</v>
      </c>
      <c r="J2411" s="429">
        <v>0</v>
      </c>
      <c r="K2411" s="429">
        <v>205796.07999999999</v>
      </c>
      <c r="L2411" t="str">
        <f t="shared" si="56"/>
        <v>Street</v>
      </c>
      <c r="M2411"/>
      <c r="O2411" s="144"/>
      <c r="P2411"/>
    </row>
    <row r="2412" spans="1:16" ht="15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44.509999999999998</v>
      </c>
      <c r="G2412" s="429">
        <v>-1.1699999999999999</v>
      </c>
      <c r="H2412" s="429">
        <v>0</v>
      </c>
      <c r="I2412" s="429">
        <v>0</v>
      </c>
      <c r="J2412" s="429">
        <v>0</v>
      </c>
      <c r="K2412" s="429">
        <v>43.340000000000003</v>
      </c>
      <c r="L2412" t="str">
        <f t="shared" si="56"/>
        <v>Street</v>
      </c>
      <c r="M2412"/>
      <c r="O2412" s="144"/>
      <c r="P2412"/>
    </row>
    <row r="2413" spans="1:16" ht="15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-32767.790000000001</v>
      </c>
      <c r="H2413" s="429">
        <v>0</v>
      </c>
      <c r="I2413" s="429">
        <v>0</v>
      </c>
      <c r="J2413" s="429">
        <v>0</v>
      </c>
      <c r="K2413" s="429">
        <v>1210851.6899999999</v>
      </c>
      <c r="L2413" t="str">
        <f t="shared" si="56"/>
        <v>3-Small C&amp;I</v>
      </c>
      <c r="M2413"/>
      <c r="O2413" s="144"/>
      <c r="P2413"/>
    </row>
    <row r="2414" spans="1:16" ht="15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ht="15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8050.8800000000001</v>
      </c>
      <c r="G2415" s="429">
        <v>-211.74000000000001</v>
      </c>
      <c r="H2415" s="429">
        <v>0</v>
      </c>
      <c r="I2415" s="429">
        <v>0</v>
      </c>
      <c r="J2415" s="429">
        <v>0</v>
      </c>
      <c r="K2415" s="429">
        <v>7839.1400000000003</v>
      </c>
      <c r="L2415" t="str">
        <f t="shared" si="56"/>
        <v>3-Small C&amp;I</v>
      </c>
      <c r="M2415"/>
      <c r="O2415" s="144"/>
      <c r="P2415"/>
    </row>
    <row r="2416" spans="1:16" ht="15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-2718.1700000000001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ht="15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-5180.5799999999999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ht="15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46580.099999999999</v>
      </c>
      <c r="G2418" s="429">
        <v>-181.63999999999999</v>
      </c>
      <c r="H2418" s="429">
        <v>0</v>
      </c>
      <c r="I2418" s="429">
        <v>0</v>
      </c>
      <c r="J2418" s="429">
        <v>0</v>
      </c>
      <c r="K2418" s="429">
        <v>46398.459999999999</v>
      </c>
      <c r="L2418" t="str">
        <f t="shared" si="56"/>
        <v>4-Medium C&amp;I</v>
      </c>
      <c r="M2418"/>
      <c r="O2418" s="144"/>
      <c r="P2418"/>
    </row>
    <row r="2419" spans="1:16" ht="15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30829.830000000002</v>
      </c>
      <c r="G2419" s="429">
        <v>-120.23999999999999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ht="15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2959589.1899999999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2948046.8399999999</v>
      </c>
      <c r="L2420" t="str">
        <f t="shared" si="56"/>
        <v>5-Large C&amp;I</v>
      </c>
      <c r="M2420"/>
      <c r="O2420" s="144"/>
      <c r="P2420"/>
    </row>
    <row r="2421" spans="1:16" ht="15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4054852.3100000001</v>
      </c>
      <c r="G2421" s="429">
        <v>-80670.979999999996</v>
      </c>
      <c r="H2421" s="429">
        <v>0</v>
      </c>
      <c r="I2421" s="429">
        <v>0</v>
      </c>
      <c r="J2421" s="429">
        <v>0</v>
      </c>
      <c r="K2421" s="429">
        <v>3974181.3300000001</v>
      </c>
      <c r="L2421" t="str">
        <f t="shared" si="56"/>
        <v>1-Residential</v>
      </c>
      <c r="M2421"/>
      <c r="O2421" s="144"/>
      <c r="P2421"/>
    </row>
    <row r="2422" spans="1:16" ht="15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545323.70999999996</v>
      </c>
      <c r="G2422" s="429">
        <v>-10825.530000000001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32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  <row r="2605" spans="1:12" ht="15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143169.35000000001</v>
      </c>
      <c r="G2605">
        <v>-3765.3800000000001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ht="15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155.90000000000001</v>
      </c>
      <c r="G2606">
        <v>-4.0899999999999999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ht="15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32.969999999999999</v>
      </c>
      <c r="G2607">
        <v>-0.87</v>
      </c>
      <c r="H2607">
        <v>0</v>
      </c>
      <c r="I2607">
        <v>0</v>
      </c>
      <c r="J2607">
        <v>0</v>
      </c>
      <c r="K2607">
        <v>32.100000000000001</v>
      </c>
      <c r="L2607" t="str">
        <f t="shared" si="59"/>
        <v>3-Small C&amp;I</v>
      </c>
    </row>
    <row r="2608" spans="1:12" ht="15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-7.5800000000000001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ht="15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2629.1100000000001</v>
      </c>
      <c r="G2609">
        <v>-69.159999999999997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ht="15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-410.31999999999999</v>
      </c>
      <c r="H2610">
        <v>0</v>
      </c>
      <c r="I2610">
        <v>0</v>
      </c>
      <c r="J2610">
        <v>0</v>
      </c>
      <c r="K2610">
        <v>104800.14999999999</v>
      </c>
      <c r="L2610" t="str">
        <f t="shared" si="59"/>
        <v>4-Medium C&amp;I</v>
      </c>
    </row>
    <row r="2611" spans="1:12" ht="15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-434.67000000000002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ht="15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845961.91000000003</v>
      </c>
      <c r="G2612">
        <v>-16834.740000000002</v>
      </c>
      <c r="H2612">
        <v>0</v>
      </c>
      <c r="I2612">
        <v>0</v>
      </c>
      <c r="J2612">
        <v>0</v>
      </c>
      <c r="K2612">
        <v>829127.17000000004</v>
      </c>
      <c r="L2612" t="str">
        <f t="shared" si="59"/>
        <v>1-Residential</v>
      </c>
    </row>
    <row r="2613" spans="1:12" ht="15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14282.940000000001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ht="15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1857.8099999999999</v>
      </c>
      <c r="G2614">
        <v>-48.859999999999999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ht="15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795.67999999999995</v>
      </c>
      <c r="G2615">
        <v>-20.920000000000002</v>
      </c>
      <c r="H2615">
        <v>0</v>
      </c>
      <c r="I2615">
        <v>0</v>
      </c>
      <c r="J2615">
        <v>0</v>
      </c>
      <c r="K2615">
        <v>774.75999999999999</v>
      </c>
      <c r="L2615" t="str">
        <f t="shared" si="59"/>
        <v>Street</v>
      </c>
    </row>
    <row r="2616" spans="1:12" ht="15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-0.059999999999999998</v>
      </c>
      <c r="H2616">
        <v>0</v>
      </c>
      <c r="I2616">
        <v>0</v>
      </c>
      <c r="J2616">
        <v>0</v>
      </c>
      <c r="K2616">
        <v>2.3700000000000001</v>
      </c>
      <c r="L2616" t="str">
        <f t="shared" si="59"/>
        <v>Street</v>
      </c>
    </row>
    <row r="2617" spans="1:12" ht="15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76223.229999999996</v>
      </c>
      <c r="G2617">
        <v>-2004.71</v>
      </c>
      <c r="H2617">
        <v>0</v>
      </c>
      <c r="I2617">
        <v>0</v>
      </c>
      <c r="J2617">
        <v>0</v>
      </c>
      <c r="K2617">
        <v>74218.520000000004</v>
      </c>
      <c r="L2617" t="str">
        <f t="shared" si="59"/>
        <v>3-Small C&amp;I</v>
      </c>
    </row>
    <row r="2618" spans="1:12" ht="15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96.959999999999994</v>
      </c>
      <c r="G2618">
        <v>-2.5499999999999998</v>
      </c>
      <c r="H2618">
        <v>0</v>
      </c>
      <c r="I2618">
        <v>0</v>
      </c>
      <c r="J2618">
        <v>0</v>
      </c>
      <c r="K2618">
        <v>94.409999999999997</v>
      </c>
      <c r="L2618" t="str">
        <f t="shared" si="59"/>
        <v>3-Small C&amp;I</v>
      </c>
    </row>
    <row r="2619" spans="1:12" ht="15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927.16999999999996</v>
      </c>
      <c r="G2619">
        <v>-24.379999999999999</v>
      </c>
      <c r="H2619">
        <v>0</v>
      </c>
      <c r="I2619">
        <v>0</v>
      </c>
      <c r="J2619">
        <v>0</v>
      </c>
      <c r="K2619">
        <v>902.78999999999996</v>
      </c>
      <c r="L2619" t="str">
        <f t="shared" si="59"/>
        <v>3-Small C&amp;I</v>
      </c>
    </row>
    <row r="2620" spans="1:12" ht="15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51986.349999999999</v>
      </c>
      <c r="G2620">
        <v>-202.75</v>
      </c>
      <c r="H2620">
        <v>0</v>
      </c>
      <c r="I2620">
        <v>0</v>
      </c>
      <c r="J2620">
        <v>0</v>
      </c>
      <c r="K2620">
        <v>51783.599999999999</v>
      </c>
      <c r="L2620" t="str">
        <f t="shared" si="59"/>
        <v>4-Medium C&amp;I</v>
      </c>
    </row>
    <row r="2621" spans="1:12" ht="15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229082.04999999999</v>
      </c>
      <c r="G2621">
        <v>-4558.6000000000004</v>
      </c>
      <c r="H2621">
        <v>0</v>
      </c>
      <c r="I2621">
        <v>0</v>
      </c>
      <c r="J2621">
        <v>0</v>
      </c>
      <c r="K2621">
        <v>224523.45000000001</v>
      </c>
      <c r="L2621" t="str">
        <f t="shared" si="59"/>
        <v>1-Residential</v>
      </c>
    </row>
    <row r="2622" spans="1:12" ht="15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2182.3899999999999</v>
      </c>
      <c r="G2622">
        <v>-43.439999999999998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ht="15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ht="15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1034.6700000000001</v>
      </c>
      <c r="G2624">
        <v>-27.23</v>
      </c>
      <c r="H2624">
        <v>0</v>
      </c>
      <c r="I2624">
        <v>0</v>
      </c>
      <c r="J2624">
        <v>0</v>
      </c>
      <c r="K2624">
        <v>1007.4400000000001</v>
      </c>
      <c r="L2624" t="str">
        <f t="shared" si="59"/>
        <v>3-Small C&amp;I</v>
      </c>
    </row>
    <row r="2625" spans="1:12" ht="15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-310.43000000000001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ht="15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261836.26999999999</v>
      </c>
      <c r="G2626">
        <v>-6850.9300000000003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ht="15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-43743.309999999998</v>
      </c>
      <c r="H2627">
        <v>0</v>
      </c>
      <c r="I2627">
        <v>0</v>
      </c>
      <c r="J2627">
        <v>0</v>
      </c>
      <c r="K2627">
        <v>1624233.1799999999</v>
      </c>
      <c r="L2627" t="str">
        <f t="shared" si="59"/>
        <v>3-Small C&amp;I</v>
      </c>
    </row>
    <row r="2628" spans="1:12" ht="15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-63208.769999999997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ht="15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888972.08999999997</v>
      </c>
      <c r="G2629">
        <v>-3467.0300000000002</v>
      </c>
      <c r="H2629">
        <v>0</v>
      </c>
      <c r="I2629">
        <v>0</v>
      </c>
      <c r="J2629">
        <v>0</v>
      </c>
      <c r="K2629">
        <v>885505.06000000006</v>
      </c>
      <c r="L2629" t="str">
        <f t="shared" si="59"/>
        <v>4-Medium C&amp;I</v>
      </c>
    </row>
    <row r="2630" spans="1:12" ht="15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ht="15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-103397.14999999999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ht="15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ht="15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-169222.89000000001</v>
      </c>
      <c r="H2633">
        <v>0</v>
      </c>
      <c r="I2633">
        <v>0</v>
      </c>
      <c r="J2633">
        <v>0</v>
      </c>
      <c r="K2633">
        <v>8335134.9800000004</v>
      </c>
      <c r="L2633" t="str">
        <f t="shared" si="60" ref="L2633:L2696">VLOOKUP(E2633,N:O,2,FALSE)</f>
        <v>2-Low Income Residential</v>
      </c>
    </row>
    <row r="2634" spans="1:12" ht="15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112922.57000000001</v>
      </c>
      <c r="G2634">
        <v>-2969.8299999999999</v>
      </c>
      <c r="H2634">
        <v>0</v>
      </c>
      <c r="I2634">
        <v>0</v>
      </c>
      <c r="J2634">
        <v>0</v>
      </c>
      <c r="K2634">
        <v>109952.74000000001</v>
      </c>
      <c r="L2634" t="str">
        <f t="shared" si="60"/>
        <v>Street</v>
      </c>
    </row>
    <row r="2635" spans="1:12" ht="15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4703.8000000000002</v>
      </c>
      <c r="L2635" t="str">
        <f t="shared" si="60"/>
        <v>Street</v>
      </c>
    </row>
    <row r="2636" spans="1:12" ht="15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ht="15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590.77999999999997</v>
      </c>
      <c r="G2637">
        <v>-15.550000000000001</v>
      </c>
      <c r="H2637">
        <v>0</v>
      </c>
      <c r="I2637">
        <v>0</v>
      </c>
      <c r="J2637">
        <v>0</v>
      </c>
      <c r="K2637">
        <v>575.23000000000002</v>
      </c>
      <c r="L2637" t="str">
        <f t="shared" si="60"/>
        <v>Street</v>
      </c>
    </row>
    <row r="2638" spans="1:12" ht="15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210547.39999999999</v>
      </c>
      <c r="G2638">
        <v>-5542.5500000000002</v>
      </c>
      <c r="H2638">
        <v>0</v>
      </c>
      <c r="I2638">
        <v>0</v>
      </c>
      <c r="J2638">
        <v>0</v>
      </c>
      <c r="K2638">
        <v>205004.85000000001</v>
      </c>
      <c r="L2638" t="str">
        <f t="shared" si="60"/>
        <v>Street</v>
      </c>
    </row>
    <row r="2639" spans="1:12" ht="15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261903.14000000001</v>
      </c>
      <c r="G2639">
        <v>-6888.1000000000004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ht="15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-1.4399999999999999</v>
      </c>
      <c r="H2640">
        <v>0</v>
      </c>
      <c r="I2640">
        <v>0</v>
      </c>
      <c r="J2640">
        <v>0</v>
      </c>
      <c r="K2640">
        <v>53.310000000000002</v>
      </c>
      <c r="L2640" t="str">
        <f t="shared" si="60"/>
        <v>Street</v>
      </c>
    </row>
    <row r="2641" spans="1:12" ht="15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756168.02000000002</v>
      </c>
      <c r="G2641">
        <v>-19851.049999999999</v>
      </c>
      <c r="H2641">
        <v>0</v>
      </c>
      <c r="I2641">
        <v>0</v>
      </c>
      <c r="J2641">
        <v>0</v>
      </c>
      <c r="K2641">
        <v>736316.96999999997</v>
      </c>
      <c r="L2641" t="str">
        <f t="shared" si="60"/>
        <v>3-Small C&amp;I</v>
      </c>
    </row>
    <row r="2642" spans="1:12" ht="15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2778.3699999999999</v>
      </c>
      <c r="G2642">
        <v>-72.989999999999995</v>
      </c>
      <c r="H2642">
        <v>0</v>
      </c>
      <c r="I2642">
        <v>0</v>
      </c>
      <c r="J2642">
        <v>0</v>
      </c>
      <c r="K2642">
        <v>2705.3800000000001</v>
      </c>
      <c r="L2642" t="str">
        <f t="shared" si="60"/>
        <v>3-Small C&amp;I</v>
      </c>
    </row>
    <row r="2643" spans="1:12" ht="15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-897.20000000000005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ht="15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62465.290000000001</v>
      </c>
      <c r="G2644">
        <v>-1641.1400000000001</v>
      </c>
      <c r="H2644">
        <v>0</v>
      </c>
      <c r="I2644">
        <v>0</v>
      </c>
      <c r="J2644">
        <v>0</v>
      </c>
      <c r="K2644">
        <v>60824.150000000001</v>
      </c>
      <c r="L2644" t="str">
        <f t="shared" si="60"/>
        <v>3-Small C&amp;I</v>
      </c>
    </row>
    <row r="2645" spans="1:12" ht="15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962639.06000000006</v>
      </c>
      <c r="G2645">
        <v>-3754.3000000000002</v>
      </c>
      <c r="H2645">
        <v>0</v>
      </c>
      <c r="I2645">
        <v>0</v>
      </c>
      <c r="J2645">
        <v>0</v>
      </c>
      <c r="K2645">
        <v>958884.76000000001</v>
      </c>
      <c r="L2645" t="str">
        <f t="shared" si="60"/>
        <v>4-Medium C&amp;I</v>
      </c>
    </row>
    <row r="2646" spans="1:12" ht="15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-197.00999999999999</v>
      </c>
      <c r="H2646">
        <v>0</v>
      </c>
      <c r="I2646">
        <v>0</v>
      </c>
      <c r="J2646">
        <v>0</v>
      </c>
      <c r="K2646">
        <v>50316.910000000003</v>
      </c>
      <c r="L2646" t="str">
        <f t="shared" si="60"/>
        <v>4-Medium C&amp;I</v>
      </c>
    </row>
    <row r="2647" spans="1:12" ht="15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17274.029999999999</v>
      </c>
      <c r="G2647">
        <v>-67.370000000000005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ht="15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2129623.3999999999</v>
      </c>
      <c r="G2648">
        <v>-8301.8999999999996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ht="15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3104914.8199999998</v>
      </c>
      <c r="G2649">
        <v>-61768.900000000001</v>
      </c>
      <c r="H2649">
        <v>0</v>
      </c>
      <c r="I2649">
        <v>0</v>
      </c>
      <c r="J2649">
        <v>0</v>
      </c>
      <c r="K2649">
        <v>3043145.9199999999</v>
      </c>
      <c r="L2649" t="str">
        <f t="shared" si="60"/>
        <v>1-Residential</v>
      </c>
    </row>
    <row r="2650" spans="1:12" ht="15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355930.73999999999</v>
      </c>
      <c r="G2650">
        <v>-7083.5500000000002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ht="15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94384.119999999995</v>
      </c>
      <c r="G2651">
        <v>-2481.75</v>
      </c>
      <c r="H2651">
        <v>0</v>
      </c>
      <c r="I2651">
        <v>0</v>
      </c>
      <c r="J2651">
        <v>0</v>
      </c>
      <c r="K2651">
        <v>91902.369999999995</v>
      </c>
      <c r="L2651" t="str">
        <f t="shared" si="60"/>
        <v>3-Small C&amp;I</v>
      </c>
    </row>
    <row r="2652" spans="1:12" ht="15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138.43000000000001</v>
      </c>
      <c r="G2652">
        <v>-3.6600000000000001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ht="15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32.969999999999999</v>
      </c>
      <c r="G2653">
        <v>-0.87</v>
      </c>
      <c r="H2653">
        <v>0</v>
      </c>
      <c r="I2653">
        <v>0</v>
      </c>
      <c r="J2653">
        <v>0</v>
      </c>
      <c r="K2653">
        <v>32.100000000000001</v>
      </c>
      <c r="L2653" t="str">
        <f t="shared" si="60"/>
        <v>3-Small C&amp;I</v>
      </c>
    </row>
    <row r="2654" spans="1:12" ht="15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-79.450000000000003</v>
      </c>
      <c r="G2654">
        <v>2.1000000000000001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ht="15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3834.3400000000001</v>
      </c>
      <c r="G2655">
        <v>-100.83</v>
      </c>
      <c r="H2655">
        <v>0</v>
      </c>
      <c r="I2655">
        <v>0</v>
      </c>
      <c r="J2655">
        <v>0</v>
      </c>
      <c r="K2655">
        <v>3733.5100000000002</v>
      </c>
      <c r="L2655" t="str">
        <f t="shared" si="60"/>
        <v>3-Small C&amp;I</v>
      </c>
    </row>
    <row r="2656" spans="1:12" ht="15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98880.699999999997</v>
      </c>
      <c r="G2656">
        <v>-385.63999999999999</v>
      </c>
      <c r="H2656">
        <v>0</v>
      </c>
      <c r="I2656">
        <v>0</v>
      </c>
      <c r="J2656">
        <v>0</v>
      </c>
      <c r="K2656">
        <v>98495.059999999998</v>
      </c>
      <c r="L2656" t="str">
        <f t="shared" si="60"/>
        <v>4-Medium C&amp;I</v>
      </c>
    </row>
    <row r="2657" spans="1:12" ht="15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-429.31999999999999</v>
      </c>
      <c r="H2657">
        <v>0</v>
      </c>
      <c r="I2657">
        <v>0</v>
      </c>
      <c r="J2657">
        <v>0</v>
      </c>
      <c r="K2657">
        <v>109653.10000000001</v>
      </c>
      <c r="L2657" t="str">
        <f t="shared" si="60"/>
        <v>5-Large C&amp;I</v>
      </c>
    </row>
    <row r="2658" spans="1:12" ht="15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645662.72999999998</v>
      </c>
      <c r="G2658">
        <v>-12848.889999999999</v>
      </c>
      <c r="H2658">
        <v>0</v>
      </c>
      <c r="I2658">
        <v>0</v>
      </c>
      <c r="J2658">
        <v>0</v>
      </c>
      <c r="K2658">
        <v>632813.83999999997</v>
      </c>
      <c r="L2658" t="str">
        <f t="shared" si="60"/>
        <v>1-Residential</v>
      </c>
    </row>
    <row r="2659" spans="1:12" ht="15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11315.120000000001</v>
      </c>
      <c r="L2659" t="str">
        <f t="shared" si="60"/>
        <v>2-Low Income Residential</v>
      </c>
    </row>
    <row r="2660" spans="1:12" ht="15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-44.719999999999999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ht="15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728.29999999999995</v>
      </c>
      <c r="G2661">
        <v>-19.149999999999999</v>
      </c>
      <c r="H2661">
        <v>0</v>
      </c>
      <c r="I2661">
        <v>0</v>
      </c>
      <c r="J2661">
        <v>0</v>
      </c>
      <c r="K2661">
        <v>709.14999999999998</v>
      </c>
      <c r="L2661" t="str">
        <f t="shared" si="60"/>
        <v>Street</v>
      </c>
    </row>
    <row r="2662" spans="1:12" ht="15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-0.059999999999999998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ht="15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-8.5700000000000003</v>
      </c>
      <c r="H2663">
        <v>0</v>
      </c>
      <c r="I2663">
        <v>0</v>
      </c>
      <c r="J2663">
        <v>0</v>
      </c>
      <c r="K2663">
        <v>422.30000000000001</v>
      </c>
      <c r="L2663" t="str">
        <f t="shared" si="60"/>
        <v>1-Residential</v>
      </c>
    </row>
    <row r="2664" spans="1:12" ht="15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-327159.83000000002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ht="15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776.32000000000005</v>
      </c>
      <c r="G2665">
        <v>-20.41</v>
      </c>
      <c r="H2665">
        <v>0</v>
      </c>
      <c r="I2665">
        <v>0</v>
      </c>
      <c r="J2665">
        <v>0</v>
      </c>
      <c r="K2665">
        <v>755.90999999999997</v>
      </c>
      <c r="L2665" t="str">
        <f t="shared" si="60"/>
        <v>3-Small C&amp;I</v>
      </c>
    </row>
    <row r="2666" spans="1:12" ht="15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11624.450000000001</v>
      </c>
      <c r="G2666">
        <v>-304.33999999999997</v>
      </c>
      <c r="H2666">
        <v>0</v>
      </c>
      <c r="I2666">
        <v>0</v>
      </c>
      <c r="J2666">
        <v>0</v>
      </c>
      <c r="K2666">
        <v>11320.110000000001</v>
      </c>
      <c r="L2666" t="str">
        <f t="shared" si="60"/>
        <v>3-Small C&amp;I</v>
      </c>
    </row>
    <row r="2667" spans="1:12" ht="15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237924.98999999999</v>
      </c>
      <c r="G2667">
        <v>-6242.6000000000004</v>
      </c>
      <c r="H2667">
        <v>0</v>
      </c>
      <c r="I2667">
        <v>0</v>
      </c>
      <c r="J2667">
        <v>0</v>
      </c>
      <c r="K2667">
        <v>231682.39000000001</v>
      </c>
      <c r="L2667" t="str">
        <f t="shared" si="60"/>
        <v>3-Small C&amp;I</v>
      </c>
    </row>
    <row r="2668" spans="1:12" ht="15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-42798.610000000001</v>
      </c>
      <c r="H2668">
        <v>0</v>
      </c>
      <c r="I2668">
        <v>0</v>
      </c>
      <c r="J2668">
        <v>0</v>
      </c>
      <c r="K2668">
        <v>1585639.1200000001</v>
      </c>
      <c r="L2668" t="str">
        <f t="shared" si="60"/>
        <v>3-Small C&amp;I</v>
      </c>
    </row>
    <row r="2669" spans="1:12" ht="15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-60234.690000000002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ht="15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-2756.3899999999999</v>
      </c>
      <c r="H2670">
        <v>0</v>
      </c>
      <c r="I2670">
        <v>0</v>
      </c>
      <c r="J2670">
        <v>0</v>
      </c>
      <c r="K2670">
        <v>705426.10999999999</v>
      </c>
      <c r="L2670" t="str">
        <f t="shared" si="60"/>
        <v>4-Medium C&amp;I</v>
      </c>
    </row>
    <row r="2671" spans="1:12" ht="15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504569.58000000002</v>
      </c>
      <c r="G2671">
        <v>-1967.9300000000001</v>
      </c>
      <c r="H2671">
        <v>0</v>
      </c>
      <c r="I2671">
        <v>0</v>
      </c>
      <c r="J2671">
        <v>0</v>
      </c>
      <c r="K2671">
        <v>502601.65000000002</v>
      </c>
      <c r="L2671" t="str">
        <f t="shared" si="60"/>
        <v>4-Medium C&amp;I</v>
      </c>
    </row>
    <row r="2672" spans="1:12" ht="15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ht="15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-970412.03000000003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ht="15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ht="15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103352.89999999999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ht="15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ht="15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517.38999999999999</v>
      </c>
      <c r="L2677" t="str">
        <f t="shared" si="60"/>
        <v>Street</v>
      </c>
    </row>
    <row r="2678" spans="1:12" ht="15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541.39999999999998</v>
      </c>
      <c r="G2678">
        <v>-14.25</v>
      </c>
      <c r="H2678">
        <v>0</v>
      </c>
      <c r="I2678">
        <v>0</v>
      </c>
      <c r="J2678">
        <v>0</v>
      </c>
      <c r="K2678">
        <v>527.14999999999998</v>
      </c>
      <c r="L2678" t="str">
        <f t="shared" si="60"/>
        <v>Street</v>
      </c>
    </row>
    <row r="2679" spans="1:12" ht="15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-5144.0100000000002</v>
      </c>
      <c r="H2679">
        <v>0</v>
      </c>
      <c r="I2679">
        <v>0</v>
      </c>
      <c r="J2679">
        <v>0</v>
      </c>
      <c r="K2679">
        <v>190421.70999999999</v>
      </c>
      <c r="L2679" t="str">
        <f t="shared" si="60"/>
        <v>Street</v>
      </c>
    </row>
    <row r="2680" spans="1:12" ht="15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238100.14999999999</v>
      </c>
      <c r="G2680">
        <v>-6250.3199999999997</v>
      </c>
      <c r="H2680">
        <v>0</v>
      </c>
      <c r="I2680">
        <v>0</v>
      </c>
      <c r="J2680">
        <v>0</v>
      </c>
      <c r="K2680">
        <v>231849.82999999999</v>
      </c>
      <c r="L2680" t="str">
        <f t="shared" si="60"/>
        <v>Street</v>
      </c>
    </row>
    <row r="2681" spans="1:12" ht="15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51.060000000000002</v>
      </c>
      <c r="G2681">
        <v>-1.3500000000000001</v>
      </c>
      <c r="H2681">
        <v>0</v>
      </c>
      <c r="I2681">
        <v>0</v>
      </c>
      <c r="J2681">
        <v>0</v>
      </c>
      <c r="K2681">
        <v>49.710000000000001</v>
      </c>
      <c r="L2681" t="str">
        <f t="shared" si="60"/>
        <v>Street</v>
      </c>
    </row>
    <row r="2682" spans="1:12" ht="15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569749.60999999999</v>
      </c>
      <c r="L2682" t="str">
        <f t="shared" si="60"/>
        <v>3-Small C&amp;I</v>
      </c>
    </row>
    <row r="2683" spans="1:12" ht="15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2461.9200000000001</v>
      </c>
      <c r="G2683">
        <v>-64.689999999999998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ht="15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-221.38999999999999</v>
      </c>
      <c r="H2684">
        <v>0</v>
      </c>
      <c r="I2684">
        <v>0</v>
      </c>
      <c r="J2684">
        <v>0</v>
      </c>
      <c r="K2684">
        <v>8196.8199999999997</v>
      </c>
      <c r="L2684" t="str">
        <f t="shared" si="60"/>
        <v>3-Small C&amp;I</v>
      </c>
    </row>
    <row r="2685" spans="1:12" ht="15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65188.779999999999</v>
      </c>
      <c r="G2685">
        <v>-1712.7</v>
      </c>
      <c r="H2685">
        <v>0</v>
      </c>
      <c r="I2685">
        <v>0</v>
      </c>
      <c r="J2685">
        <v>0</v>
      </c>
      <c r="K2685">
        <v>63476.080000000002</v>
      </c>
      <c r="L2685" t="str">
        <f t="shared" si="60"/>
        <v>3-Small C&amp;I</v>
      </c>
    </row>
    <row r="2686" spans="1:12" ht="15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588092.72999999998</v>
      </c>
      <c r="G2686">
        <v>-2274.8899999999999</v>
      </c>
      <c r="H2686">
        <v>0</v>
      </c>
      <c r="I2686">
        <v>0</v>
      </c>
      <c r="J2686">
        <v>0</v>
      </c>
      <c r="K2686">
        <v>585817.83999999997</v>
      </c>
      <c r="L2686" t="str">
        <f t="shared" si="60"/>
        <v>4-Medium C&amp;I</v>
      </c>
    </row>
    <row r="2687" spans="1:12" ht="15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-83.409999999999997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ht="15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24480.790000000001</v>
      </c>
      <c r="G2688">
        <v>-95.469999999999999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ht="15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-5786.2600000000002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ht="15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ht="15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240882.17000000001</v>
      </c>
      <c r="L2691" t="str">
        <f t="shared" si="60"/>
        <v>2-Low Income Residential</v>
      </c>
    </row>
    <row r="2692" spans="1:12" ht="15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158258.10000000001</v>
      </c>
      <c r="G2692">
        <v>-4162.1400000000003</v>
      </c>
      <c r="H2692">
        <v>0</v>
      </c>
      <c r="I2692">
        <v>0</v>
      </c>
      <c r="J2692">
        <v>0</v>
      </c>
      <c r="K2692">
        <v>154095.95999999999</v>
      </c>
      <c r="L2692" t="str">
        <f t="shared" si="60"/>
        <v>3-Small C&amp;I</v>
      </c>
    </row>
    <row r="2693" spans="1:12" ht="15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-3.7000000000000002</v>
      </c>
      <c r="H2693">
        <v>0</v>
      </c>
      <c r="I2693">
        <v>0</v>
      </c>
      <c r="J2693">
        <v>0</v>
      </c>
      <c r="K2693">
        <v>136.93000000000001</v>
      </c>
      <c r="L2693" t="str">
        <f t="shared" si="60"/>
        <v>3-Small C&amp;I</v>
      </c>
    </row>
    <row r="2694" spans="1:12" ht="15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32.969999999999999</v>
      </c>
      <c r="G2694">
        <v>-0.87</v>
      </c>
      <c r="H2694">
        <v>0</v>
      </c>
      <c r="I2694">
        <v>0</v>
      </c>
      <c r="J2694">
        <v>0</v>
      </c>
      <c r="K2694">
        <v>32.100000000000001</v>
      </c>
      <c r="L2694" t="str">
        <f t="shared" si="60"/>
        <v>3-Small C&amp;I</v>
      </c>
    </row>
    <row r="2695" spans="1:12" ht="15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ht="15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3690.3699999999999</v>
      </c>
      <c r="G2696">
        <v>-97.079999999999998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ht="15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-516.71000000000004</v>
      </c>
      <c r="H2697">
        <v>0</v>
      </c>
      <c r="I2697">
        <v>0</v>
      </c>
      <c r="J2697">
        <v>0</v>
      </c>
      <c r="K2697">
        <v>131982.42999999999</v>
      </c>
      <c r="L2697" t="str">
        <f t="shared" si="61" ref="L2697:L2760">VLOOKUP(E2697,N:O,2,FALSE)</f>
        <v>4-Medium C&amp;I</v>
      </c>
    </row>
    <row r="2698" spans="1:12" ht="15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148754.10000000001</v>
      </c>
      <c r="G2698">
        <v>-580.15999999999997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ht="15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836691.26000000001</v>
      </c>
      <c r="G2699">
        <v>-16649.810000000001</v>
      </c>
      <c r="H2699">
        <v>0</v>
      </c>
      <c r="I2699">
        <v>0</v>
      </c>
      <c r="J2699">
        <v>0</v>
      </c>
      <c r="K2699">
        <v>820041.44999999995</v>
      </c>
      <c r="L2699" t="str">
        <f t="shared" si="61"/>
        <v>1-Residential</v>
      </c>
    </row>
    <row r="2700" spans="1:12" ht="15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12327.799999999999</v>
      </c>
      <c r="G2700">
        <v>-245.34</v>
      </c>
      <c r="H2700">
        <v>0</v>
      </c>
      <c r="I2700">
        <v>0</v>
      </c>
      <c r="J2700">
        <v>0</v>
      </c>
      <c r="K2700">
        <v>12082.459999999999</v>
      </c>
      <c r="L2700" t="str">
        <f t="shared" si="61"/>
        <v>2-Low Income Residential</v>
      </c>
    </row>
    <row r="2701" spans="1:12" ht="15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1731.6700000000001</v>
      </c>
      <c r="G2701">
        <v>-45.539999999999999</v>
      </c>
      <c r="H2701">
        <v>0</v>
      </c>
      <c r="I2701">
        <v>0</v>
      </c>
      <c r="J2701">
        <v>0</v>
      </c>
      <c r="K2701">
        <v>1686.1300000000001</v>
      </c>
      <c r="L2701" t="str">
        <f t="shared" si="61"/>
        <v>Street</v>
      </c>
    </row>
    <row r="2702" spans="1:12" ht="15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741.79999999999995</v>
      </c>
      <c r="G2702">
        <v>-19.510000000000002</v>
      </c>
      <c r="H2702">
        <v>0</v>
      </c>
      <c r="I2702">
        <v>0</v>
      </c>
      <c r="J2702">
        <v>0</v>
      </c>
      <c r="K2702">
        <v>722.28999999999996</v>
      </c>
      <c r="L2702" t="str">
        <f t="shared" si="61"/>
        <v>Street</v>
      </c>
    </row>
    <row r="2703" spans="1:12" ht="15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-0.059999999999999998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ht="15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50.719999999999999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ht="15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ht="15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-12.279999999999999</v>
      </c>
      <c r="H2706">
        <v>0</v>
      </c>
      <c r="I2706">
        <v>0</v>
      </c>
      <c r="J2706">
        <v>0</v>
      </c>
      <c r="K2706">
        <v>604.51999999999998</v>
      </c>
      <c r="L2706" t="str">
        <f t="shared" si="61"/>
        <v>1-Residential</v>
      </c>
    </row>
    <row r="2707" spans="1:12" ht="15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-319470.91999999998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ht="15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696.44000000000005</v>
      </c>
      <c r="G2708">
        <v>-18.300000000000001</v>
      </c>
      <c r="H2708">
        <v>0</v>
      </c>
      <c r="I2708">
        <v>0</v>
      </c>
      <c r="J2708">
        <v>0</v>
      </c>
      <c r="K2708">
        <v>678.13999999999999</v>
      </c>
      <c r="L2708" t="str">
        <f t="shared" si="61"/>
        <v>3-Small C&amp;I</v>
      </c>
    </row>
    <row r="2709" spans="1:12" ht="15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-355.00999999999999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ht="15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228183.76000000001</v>
      </c>
      <c r="G2710">
        <v>-6001.2700000000004</v>
      </c>
      <c r="H2710">
        <v>0</v>
      </c>
      <c r="I2710">
        <v>0</v>
      </c>
      <c r="J2710">
        <v>0</v>
      </c>
      <c r="K2710">
        <v>222182.48999999999</v>
      </c>
      <c r="L2710" t="str">
        <f t="shared" si="61"/>
        <v>3-Small C&amp;I</v>
      </c>
    </row>
    <row r="2711" spans="1:12" ht="15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ht="15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-59680.389999999999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ht="15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791415.31999999995</v>
      </c>
      <c r="G2713">
        <v>-3086.4499999999998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ht="15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438595.01000000001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ht="15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ht="15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-905073.51000000001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ht="15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-152632.39999999999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ht="15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105688.50999999999</v>
      </c>
      <c r="G2718">
        <v>-2779.6500000000001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ht="15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4489.8400000000001</v>
      </c>
      <c r="G2719">
        <v>-118.08</v>
      </c>
      <c r="H2719">
        <v>0</v>
      </c>
      <c r="I2719">
        <v>0</v>
      </c>
      <c r="J2719">
        <v>0</v>
      </c>
      <c r="K2719">
        <v>4371.7600000000002</v>
      </c>
      <c r="L2719" t="str">
        <f t="shared" si="61"/>
        <v>Street</v>
      </c>
    </row>
    <row r="2720" spans="1:12" ht="15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541.10000000000002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ht="15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536.65999999999997</v>
      </c>
      <c r="L2721" t="str">
        <f t="shared" si="61"/>
        <v>Street</v>
      </c>
    </row>
    <row r="2722" spans="1:12" ht="15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-5156.5799999999999</v>
      </c>
      <c r="H2722">
        <v>0</v>
      </c>
      <c r="I2722">
        <v>0</v>
      </c>
      <c r="J2722">
        <v>0</v>
      </c>
      <c r="K2722">
        <v>191073.01000000001</v>
      </c>
      <c r="L2722" t="str">
        <f t="shared" si="61"/>
        <v>Street</v>
      </c>
    </row>
    <row r="2723" spans="1:12" ht="15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-6487.6199999999999</v>
      </c>
      <c r="H2723">
        <v>0</v>
      </c>
      <c r="I2723">
        <v>0</v>
      </c>
      <c r="J2723">
        <v>0</v>
      </c>
      <c r="K2723">
        <v>246543.76000000001</v>
      </c>
      <c r="L2723" t="str">
        <f t="shared" si="61"/>
        <v>Street</v>
      </c>
    </row>
    <row r="2724" spans="1:12" ht="15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52.189999999999998</v>
      </c>
      <c r="G2724">
        <v>-1.3700000000000001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ht="15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839554.77000000002</v>
      </c>
      <c r="G2725">
        <v>-22005.279999999999</v>
      </c>
      <c r="H2725">
        <v>0</v>
      </c>
      <c r="I2725">
        <v>0</v>
      </c>
      <c r="J2725">
        <v>0</v>
      </c>
      <c r="K2725">
        <v>817549.48999999999</v>
      </c>
      <c r="L2725" t="str">
        <f t="shared" si="61"/>
        <v>3-Small C&amp;I</v>
      </c>
    </row>
    <row r="2726" spans="1:12" ht="15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2676.7800000000002</v>
      </c>
      <c r="G2726">
        <v>-70.329999999999998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ht="15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7181.5500000000002</v>
      </c>
      <c r="G2727">
        <v>-188.88</v>
      </c>
      <c r="H2727">
        <v>0</v>
      </c>
      <c r="I2727">
        <v>0</v>
      </c>
      <c r="J2727">
        <v>0</v>
      </c>
      <c r="K2727">
        <v>6992.6700000000001</v>
      </c>
      <c r="L2727" t="str">
        <f t="shared" si="61"/>
        <v>3-Small C&amp;I</v>
      </c>
    </row>
    <row r="2728" spans="1:12" ht="15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96144.130000000005</v>
      </c>
      <c r="G2728">
        <v>-2528.5999999999999</v>
      </c>
      <c r="H2728">
        <v>0</v>
      </c>
      <c r="I2728">
        <v>0</v>
      </c>
      <c r="J2728">
        <v>0</v>
      </c>
      <c r="K2728">
        <v>93615.529999999999</v>
      </c>
      <c r="L2728" t="str">
        <f t="shared" si="61"/>
        <v>3-Small C&amp;I</v>
      </c>
    </row>
    <row r="2729" spans="1:12" ht="15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978414.39000000001</v>
      </c>
      <c r="G2729">
        <v>-3815.8499999999999</v>
      </c>
      <c r="H2729">
        <v>0</v>
      </c>
      <c r="I2729">
        <v>0</v>
      </c>
      <c r="J2729">
        <v>0</v>
      </c>
      <c r="K2729">
        <v>974598.54000000004</v>
      </c>
      <c r="L2729" t="str">
        <f t="shared" si="61"/>
        <v>4-Medium C&amp;I</v>
      </c>
    </row>
    <row r="2730" spans="1:12" ht="15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22944.630000000001</v>
      </c>
      <c r="G2730">
        <v>-89.469999999999999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ht="15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11779.360000000001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ht="15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-6790.6199999999999</v>
      </c>
      <c r="H2732">
        <v>0</v>
      </c>
      <c r="I2732">
        <v>0</v>
      </c>
      <c r="J2732">
        <v>0</v>
      </c>
      <c r="K2732">
        <v>1734383.3899999999</v>
      </c>
      <c r="L2732" t="str">
        <f t="shared" si="61"/>
        <v>5-Large C&amp;I</v>
      </c>
    </row>
    <row r="2733" spans="1:12" ht="15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2692680.0499999998</v>
      </c>
      <c r="L2733" t="str">
        <f t="shared" si="61"/>
        <v>1-Residential</v>
      </c>
    </row>
    <row r="2734" spans="1:12" ht="15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427259.09000000003</v>
      </c>
      <c r="G2734">
        <v>-8499.75</v>
      </c>
      <c r="H2734">
        <v>0</v>
      </c>
      <c r="I2734">
        <v>0</v>
      </c>
      <c r="J2734">
        <v>0</v>
      </c>
      <c r="K2734">
        <v>418759.34000000003</v>
      </c>
      <c r="L2734" t="str">
        <f t="shared" si="61"/>
        <v>2-Low Income Residential</v>
      </c>
    </row>
    <row r="2735" spans="1:12" ht="15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-6.6799999999999997</v>
      </c>
      <c r="H2735">
        <v>0</v>
      </c>
      <c r="I2735">
        <v>0</v>
      </c>
      <c r="J2735">
        <v>0</v>
      </c>
      <c r="K2735">
        <v>247.47999999999999</v>
      </c>
      <c r="L2735" t="str">
        <f t="shared" si="61"/>
        <v>Street</v>
      </c>
    </row>
    <row r="2736" spans="1:12" ht="15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-5838.2600000000002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ht="15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115.84999999999999</v>
      </c>
      <c r="G2737">
        <v>-4.0899999999999999</v>
      </c>
      <c r="H2737">
        <v>0</v>
      </c>
      <c r="I2737">
        <v>0</v>
      </c>
      <c r="J2737">
        <v>0</v>
      </c>
      <c r="K2737">
        <v>111.76000000000001</v>
      </c>
      <c r="L2737" t="str">
        <f t="shared" si="61"/>
        <v>3-Small C&amp;I</v>
      </c>
    </row>
    <row r="2738" spans="1:12" ht="15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32.969999999999999</v>
      </c>
      <c r="G2738">
        <v>-1.1599999999999999</v>
      </c>
      <c r="H2738">
        <v>0</v>
      </c>
      <c r="I2738">
        <v>0</v>
      </c>
      <c r="J2738">
        <v>0</v>
      </c>
      <c r="K2738">
        <v>31.809999999999999</v>
      </c>
      <c r="L2738" t="str">
        <f t="shared" si="61"/>
        <v>3-Small C&amp;I</v>
      </c>
    </row>
    <row r="2739" spans="1:12" ht="15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-11.539999999999999</v>
      </c>
      <c r="H2739">
        <v>0</v>
      </c>
      <c r="I2739">
        <v>0</v>
      </c>
      <c r="J2739">
        <v>0</v>
      </c>
      <c r="K2739">
        <v>315.51999999999998</v>
      </c>
      <c r="L2739" t="str">
        <f t="shared" si="61"/>
        <v>3-Small C&amp;I</v>
      </c>
    </row>
    <row r="2740" spans="1:12" ht="15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3796.3200000000002</v>
      </c>
      <c r="G2740">
        <v>-134.03999999999999</v>
      </c>
      <c r="H2740">
        <v>0</v>
      </c>
      <c r="I2740">
        <v>0</v>
      </c>
      <c r="J2740">
        <v>0</v>
      </c>
      <c r="K2740">
        <v>3662.2800000000002</v>
      </c>
      <c r="L2740" t="str">
        <f t="shared" si="61"/>
        <v>3-Small C&amp;I</v>
      </c>
    </row>
    <row r="2741" spans="1:12" ht="15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144771.32000000001</v>
      </c>
      <c r="G2741">
        <v>-507.41000000000003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ht="15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-361.38999999999999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ht="15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802046.54000000004</v>
      </c>
      <c r="G2743">
        <v>-23980.740000000002</v>
      </c>
      <c r="H2743">
        <v>0</v>
      </c>
      <c r="I2743">
        <v>0</v>
      </c>
      <c r="J2743">
        <v>0</v>
      </c>
      <c r="K2743">
        <v>778065.80000000005</v>
      </c>
      <c r="L2743" t="str">
        <f t="shared" si="61"/>
        <v>1-Residential</v>
      </c>
    </row>
    <row r="2744" spans="1:12" ht="15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10794.889999999999</v>
      </c>
      <c r="G2744">
        <v>-322.76999999999998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ht="15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-46.740000000000002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ht="15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ht="15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-0.059999999999999998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ht="15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47898.830000000002</v>
      </c>
      <c r="G2748">
        <v>-1691.8399999999999</v>
      </c>
      <c r="H2748">
        <v>0</v>
      </c>
      <c r="I2748">
        <v>0</v>
      </c>
      <c r="J2748">
        <v>0</v>
      </c>
      <c r="K2748">
        <v>46206.989999999998</v>
      </c>
      <c r="L2748" t="str">
        <f t="shared" si="61"/>
        <v>3-Small C&amp;I</v>
      </c>
    </row>
    <row r="2749" spans="1:12" ht="15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67.049999999999997</v>
      </c>
      <c r="L2749" t="str">
        <f t="shared" si="61"/>
        <v>3-Small C&amp;I</v>
      </c>
    </row>
    <row r="2750" spans="1:12" ht="15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444.97000000000003</v>
      </c>
      <c r="G2750">
        <v>-15.699999999999999</v>
      </c>
      <c r="H2750">
        <v>0</v>
      </c>
      <c r="I2750">
        <v>0</v>
      </c>
      <c r="J2750">
        <v>0</v>
      </c>
      <c r="K2750">
        <v>429.26999999999998</v>
      </c>
      <c r="L2750" t="str">
        <f t="shared" si="61"/>
        <v>3-Small C&amp;I</v>
      </c>
    </row>
    <row r="2751" spans="1:12" ht="15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41924.470000000001</v>
      </c>
      <c r="G2751">
        <v>-146.74000000000001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ht="15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89603.229999999996</v>
      </c>
      <c r="G2752">
        <v>-2682.9699999999998</v>
      </c>
      <c r="H2752">
        <v>0</v>
      </c>
      <c r="I2752">
        <v>0</v>
      </c>
      <c r="J2752">
        <v>0</v>
      </c>
      <c r="K2752">
        <v>86920.259999999995</v>
      </c>
      <c r="L2752" t="str">
        <f t="shared" si="61"/>
        <v>1-Residential</v>
      </c>
    </row>
    <row r="2753" spans="1:12" ht="15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228.81999999999999</v>
      </c>
      <c r="G2753">
        <v>-6.8399999999999999</v>
      </c>
      <c r="H2753">
        <v>0</v>
      </c>
      <c r="I2753">
        <v>0</v>
      </c>
      <c r="J2753">
        <v>0</v>
      </c>
      <c r="K2753">
        <v>221.97999999999999</v>
      </c>
      <c r="L2753" t="str">
        <f t="shared" si="61"/>
        <v>2-Low Income Residential</v>
      </c>
    </row>
    <row r="2754" spans="1:12" ht="15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ht="15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585.61000000000001</v>
      </c>
      <c r="G2755">
        <v>-20.690000000000001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ht="15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13435.610000000001</v>
      </c>
      <c r="G2756">
        <v>-472.60000000000002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ht="15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170911.79000000001</v>
      </c>
      <c r="G2757">
        <v>-6020.9700000000003</v>
      </c>
      <c r="H2757">
        <v>0</v>
      </c>
      <c r="I2757">
        <v>0</v>
      </c>
      <c r="J2757">
        <v>0</v>
      </c>
      <c r="K2757">
        <v>164890.82000000001</v>
      </c>
      <c r="L2757" t="str">
        <f t="shared" si="61"/>
        <v>3-Small C&amp;I</v>
      </c>
    </row>
    <row r="2758" spans="1:12" ht="15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1202376.9299999999</v>
      </c>
      <c r="G2758">
        <v>-41962.370000000003</v>
      </c>
      <c r="H2758">
        <v>0</v>
      </c>
      <c r="I2758">
        <v>0</v>
      </c>
      <c r="J2758">
        <v>0</v>
      </c>
      <c r="K2758">
        <v>1160414.5600000001</v>
      </c>
      <c r="L2758" t="str">
        <f t="shared" si="61"/>
        <v>3-Small C&amp;I</v>
      </c>
    </row>
    <row r="2759" spans="1:12" ht="15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-49231.279999999999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ht="15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575190.40000000002</v>
      </c>
      <c r="G2760">
        <v>-2033.1300000000001</v>
      </c>
      <c r="H2760">
        <v>0</v>
      </c>
      <c r="I2760">
        <v>0</v>
      </c>
      <c r="J2760">
        <v>0</v>
      </c>
      <c r="K2760">
        <v>573157.27000000002</v>
      </c>
      <c r="L2760" t="str">
        <f t="shared" si="61"/>
        <v>4-Medium C&amp;I</v>
      </c>
    </row>
    <row r="2761" spans="1:12" ht="15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417403.82000000001</v>
      </c>
      <c r="G2761">
        <v>-1484.5799999999999</v>
      </c>
      <c r="H2761">
        <v>0</v>
      </c>
      <c r="I2761">
        <v>0</v>
      </c>
      <c r="J2761">
        <v>0</v>
      </c>
      <c r="K2761">
        <v>415919.23999999999</v>
      </c>
      <c r="L2761" t="str">
        <f t="shared" si="62" ref="L2761:L2821">VLOOKUP(E2761,N:O,2,FALSE)</f>
        <v>4-Medium C&amp;I</v>
      </c>
    </row>
    <row r="2762" spans="1:12" ht="15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-91672.800000000003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ht="15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ht="15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-188090.76999999999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ht="15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-2807.8200000000002</v>
      </c>
      <c r="H2765">
        <v>0</v>
      </c>
      <c r="I2765">
        <v>0</v>
      </c>
      <c r="J2765">
        <v>0</v>
      </c>
      <c r="K2765">
        <v>76736.860000000001</v>
      </c>
      <c r="L2765" t="str">
        <f t="shared" si="62"/>
        <v>Street</v>
      </c>
    </row>
    <row r="2766" spans="1:12" ht="15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3436.3400000000001</v>
      </c>
      <c r="G2766">
        <v>-121.31</v>
      </c>
      <c r="H2766">
        <v>0</v>
      </c>
      <c r="I2766">
        <v>0</v>
      </c>
      <c r="J2766">
        <v>0</v>
      </c>
      <c r="K2766">
        <v>3315.0300000000002</v>
      </c>
      <c r="L2766" t="str">
        <f t="shared" si="62"/>
        <v>Street</v>
      </c>
    </row>
    <row r="2767" spans="1:12" ht="15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409.58999999999997</v>
      </c>
      <c r="G2767">
        <v>-14.449999999999999</v>
      </c>
      <c r="H2767">
        <v>0</v>
      </c>
      <c r="I2767">
        <v>0</v>
      </c>
      <c r="J2767">
        <v>0</v>
      </c>
      <c r="K2767">
        <v>395.13999999999999</v>
      </c>
      <c r="L2767" t="str">
        <f t="shared" si="62"/>
        <v>Street</v>
      </c>
    </row>
    <row r="2768" spans="1:12" ht="15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421.43000000000001</v>
      </c>
      <c r="G2768">
        <v>-14.880000000000001</v>
      </c>
      <c r="H2768">
        <v>0</v>
      </c>
      <c r="I2768">
        <v>0</v>
      </c>
      <c r="J2768">
        <v>0</v>
      </c>
      <c r="K2768">
        <v>406.55000000000001</v>
      </c>
      <c r="L2768" t="str">
        <f t="shared" si="62"/>
        <v>Street</v>
      </c>
    </row>
    <row r="2769" spans="1:12" ht="15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-5594.3299999999999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ht="15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207829.35999999999</v>
      </c>
      <c r="G2770">
        <v>-7188.5500000000002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ht="15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38.490000000000002</v>
      </c>
      <c r="G2771">
        <v>-1.3600000000000001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ht="15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-42796.919999999998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ht="15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2942.3000000000002</v>
      </c>
      <c r="G2773">
        <v>-103.58</v>
      </c>
      <c r="H2773">
        <v>0</v>
      </c>
      <c r="I2773">
        <v>0</v>
      </c>
      <c r="J2773">
        <v>0</v>
      </c>
      <c r="K2773">
        <v>2838.7199999999998</v>
      </c>
      <c r="L2773" t="str">
        <f t="shared" si="62"/>
        <v>3-Small C&amp;I</v>
      </c>
    </row>
    <row r="2774" spans="1:12" ht="15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-355.51999999999998</v>
      </c>
      <c r="H2774">
        <v>0</v>
      </c>
      <c r="I2774">
        <v>0</v>
      </c>
      <c r="J2774">
        <v>0</v>
      </c>
      <c r="K2774">
        <v>9714.5599999999995</v>
      </c>
      <c r="L2774" t="str">
        <f t="shared" si="62"/>
        <v>3-Small C&amp;I</v>
      </c>
    </row>
    <row r="2775" spans="1:12" ht="15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-3775.6799999999998</v>
      </c>
      <c r="H2775">
        <v>0</v>
      </c>
      <c r="I2775">
        <v>0</v>
      </c>
      <c r="J2775">
        <v>0</v>
      </c>
      <c r="K2775">
        <v>104125.85000000001</v>
      </c>
      <c r="L2775" t="str">
        <f t="shared" si="62"/>
        <v>3-Small C&amp;I</v>
      </c>
    </row>
    <row r="2776" spans="1:12" ht="15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ht="15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ht="15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37317.510000000002</v>
      </c>
      <c r="G2778">
        <v>-132.75999999999999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ht="15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2724408.4100000001</v>
      </c>
      <c r="G2779">
        <v>-9583.3299999999999</v>
      </c>
      <c r="H2779">
        <v>0</v>
      </c>
      <c r="I2779">
        <v>0</v>
      </c>
      <c r="J2779">
        <v>0</v>
      </c>
      <c r="K2779">
        <v>2714825.0800000001</v>
      </c>
      <c r="L2779" t="str">
        <f t="shared" si="62"/>
        <v>5-Large C&amp;I</v>
      </c>
    </row>
    <row r="2780" spans="1:12" ht="15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131858.01000000001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ht="15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108.65000000000001</v>
      </c>
      <c r="G2781">
        <v>-3.8199999999999998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ht="15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32.969999999999999</v>
      </c>
      <c r="G2782">
        <v>-1.1599999999999999</v>
      </c>
      <c r="H2782">
        <v>0</v>
      </c>
      <c r="I2782">
        <v>0</v>
      </c>
      <c r="J2782">
        <v>0</v>
      </c>
      <c r="K2782">
        <v>31.809999999999999</v>
      </c>
      <c r="L2782" t="str">
        <f t="shared" si="62"/>
        <v>3-Small C&amp;I</v>
      </c>
    </row>
    <row r="2783" spans="1:12" ht="15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252.18000000000001</v>
      </c>
      <c r="G2783">
        <v>-8.9000000000000004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ht="15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2893.8200000000002</v>
      </c>
      <c r="G2784">
        <v>-102.09999999999999</v>
      </c>
      <c r="H2784">
        <v>0</v>
      </c>
      <c r="I2784">
        <v>0</v>
      </c>
      <c r="J2784">
        <v>0</v>
      </c>
      <c r="K2784">
        <v>2791.7199999999998</v>
      </c>
      <c r="L2784" t="str">
        <f t="shared" si="62"/>
        <v>3-Small C&amp;I</v>
      </c>
    </row>
    <row r="2785" spans="1:12" ht="15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-369.60000000000002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ht="15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-448.58999999999997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ht="15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803229.21999999997</v>
      </c>
      <c r="G2787">
        <v>-24017.290000000001</v>
      </c>
      <c r="H2787">
        <v>0</v>
      </c>
      <c r="I2787">
        <v>0</v>
      </c>
      <c r="J2787">
        <v>0</v>
      </c>
      <c r="K2787">
        <v>779211.93000000005</v>
      </c>
      <c r="L2787" t="str">
        <f t="shared" si="62"/>
        <v>1-Residential</v>
      </c>
    </row>
    <row r="2788" spans="1:12" ht="15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8667.5699999999997</v>
      </c>
      <c r="G2788">
        <v>-259.13999999999999</v>
      </c>
      <c r="H2788">
        <v>0</v>
      </c>
      <c r="I2788">
        <v>0</v>
      </c>
      <c r="J2788">
        <v>0</v>
      </c>
      <c r="K2788">
        <v>8408.4300000000003</v>
      </c>
      <c r="L2788" t="str">
        <f t="shared" si="62"/>
        <v>2-Low Income Residential</v>
      </c>
    </row>
    <row r="2789" spans="1:12" ht="15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-47.350000000000001</v>
      </c>
      <c r="H2789">
        <v>0</v>
      </c>
      <c r="I2789">
        <v>0</v>
      </c>
      <c r="J2789">
        <v>0</v>
      </c>
      <c r="K2789">
        <v>1293.9400000000001</v>
      </c>
      <c r="L2789" t="str">
        <f t="shared" si="62"/>
        <v>Street</v>
      </c>
    </row>
    <row r="2790" spans="1:12" ht="15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574.25999999999999</v>
      </c>
      <c r="G2790">
        <v>-20.280000000000001</v>
      </c>
      <c r="H2790">
        <v>0</v>
      </c>
      <c r="I2790">
        <v>0</v>
      </c>
      <c r="J2790">
        <v>0</v>
      </c>
      <c r="K2790">
        <v>553.98000000000002</v>
      </c>
      <c r="L2790" t="str">
        <f t="shared" si="62"/>
        <v>Street</v>
      </c>
    </row>
    <row r="2791" spans="1:12" ht="15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-0.059999999999999998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ht="15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102.56999999999999</v>
      </c>
      <c r="G2792">
        <v>-3.6200000000000001</v>
      </c>
      <c r="H2792">
        <v>0</v>
      </c>
      <c r="I2792">
        <v>0</v>
      </c>
      <c r="J2792">
        <v>0</v>
      </c>
      <c r="K2792">
        <v>98.950000000000003</v>
      </c>
      <c r="L2792" t="str">
        <f t="shared" si="62"/>
        <v>3-Small C&amp;I</v>
      </c>
    </row>
    <row r="2793" spans="1:12" ht="15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-3.1499999999999999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ht="15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-410645.16999999998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ht="15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526.14999999999998</v>
      </c>
      <c r="G2795">
        <v>-18.57</v>
      </c>
      <c r="H2795">
        <v>0</v>
      </c>
      <c r="I2795">
        <v>0</v>
      </c>
      <c r="J2795">
        <v>0</v>
      </c>
      <c r="K2795">
        <v>507.57999999999998</v>
      </c>
      <c r="L2795" t="str">
        <f t="shared" si="62"/>
        <v>3-Small C&amp;I</v>
      </c>
    </row>
    <row r="2796" spans="1:12" ht="15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-469.88999999999999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ht="15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149884.64999999999</v>
      </c>
      <c r="G2797">
        <v>-5271.7299999999996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ht="15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ht="15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-50075.879999999997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ht="15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519932.14000000001</v>
      </c>
      <c r="G2800">
        <v>-1817.23</v>
      </c>
      <c r="H2800">
        <v>0</v>
      </c>
      <c r="I2800">
        <v>0</v>
      </c>
      <c r="J2800">
        <v>0</v>
      </c>
      <c r="K2800">
        <v>518114.90999999997</v>
      </c>
      <c r="L2800" t="str">
        <f t="shared" si="62"/>
        <v>4-Medium C&amp;I</v>
      </c>
    </row>
    <row r="2801" spans="1:12" ht="15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356348.42999999999</v>
      </c>
      <c r="G2801">
        <v>-1254.3599999999999</v>
      </c>
      <c r="H2801">
        <v>0</v>
      </c>
      <c r="I2801">
        <v>0</v>
      </c>
      <c r="J2801">
        <v>0</v>
      </c>
      <c r="K2801">
        <v>355094.07000000001</v>
      </c>
      <c r="L2801" t="str">
        <f t="shared" si="62"/>
        <v>4-Medium C&amp;I</v>
      </c>
    </row>
    <row r="2802" spans="1:12" ht="15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ht="15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-1323884.0600000001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ht="15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ht="15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79687.110000000001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ht="15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3351.3899999999999</v>
      </c>
      <c r="L2806" t="str">
        <f t="shared" si="62"/>
        <v>Street</v>
      </c>
    </row>
    <row r="2807" spans="1:12" ht="15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415.04000000000002</v>
      </c>
      <c r="G2807">
        <v>-14.640000000000001</v>
      </c>
      <c r="H2807">
        <v>0</v>
      </c>
      <c r="I2807">
        <v>0</v>
      </c>
      <c r="J2807">
        <v>0</v>
      </c>
      <c r="K2807">
        <v>400.39999999999998</v>
      </c>
      <c r="L2807" t="str">
        <f t="shared" si="62"/>
        <v>Street</v>
      </c>
    </row>
    <row r="2808" spans="1:12" ht="15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ht="15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158121.04000000001</v>
      </c>
      <c r="G2809">
        <v>-5478.5200000000004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ht="15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-6879.3000000000002</v>
      </c>
      <c r="H2810">
        <v>0</v>
      </c>
      <c r="I2810">
        <v>0</v>
      </c>
      <c r="J2810">
        <v>0</v>
      </c>
      <c r="K2810">
        <v>188008.04000000001</v>
      </c>
      <c r="L2810" t="str">
        <f t="shared" si="62"/>
        <v>Street</v>
      </c>
    </row>
    <row r="2811" spans="1:12" ht="15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-2.6099999999999999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ht="15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801359.18000000005</v>
      </c>
      <c r="G2812">
        <v>-28234.790000000001</v>
      </c>
      <c r="H2812">
        <v>0</v>
      </c>
      <c r="I2812">
        <v>0</v>
      </c>
      <c r="J2812">
        <v>0</v>
      </c>
      <c r="K2812">
        <v>773124.39000000001</v>
      </c>
      <c r="L2812" t="str">
        <f t="shared" si="62"/>
        <v>3-Small C&amp;I</v>
      </c>
    </row>
    <row r="2813" spans="1:12" ht="15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-92.280000000000001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ht="15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14006.040000000001</v>
      </c>
      <c r="G2814">
        <v>-494.39999999999998</v>
      </c>
      <c r="H2814">
        <v>0</v>
      </c>
      <c r="I2814">
        <v>0</v>
      </c>
      <c r="J2814">
        <v>0</v>
      </c>
      <c r="K2814">
        <v>13511.639999999999</v>
      </c>
      <c r="L2814" t="str">
        <f t="shared" si="62"/>
        <v>3-Small C&amp;I</v>
      </c>
    </row>
    <row r="2815" spans="1:12" ht="15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63967.120000000003</v>
      </c>
      <c r="G2815">
        <v>-2256.5599999999999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ht="15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796585.44999999995</v>
      </c>
      <c r="G2816">
        <v>-2791.6399999999999</v>
      </c>
      <c r="H2816">
        <v>0</v>
      </c>
      <c r="I2816">
        <v>0</v>
      </c>
      <c r="J2816">
        <v>0</v>
      </c>
      <c r="K2816">
        <v>793793.81000000006</v>
      </c>
      <c r="L2816" t="str">
        <f t="shared" si="62"/>
        <v>4-Medium C&amp;I</v>
      </c>
    </row>
    <row r="2817" spans="1:12" ht="15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33731.400000000001</v>
      </c>
      <c r="G2817">
        <v>-118.04000000000001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ht="15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12929.120000000001</v>
      </c>
      <c r="G2818">
        <v>-46.140000000000001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ht="15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-4822.2399999999998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ht="15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2769246.4199999999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ht="15" thickBot="1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414491.84999999998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1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8" ht="15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9" ht="15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7" ht="15">
      <c r="A7" t="s">
        <v>212</v>
      </c>
      <c r="B7" s="141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1941839.4099999999</v>
      </c>
    </row>
    <row r="9" spans="1:9" ht="15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9" ht="15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1">
        <v>44345</v>
      </c>
      <c r="C15">
        <v>4</v>
      </c>
      <c r="D15" t="s">
        <v>198</v>
      </c>
      <c r="E15">
        <v>23012.509999999998</v>
      </c>
      <c r="G15" s="143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1">
        <v>44345</v>
      </c>
      <c r="C16">
        <v>4</v>
      </c>
      <c r="D16" t="s">
        <v>200</v>
      </c>
      <c r="E16">
        <v>393430.83000000002</v>
      </c>
      <c r="G16" s="143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1">
        <v>44345</v>
      </c>
      <c r="C18">
        <v>4</v>
      </c>
      <c r="D18" t="s">
        <v>202</v>
      </c>
      <c r="E18">
        <v>111373.67999999999</v>
      </c>
      <c r="G18" s="143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ht="15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ht="15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ht="15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ht="15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5" ht="15">
      <c r="A25" t="s">
        <v>213</v>
      </c>
      <c r="B25" s="141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2:2" ht="15">
      <c r="B38" s="141"/>
    </row>
    <row r="39" spans="2:2" ht="15">
      <c r="B39" s="141"/>
    </row>
    <row r="40" spans="2:2" ht="15">
      <c r="B40" s="141"/>
    </row>
    <row r="41" spans="2:2" ht="15">
      <c r="B41" s="141"/>
    </row>
    <row r="42" spans="2:2" ht="15">
      <c r="B42" s="141"/>
    </row>
    <row r="43" spans="2:2" ht="15">
      <c r="B43" s="141"/>
    </row>
    <row r="44" spans="2:2" ht="15">
      <c r="B44" s="141"/>
    </row>
    <row r="45" spans="2:2" ht="15">
      <c r="B45" s="141"/>
    </row>
    <row r="46" spans="2:2" ht="15">
      <c r="B46" s="141"/>
    </row>
    <row r="47" spans="2:2" ht="15">
      <c r="B47" s="141"/>
    </row>
    <row r="48" spans="2:2" ht="15">
      <c r="B48" s="141"/>
    </row>
    <row r="49" spans="2:2" ht="15">
      <c r="B49" s="141"/>
    </row>
    <row r="50" spans="2:2" ht="15">
      <c r="B50" s="141"/>
    </row>
    <row r="51" spans="2:2" ht="15">
      <c r="B51" s="141"/>
    </row>
    <row r="52" spans="2:2" ht="15">
      <c r="B52" s="141"/>
    </row>
    <row r="53" spans="2:2" ht="15">
      <c r="B53" s="141"/>
    </row>
    <row r="54" spans="2:2" ht="15">
      <c r="B54" s="141"/>
    </row>
    <row r="55" spans="2:2" ht="15">
      <c r="B55" s="141"/>
    </row>
    <row r="56" spans="2:2" ht="15">
      <c r="B56" s="141"/>
    </row>
    <row r="57" spans="2:2" ht="15">
      <c r="B57" s="141"/>
    </row>
    <row r="58" spans="2:2" ht="15">
      <c r="B58" s="141"/>
    </row>
    <row r="59" spans="2:2" ht="15">
      <c r="B59" s="141"/>
    </row>
    <row r="60" spans="2:2" ht="15">
      <c r="B60" s="141"/>
    </row>
    <row r="61" spans="2:2" ht="15">
      <c r="B61" s="141"/>
    </row>
    <row r="62" spans="2:2" ht="15">
      <c r="B62" s="141"/>
    </row>
    <row r="63" spans="2:2" ht="15">
      <c r="B63" s="141"/>
    </row>
    <row r="64" spans="2:2" ht="15">
      <c r="B64" s="141"/>
    </row>
    <row r="65" spans="2:2" ht="15">
      <c r="B65" s="141"/>
    </row>
    <row r="66" spans="2:2" ht="15">
      <c r="B66" s="141"/>
    </row>
    <row r="67" spans="2:2" ht="15">
      <c r="B67" s="141"/>
    </row>
    <row r="68" spans="2:2" ht="15">
      <c r="B68" s="141"/>
    </row>
    <row r="69" spans="2:2" ht="15">
      <c r="B69" s="141"/>
    </row>
    <row r="70" spans="2:2" ht="15">
      <c r="B70" s="141"/>
    </row>
    <row r="71" spans="2:2" ht="15">
      <c r="B71" s="141"/>
    </row>
    <row r="72" spans="2:2" ht="15">
      <c r="B72" s="141"/>
    </row>
    <row r="73" spans="2:2" ht="15">
      <c r="B73" s="141"/>
    </row>
    <row r="74" spans="2:2" ht="15">
      <c r="B74" s="141"/>
    </row>
    <row r="75" spans="2:2" ht="15">
      <c r="B75" s="141"/>
    </row>
    <row r="76" spans="2:2" ht="15">
      <c r="B76" s="141"/>
    </row>
    <row r="77" spans="2:2" ht="15">
      <c r="B77" s="141"/>
    </row>
    <row r="78" spans="2:2" ht="15">
      <c r="B78" s="141"/>
    </row>
    <row r="79" spans="2:2" ht="15">
      <c r="B79" s="141"/>
    </row>
    <row r="80" spans="2:2" ht="15">
      <c r="B80" s="141"/>
    </row>
    <row r="81" spans="2:2" ht="15">
      <c r="B81" s="141"/>
    </row>
    <row r="82" spans="2:2" ht="15">
      <c r="B82" s="141"/>
    </row>
    <row r="83" spans="2:2" ht="15">
      <c r="B83" s="141"/>
    </row>
    <row r="84" spans="2:2" ht="15">
      <c r="B84" s="141"/>
    </row>
    <row r="85" spans="2:2" ht="15">
      <c r="B85" s="141"/>
    </row>
    <row r="86" spans="2:2" ht="15">
      <c r="B86" s="141"/>
    </row>
    <row r="87" spans="2:2" ht="15">
      <c r="B87" s="141"/>
    </row>
    <row r="88" spans="2:2" ht="15">
      <c r="B88" s="141"/>
    </row>
    <row r="89" spans="2:2" ht="15">
      <c r="B89" s="141"/>
    </row>
    <row r="90" spans="2:2" ht="15">
      <c r="B90" s="141"/>
    </row>
    <row r="91" spans="2:2" ht="15">
      <c r="B91" s="141"/>
    </row>
    <row r="92" spans="2:2" ht="15">
      <c r="B92" s="141"/>
    </row>
    <row r="93" spans="2:2" ht="15">
      <c r="B93" s="141"/>
    </row>
    <row r="94" spans="2:2" ht="15">
      <c r="B94" s="141"/>
    </row>
    <row r="95" spans="2:2" ht="15">
      <c r="B95" s="141"/>
    </row>
    <row r="96" spans="2:2" ht="15">
      <c r="B96" s="141"/>
    </row>
    <row r="97" spans="2:2" ht="15">
      <c r="B97" s="141"/>
    </row>
    <row r="98" spans="2:2" ht="15">
      <c r="B98" s="141"/>
    </row>
    <row r="99" spans="2:2" ht="15">
      <c r="B99" s="141"/>
    </row>
    <row r="100" spans="2:2" ht="15">
      <c r="B100" s="141"/>
    </row>
    <row r="101" spans="2:2" ht="15">
      <c r="B101" s="141"/>
    </row>
    <row r="102" spans="2:2" ht="15">
      <c r="B102" s="141"/>
    </row>
    <row r="103" spans="2:2" ht="15">
      <c r="B103" s="141"/>
    </row>
    <row r="104" spans="2:2" ht="15">
      <c r="B104" s="141"/>
    </row>
    <row r="105" spans="2:2" ht="15">
      <c r="B105" s="141"/>
    </row>
    <row r="106" spans="2:2" ht="15">
      <c r="B106" s="141"/>
    </row>
    <row r="107" spans="2:2" ht="15">
      <c r="B107" s="141"/>
    </row>
    <row r="108" spans="2:2" ht="15">
      <c r="B108" s="141"/>
    </row>
    <row r="109" spans="2:2" ht="15">
      <c r="B109" s="141"/>
    </row>
    <row r="110" spans="2:2" ht="15">
      <c r="B110" s="141"/>
    </row>
    <row r="111" spans="2:2" ht="15">
      <c r="B111" s="141"/>
    </row>
    <row r="112" spans="2:2" ht="15">
      <c r="B112" s="141"/>
    </row>
    <row r="113" spans="2:2" ht="15">
      <c r="B113" s="141"/>
    </row>
    <row r="114" spans="2:2" ht="15">
      <c r="B114" s="141"/>
    </row>
    <row r="115" spans="2:2" ht="15">
      <c r="B115" s="141"/>
    </row>
    <row r="116" spans="2:2" ht="15">
      <c r="B116" s="141"/>
    </row>
    <row r="117" spans="2:2" ht="15">
      <c r="B117" s="141"/>
    </row>
    <row r="118" spans="2:2" ht="15">
      <c r="B118" s="141"/>
    </row>
    <row r="119" spans="2:2" ht="15">
      <c r="B119" s="141"/>
    </row>
    <row r="120" spans="2:2" ht="15">
      <c r="B120" s="141"/>
    </row>
    <row r="121" spans="2:2" ht="15">
      <c r="B121" s="141"/>
    </row>
    <row r="122" spans="2:2" ht="15">
      <c r="B122" s="141"/>
    </row>
    <row r="123" spans="2:2" ht="15">
      <c r="B123" s="141"/>
    </row>
    <row r="124" spans="2:2" ht="15">
      <c r="B124" s="141"/>
    </row>
    <row r="125" spans="2:2" ht="15">
      <c r="B125" s="141"/>
    </row>
    <row r="126" spans="2:2" ht="15">
      <c r="B126" s="141"/>
    </row>
    <row r="127" spans="2:2" ht="15">
      <c r="B127" s="141"/>
    </row>
    <row r="128" spans="2:2" ht="15">
      <c r="B128" s="141"/>
    </row>
    <row r="129" spans="2:2" ht="15">
      <c r="B129" s="141"/>
    </row>
    <row r="130" spans="2:2" ht="15">
      <c r="B130" s="141"/>
    </row>
    <row r="131" spans="2:2" ht="15">
      <c r="B131" s="141"/>
    </row>
    <row r="132" spans="2:2" ht="15">
      <c r="B132" s="141"/>
    </row>
    <row r="133" spans="2:2" ht="15">
      <c r="B133" s="141"/>
    </row>
    <row r="134" spans="2:2" ht="15">
      <c r="B134" s="141"/>
    </row>
    <row r="135" spans="2:2" ht="15">
      <c r="B135" s="141"/>
    </row>
    <row r="136" spans="2:2" ht="15">
      <c r="B136" s="141"/>
    </row>
    <row r="137" spans="2:2" ht="15">
      <c r="B137" s="141"/>
    </row>
    <row r="138" spans="2:2" ht="15">
      <c r="B138" s="141"/>
    </row>
    <row r="139" spans="2:2" ht="15">
      <c r="B139" s="141"/>
    </row>
    <row r="140" spans="2:2" ht="15">
      <c r="B140" s="141"/>
    </row>
    <row r="141" spans="2:2" ht="15">
      <c r="B141" s="141"/>
    </row>
    <row r="142" spans="2:2" ht="15">
      <c r="B142" s="141"/>
    </row>
    <row r="143" spans="2:2" ht="15">
      <c r="B143" s="141"/>
    </row>
    <row r="144" spans="2:2" ht="15">
      <c r="B144" s="141"/>
    </row>
    <row r="145" spans="2:2" ht="15">
      <c r="B145" s="141"/>
    </row>
    <row r="146" spans="2:2" ht="15">
      <c r="B146" s="141"/>
    </row>
    <row r="147" spans="2:2" ht="15">
      <c r="B147" s="141"/>
    </row>
    <row r="148" spans="2:2" ht="15">
      <c r="B148" s="141"/>
    </row>
    <row r="149" spans="2:2" ht="15">
      <c r="B149" s="141"/>
    </row>
    <row r="150" spans="2:2" ht="15">
      <c r="B150" s="141"/>
    </row>
    <row r="151" spans="2:2" ht="15">
      <c r="B151" s="141"/>
    </row>
    <row r="152" spans="2:2" ht="15">
      <c r="B152" s="141"/>
    </row>
    <row r="153" spans="2:2" ht="15">
      <c r="B153" s="141"/>
    </row>
    <row r="154" spans="2:2" ht="15">
      <c r="B154" s="141"/>
    </row>
    <row r="155" spans="2:2" ht="15">
      <c r="B155" s="141"/>
    </row>
    <row r="156" spans="2:2" ht="15">
      <c r="B156" s="141"/>
    </row>
    <row r="157" spans="2:2" ht="15">
      <c r="B157" s="141"/>
    </row>
    <row r="158" spans="2:2" ht="15">
      <c r="B158" s="141"/>
    </row>
    <row r="159" spans="2:2" ht="15">
      <c r="B159" s="141"/>
    </row>
    <row r="160" spans="2:2" ht="15">
      <c r="B160" s="141"/>
    </row>
    <row r="161" spans="2:2" ht="15">
      <c r="B161" s="141"/>
    </row>
    <row r="162" spans="2:2" ht="15">
      <c r="B162" s="141"/>
    </row>
    <row r="163" spans="2:2" ht="15">
      <c r="B163" s="141"/>
    </row>
    <row r="164" spans="2:2" ht="15">
      <c r="B164" s="141"/>
    </row>
    <row r="165" spans="2:2" ht="15">
      <c r="B165" s="141"/>
    </row>
    <row r="166" spans="2:2" ht="15">
      <c r="B166" s="141"/>
    </row>
    <row r="167" spans="2:2" ht="15">
      <c r="B167" s="141"/>
    </row>
    <row r="168" spans="2:2" ht="15">
      <c r="B168" s="141"/>
    </row>
    <row r="169" spans="2:2" ht="15">
      <c r="B169" s="141"/>
    </row>
    <row r="170" spans="2:2" ht="15">
      <c r="B170" s="141"/>
    </row>
    <row r="171" spans="2:2" ht="15">
      <c r="B171" s="141"/>
    </row>
    <row r="172" spans="2:2" ht="15">
      <c r="B172" s="141"/>
    </row>
    <row r="173" spans="2:2" ht="15">
      <c r="B173" s="141"/>
    </row>
    <row r="174" spans="2:2" ht="15">
      <c r="B174" s="141"/>
    </row>
    <row r="175" spans="2:2" ht="15">
      <c r="B175" s="141"/>
    </row>
    <row r="176" spans="2:2" ht="15">
      <c r="B176" s="141"/>
    </row>
    <row r="177" spans="2:2" ht="15">
      <c r="B177" s="141"/>
    </row>
    <row r="178" spans="2:2" ht="15">
      <c r="B178" s="141"/>
    </row>
    <row r="179" spans="2:2" ht="15">
      <c r="B179" s="141"/>
    </row>
    <row r="180" spans="2:2" ht="15">
      <c r="B180" s="141"/>
    </row>
    <row r="181" spans="2:2" ht="15">
      <c r="B181" s="141"/>
    </row>
    <row r="182" spans="2:2" ht="15">
      <c r="B182" s="141"/>
    </row>
    <row r="183" spans="2:2" ht="15">
      <c r="B183" s="141"/>
    </row>
    <row r="184" spans="2:2" ht="15">
      <c r="B184" s="141"/>
    </row>
    <row r="185" spans="2:2" ht="15">
      <c r="B185" s="141"/>
    </row>
    <row r="186" spans="2:2" ht="15">
      <c r="B186" s="141"/>
    </row>
    <row r="187" spans="2:2" ht="15">
      <c r="B187" s="141"/>
    </row>
    <row r="188" spans="2:2" ht="15">
      <c r="B188" s="141"/>
    </row>
    <row r="189" spans="2:2" ht="15">
      <c r="B189" s="141"/>
    </row>
    <row r="190" spans="2:2" ht="15">
      <c r="B190" s="141"/>
    </row>
    <row r="191" spans="2:2" ht="15">
      <c r="B191" s="141"/>
    </row>
    <row r="192" spans="2:2" ht="15">
      <c r="B192" s="141"/>
    </row>
    <row r="193" spans="2:2" ht="15">
      <c r="B193" s="141"/>
    </row>
    <row r="194" spans="2:2" ht="15">
      <c r="B194" s="141"/>
    </row>
    <row r="195" spans="2:2" ht="15">
      <c r="B195" s="141"/>
    </row>
    <row r="196" spans="2:2" ht="15">
      <c r="B196" s="141"/>
    </row>
    <row r="197" spans="2:2" ht="15">
      <c r="B197" s="141"/>
    </row>
    <row r="198" spans="2:2" ht="15">
      <c r="B198" s="141"/>
    </row>
    <row r="199" spans="2:2" ht="15">
      <c r="B199" s="141"/>
    </row>
    <row r="200" spans="2:2" ht="15">
      <c r="B200" s="141"/>
    </row>
    <row r="201" spans="2:2" ht="15">
      <c r="B201" s="141"/>
    </row>
    <row r="202" spans="2:2" ht="15">
      <c r="B202" s="141"/>
    </row>
    <row r="203" spans="2:2" ht="15">
      <c r="B203" s="141"/>
    </row>
    <row r="204" spans="2:2" ht="15">
      <c r="B204" s="141"/>
    </row>
    <row r="205" spans="2:2" ht="15">
      <c r="B205" s="141"/>
    </row>
    <row r="206" spans="2:2" ht="15">
      <c r="B206" s="141"/>
    </row>
    <row r="207" spans="2:2" ht="15">
      <c r="B207" s="141"/>
    </row>
    <row r="208" spans="2:2" ht="15">
      <c r="B208" s="141"/>
    </row>
    <row r="209" spans="2:2" ht="15">
      <c r="B209" s="141"/>
    </row>
    <row r="210" spans="2:2" ht="15">
      <c r="B210" s="141"/>
    </row>
    <row r="211" spans="2:2" ht="15">
      <c r="B211" s="141"/>
    </row>
    <row r="212" spans="2:2" ht="15">
      <c r="B212" s="141"/>
    </row>
    <row r="213" spans="2:2" ht="15">
      <c r="B213" s="141"/>
    </row>
    <row r="214" spans="2:2" ht="15">
      <c r="B214" s="141"/>
    </row>
    <row r="215" spans="2:2" ht="15">
      <c r="B215" s="141"/>
    </row>
    <row r="216" spans="2:2" ht="15">
      <c r="B216" s="141"/>
    </row>
    <row r="217" spans="2:2" ht="15">
      <c r="B217" s="141"/>
    </row>
    <row r="218" spans="2:2" ht="15">
      <c r="B218" s="141"/>
    </row>
    <row r="219" spans="2:2" ht="15">
      <c r="B219" s="141"/>
    </row>
    <row r="220" spans="2:2" ht="15">
      <c r="B220" s="141"/>
    </row>
    <row r="221" spans="2:2" ht="15">
      <c r="B221" s="141"/>
    </row>
    <row r="222" spans="2:2" ht="15">
      <c r="B222" s="141"/>
    </row>
    <row r="223" spans="2:2" ht="15">
      <c r="B223" s="141"/>
    </row>
    <row r="224" spans="2:2" ht="15">
      <c r="B224" s="141"/>
    </row>
    <row r="225" spans="2:2" ht="15">
      <c r="B225" s="141"/>
    </row>
    <row r="226" spans="2:2" ht="15">
      <c r="B226" s="141"/>
    </row>
    <row r="227" spans="2:2" ht="15">
      <c r="B227" s="141"/>
    </row>
    <row r="228" spans="2:2" ht="15">
      <c r="B228" s="141"/>
    </row>
    <row r="229" spans="2:2" ht="15">
      <c r="B229" s="141"/>
    </row>
    <row r="230" spans="2:2" ht="15">
      <c r="B230" s="141"/>
    </row>
    <row r="231" spans="2:2" ht="15">
      <c r="B231" s="141"/>
    </row>
    <row r="232" spans="2:2" ht="15">
      <c r="B232" s="141"/>
    </row>
    <row r="233" spans="2:2" ht="15">
      <c r="B233" s="141"/>
    </row>
    <row r="234" spans="2:2" ht="15">
      <c r="B234" s="141"/>
    </row>
    <row r="235" spans="2:2" ht="15">
      <c r="B235" s="141"/>
    </row>
    <row r="236" spans="2:2" ht="15">
      <c r="B236" s="141"/>
    </row>
    <row r="237" spans="2:2" ht="15">
      <c r="B237" s="141"/>
    </row>
    <row r="238" spans="2:2" ht="15">
      <c r="B238" s="141"/>
    </row>
    <row r="239" spans="2:2" ht="15">
      <c r="B239" s="141"/>
    </row>
    <row r="240" spans="2:2" ht="15">
      <c r="B240" s="141"/>
    </row>
    <row r="241" spans="2:2" ht="15">
      <c r="B241" s="141"/>
    </row>
    <row r="242" spans="2:2" ht="15">
      <c r="B242" s="141"/>
    </row>
    <row r="243" spans="2:2" ht="15">
      <c r="B243" s="141"/>
    </row>
    <row r="244" spans="2:2" ht="15">
      <c r="B244" s="141"/>
    </row>
    <row r="245" spans="2:2" ht="15">
      <c r="B245" s="141"/>
    </row>
    <row r="246" spans="2:2" ht="15">
      <c r="B246" s="141"/>
    </row>
    <row r="247" spans="2:2" ht="15">
      <c r="B247" s="141"/>
    </row>
    <row r="248" spans="2:2" ht="15">
      <c r="B248" s="141"/>
    </row>
    <row r="249" spans="2:2" ht="15">
      <c r="B249" s="141"/>
    </row>
    <row r="250" spans="2:2" ht="15">
      <c r="B250" s="141"/>
    </row>
    <row r="251" spans="2:2" ht="15">
      <c r="B251" s="141"/>
    </row>
    <row r="252" spans="2:2" ht="15">
      <c r="B252" s="141"/>
    </row>
    <row r="253" spans="2:2" ht="15">
      <c r="B253" s="141"/>
    </row>
    <row r="254" spans="2:2" ht="15">
      <c r="B254" s="141"/>
    </row>
    <row r="255" spans="2:2" ht="15">
      <c r="B255" s="141"/>
    </row>
    <row r="256" spans="2:2" ht="15">
      <c r="B256" s="141"/>
    </row>
    <row r="257" spans="2:2" ht="15">
      <c r="B257" s="141"/>
    </row>
    <row r="258" spans="2:2" ht="15">
      <c r="B258" s="141"/>
    </row>
    <row r="259" spans="2:2" ht="15">
      <c r="B259" s="141"/>
    </row>
    <row r="260" spans="2:2" ht="15">
      <c r="B260" s="141"/>
    </row>
    <row r="261" spans="2:2" ht="15">
      <c r="B261" s="141"/>
    </row>
    <row r="262" spans="2:2" ht="15">
      <c r="B262" s="141"/>
    </row>
    <row r="263" spans="2:2" ht="15">
      <c r="B263" s="141"/>
    </row>
    <row r="264" spans="2:2" ht="15">
      <c r="B264" s="141"/>
    </row>
    <row r="265" spans="2:2" ht="15">
      <c r="B265" s="141"/>
    </row>
    <row r="266" spans="2:2" ht="15">
      <c r="B266" s="141"/>
    </row>
    <row r="267" spans="2:2" ht="15">
      <c r="B267" s="141"/>
    </row>
    <row r="268" spans="2:2" ht="15">
      <c r="B268" s="141"/>
    </row>
    <row r="269" spans="2:2" ht="15">
      <c r="B269" s="141"/>
    </row>
    <row r="270" spans="2:2" ht="15">
      <c r="B270" s="141"/>
    </row>
    <row r="271" spans="2:2" ht="15">
      <c r="B271" s="141"/>
    </row>
    <row r="272" spans="2:2" ht="15">
      <c r="B272" s="141"/>
    </row>
    <row r="273" spans="2:2" ht="15">
      <c r="B273" s="141"/>
    </row>
    <row r="274" spans="2:2" ht="15">
      <c r="B274" s="141"/>
    </row>
    <row r="275" spans="2:2" ht="15">
      <c r="B275" s="141"/>
    </row>
    <row r="276" spans="2:2" ht="15">
      <c r="B276" s="141"/>
    </row>
    <row r="277" spans="2:2" ht="15">
      <c r="B277" s="141"/>
    </row>
    <row r="278" spans="2:2" ht="15">
      <c r="B278" s="141"/>
    </row>
    <row r="279" spans="2:2" ht="15">
      <c r="B279" s="141"/>
    </row>
    <row r="280" spans="2:2" ht="15">
      <c r="B280" s="141"/>
    </row>
    <row r="281" spans="2:2" ht="15">
      <c r="B281" s="141"/>
    </row>
    <row r="282" spans="2:2" ht="15">
      <c r="B282" s="141"/>
    </row>
    <row r="283" spans="2:2" ht="15">
      <c r="B283" s="141"/>
    </row>
    <row r="284" spans="2:2" ht="15">
      <c r="B284" s="141"/>
    </row>
    <row r="285" spans="2:2" ht="15">
      <c r="B285" s="141"/>
    </row>
    <row r="286" spans="2:2" ht="15">
      <c r="B286" s="141"/>
    </row>
    <row r="287" spans="2:2" ht="15">
      <c r="B287" s="141"/>
    </row>
    <row r="288" spans="2:2" ht="15">
      <c r="B288" s="141"/>
    </row>
    <row r="289" spans="2:2" ht="15">
      <c r="B289" s="141"/>
    </row>
    <row r="290" spans="2:2" ht="15">
      <c r="B290" s="141"/>
    </row>
    <row r="291" spans="2:2" ht="15">
      <c r="B291" s="141"/>
    </row>
    <row r="292" spans="2:2" ht="15">
      <c r="B292" s="141"/>
    </row>
    <row r="293" spans="2:2" ht="15">
      <c r="B293" s="141"/>
    </row>
    <row r="294" spans="2:2" ht="15">
      <c r="B294" s="141"/>
    </row>
    <row r="295" spans="2:2" ht="15">
      <c r="B295" s="141"/>
    </row>
    <row r="296" spans="2:2" ht="15">
      <c r="B296" s="141"/>
    </row>
    <row r="297" spans="2:2" ht="15">
      <c r="B297" s="141"/>
    </row>
    <row r="298" spans="2:2" ht="15">
      <c r="B298" s="141"/>
    </row>
    <row r="299" spans="2:2" ht="15">
      <c r="B299" s="141"/>
    </row>
    <row r="300" spans="2:2" ht="15">
      <c r="B300" s="141"/>
    </row>
    <row r="301" spans="2:2" ht="15">
      <c r="B301" s="141"/>
    </row>
    <row r="302" spans="2:2" ht="15">
      <c r="B302" s="141"/>
    </row>
    <row r="303" spans="2:2" ht="15">
      <c r="B303" s="141"/>
    </row>
    <row r="304" spans="2:2" ht="15">
      <c r="B304" s="141"/>
    </row>
    <row r="305" spans="2:2" ht="15">
      <c r="B305" s="141"/>
    </row>
    <row r="306" spans="2:2" ht="15">
      <c r="B306" s="141"/>
    </row>
    <row r="307" spans="2:2" ht="15">
      <c r="B307" s="141"/>
    </row>
    <row r="308" spans="2:2" ht="15">
      <c r="B308" s="141"/>
    </row>
    <row r="309" spans="2:2" ht="15">
      <c r="B309" s="141"/>
    </row>
    <row r="310" spans="2:2" ht="15">
      <c r="B310" s="141"/>
    </row>
    <row r="311" spans="2:2" ht="15">
      <c r="B311" s="141"/>
    </row>
    <row r="312" spans="2:2" ht="15">
      <c r="B312" s="141"/>
    </row>
    <row r="313" spans="2:2" ht="15">
      <c r="B313" s="141"/>
    </row>
    <row r="314" spans="2:2" ht="15">
      <c r="B314" s="141"/>
    </row>
    <row r="315" spans="2:2" ht="15">
      <c r="B315" s="141"/>
    </row>
    <row r="316" spans="2:2" ht="15">
      <c r="B316" s="141"/>
    </row>
    <row r="317" spans="2:2" ht="15">
      <c r="B317" s="141"/>
    </row>
    <row r="318" spans="2:2" ht="15">
      <c r="B318" s="141"/>
    </row>
    <row r="319" spans="2:2" ht="15">
      <c r="B319" s="141"/>
    </row>
    <row r="320" spans="2:2" ht="15">
      <c r="B320" s="141"/>
    </row>
    <row r="321" spans="2:2" ht="15">
      <c r="B321" s="141"/>
    </row>
    <row r="322" spans="2:2" ht="15">
      <c r="B322" s="141"/>
    </row>
    <row r="323" spans="2:2" ht="15">
      <c r="B323" s="141"/>
    </row>
    <row r="324" spans="2:2" ht="15">
      <c r="B324" s="141"/>
    </row>
    <row r="325" spans="2:2" ht="15">
      <c r="B325" s="141"/>
    </row>
    <row r="326" spans="2:2" ht="15">
      <c r="B326" s="141"/>
    </row>
    <row r="327" spans="2:2" ht="15">
      <c r="B327" s="141"/>
    </row>
    <row r="328" spans="2:2" ht="15">
      <c r="B328" s="141"/>
    </row>
    <row r="329" spans="2:2" ht="15">
      <c r="B329" s="141"/>
    </row>
    <row r="330" spans="2:2" ht="15">
      <c r="B330" s="141"/>
    </row>
    <row r="331" spans="2:2" ht="15">
      <c r="B331" s="141"/>
    </row>
    <row r="332" spans="2:2" ht="15">
      <c r="B332" s="141"/>
    </row>
    <row r="333" spans="2:2" ht="15">
      <c r="B333" s="141"/>
    </row>
    <row r="334" spans="2:2" ht="15">
      <c r="B334" s="141"/>
    </row>
    <row r="335" spans="2:2" ht="15">
      <c r="B335" s="141"/>
    </row>
    <row r="336" spans="2:2" ht="15">
      <c r="B336" s="141"/>
    </row>
    <row r="337" spans="2:2" ht="15">
      <c r="B337" s="141"/>
    </row>
    <row r="338" spans="2:2" ht="15">
      <c r="B338" s="141"/>
    </row>
    <row r="339" spans="2:2" ht="15">
      <c r="B339" s="141"/>
    </row>
    <row r="340" spans="2:2" ht="15">
      <c r="B340" s="141"/>
    </row>
    <row r="341" spans="2:2" ht="15">
      <c r="B341" s="141"/>
    </row>
    <row r="342" spans="2:2" ht="15">
      <c r="B342" s="141"/>
    </row>
    <row r="343" spans="2:2" ht="15">
      <c r="B343" s="141"/>
    </row>
    <row r="344" spans="2:2" ht="15">
      <c r="B344" s="141"/>
    </row>
    <row r="345" spans="2:2" ht="15">
      <c r="B345" s="141"/>
    </row>
    <row r="346" spans="2:2" ht="15">
      <c r="B346" s="141"/>
    </row>
    <row r="347" spans="2:2" ht="15">
      <c r="B347" s="141"/>
    </row>
    <row r="348" spans="2:2" ht="15">
      <c r="B348" s="141"/>
    </row>
    <row r="349" spans="2:2" ht="15">
      <c r="B349" s="141"/>
    </row>
    <row r="350" spans="2:2" ht="15">
      <c r="B350" s="141"/>
    </row>
    <row r="351" spans="2:2" ht="15">
      <c r="B351" s="141"/>
    </row>
    <row r="352" spans="2:2" ht="15">
      <c r="B352" s="141"/>
    </row>
    <row r="353" spans="2:2" ht="15">
      <c r="B353" s="141"/>
    </row>
    <row r="354" spans="2:2" ht="15">
      <c r="B354" s="141"/>
    </row>
    <row r="355" spans="2:2" ht="15">
      <c r="B355" s="141"/>
    </row>
    <row r="356" spans="2:2" ht="15">
      <c r="B356" s="141"/>
    </row>
    <row r="357" spans="2:2" ht="15">
      <c r="B357" s="141"/>
    </row>
    <row r="358" spans="2:2" ht="15">
      <c r="B358" s="141"/>
    </row>
    <row r="359" spans="2:2" ht="15">
      <c r="B359" s="141"/>
    </row>
    <row r="360" spans="2:2" ht="15">
      <c r="B360" s="141"/>
    </row>
    <row r="361" spans="2:2" ht="15">
      <c r="B361" s="141"/>
    </row>
    <row r="362" spans="2:2" ht="15">
      <c r="B362" s="141"/>
    </row>
    <row r="363" spans="2:2" ht="15">
      <c r="B363" s="141"/>
    </row>
    <row r="364" spans="2:2" ht="15">
      <c r="B364" s="141"/>
    </row>
    <row r="365" spans="2:2" ht="15">
      <c r="B365" s="141"/>
    </row>
    <row r="366" spans="2:2" ht="15">
      <c r="B366" s="141"/>
    </row>
    <row r="367" spans="2:2" ht="15">
      <c r="B367" s="141"/>
    </row>
    <row r="368" spans="2:2" ht="15">
      <c r="B368" s="141"/>
    </row>
    <row r="369" spans="2:2" ht="15">
      <c r="B369" s="141"/>
    </row>
    <row r="370" spans="2:2" ht="15">
      <c r="B370" s="141"/>
    </row>
    <row r="371" spans="2:2" ht="15">
      <c r="B371" s="141"/>
    </row>
    <row r="372" spans="2:2" ht="15">
      <c r="B372" s="141"/>
    </row>
    <row r="373" spans="2:2" ht="15">
      <c r="B373" s="141"/>
    </row>
    <row r="374" spans="2:2" ht="15">
      <c r="B374" s="141"/>
    </row>
    <row r="375" spans="2:2" ht="15">
      <c r="B375" s="141"/>
    </row>
    <row r="376" spans="2:2" ht="15">
      <c r="B376" s="141"/>
    </row>
    <row r="377" spans="2:2" ht="15">
      <c r="B377" s="141"/>
    </row>
    <row r="378" spans="2:2" ht="15">
      <c r="B378" s="141"/>
    </row>
    <row r="379" spans="2:2" ht="15">
      <c r="B379" s="141"/>
    </row>
    <row r="380" spans="2:2" ht="15">
      <c r="B380" s="141"/>
    </row>
    <row r="381" spans="2:2" ht="15">
      <c r="B381" s="141"/>
    </row>
    <row r="382" spans="2:2" ht="15">
      <c r="B382" s="141"/>
    </row>
    <row r="383" spans="2:2" ht="15">
      <c r="B383" s="141"/>
    </row>
    <row r="384" spans="2:2" ht="15">
      <c r="B384" s="141"/>
    </row>
    <row r="385" spans="2:2" ht="15">
      <c r="B385" s="141"/>
    </row>
    <row r="386" spans="2:2" ht="15">
      <c r="B386" s="141"/>
    </row>
    <row r="387" spans="2:2" ht="15">
      <c r="B387" s="141"/>
    </row>
    <row r="388" spans="2:2" ht="15">
      <c r="B388" s="141"/>
    </row>
    <row r="389" spans="2:2" ht="15">
      <c r="B389" s="141"/>
    </row>
    <row r="390" spans="2:2" ht="15">
      <c r="B390" s="141"/>
    </row>
    <row r="391" spans="2:2" ht="15">
      <c r="B391" s="141"/>
    </row>
    <row r="392" spans="2:2" ht="15">
      <c r="B392" s="141"/>
    </row>
    <row r="393" spans="2:2" ht="15">
      <c r="B393" s="141"/>
    </row>
    <row r="394" spans="2:2" ht="15">
      <c r="B394" s="141"/>
    </row>
    <row r="395" spans="2:2" ht="15">
      <c r="B395" s="141"/>
    </row>
    <row r="396" spans="2:2" ht="15">
      <c r="B396" s="141"/>
    </row>
    <row r="397" spans="2:2" ht="15">
      <c r="B397" s="141"/>
    </row>
    <row r="398" spans="2:2" ht="15">
      <c r="B398" s="141"/>
    </row>
    <row r="399" spans="2:2" ht="15">
      <c r="B399" s="141"/>
    </row>
    <row r="400" spans="2:2" ht="15">
      <c r="B400" s="141"/>
    </row>
    <row r="401" spans="2:2" ht="15">
      <c r="B401" s="141"/>
    </row>
    <row r="402" spans="2:2" ht="15">
      <c r="B402" s="141"/>
    </row>
    <row r="403" spans="2:2" ht="15">
      <c r="B403" s="141"/>
    </row>
    <row r="404" spans="2:2" ht="15">
      <c r="B404" s="141"/>
    </row>
    <row r="405" spans="2:2" ht="15">
      <c r="B405" s="141"/>
    </row>
    <row r="406" spans="2:2" ht="15">
      <c r="B406" s="141"/>
    </row>
    <row r="407" spans="2:2" ht="15">
      <c r="B407" s="141"/>
    </row>
    <row r="408" spans="2:2" ht="15">
      <c r="B408" s="141"/>
    </row>
    <row r="409" spans="2:2" ht="15">
      <c r="B409" s="141"/>
    </row>
    <row r="410" spans="2:2" ht="15">
      <c r="B410" s="141"/>
    </row>
    <row r="411" spans="2:2" ht="15">
      <c r="B411" s="141"/>
    </row>
    <row r="412" spans="2:2" ht="15">
      <c r="B412" s="141"/>
    </row>
    <row r="413" spans="2:2" ht="15">
      <c r="B413" s="141"/>
    </row>
    <row r="414" spans="2:2" ht="15">
      <c r="B414" s="141"/>
    </row>
    <row r="415" spans="2:2" ht="15">
      <c r="B415" s="141"/>
    </row>
    <row r="416" spans="2:2" ht="15">
      <c r="B416" s="141"/>
    </row>
    <row r="417" spans="2:2" ht="15">
      <c r="B417" s="141"/>
    </row>
    <row r="418" spans="2:2" ht="15">
      <c r="B418" s="141"/>
    </row>
    <row r="419" spans="2:2" ht="15">
      <c r="B419" s="141"/>
    </row>
    <row r="420" spans="2:2" ht="15">
      <c r="B420" s="141"/>
    </row>
    <row r="421" spans="2:2" ht="15">
      <c r="B421" s="141"/>
    </row>
    <row r="422" spans="2:2" ht="15">
      <c r="B422" s="141"/>
    </row>
    <row r="423" spans="2:2" ht="15">
      <c r="B423" s="141"/>
    </row>
    <row r="424" spans="2:2" ht="15">
      <c r="B424" s="141"/>
    </row>
    <row r="425" spans="2:2" ht="15">
      <c r="B425" s="141"/>
    </row>
    <row r="426" spans="2:2" ht="15">
      <c r="B426" s="141"/>
    </row>
    <row r="427" spans="2:2" ht="15">
      <c r="B427" s="141"/>
    </row>
    <row r="428" spans="2:2" ht="15">
      <c r="B428" s="141"/>
    </row>
    <row r="429" spans="2:2" ht="15">
      <c r="B429" s="141"/>
    </row>
    <row r="430" spans="2:2" ht="15">
      <c r="B430" s="141"/>
    </row>
    <row r="431" spans="2:2" ht="15">
      <c r="B431" s="141"/>
    </row>
    <row r="432" spans="2:2" ht="15">
      <c r="B432" s="141"/>
    </row>
    <row r="433" spans="2:2" ht="15">
      <c r="B433" s="141"/>
    </row>
    <row r="434" spans="2:2" ht="15">
      <c r="B434" s="141"/>
    </row>
    <row r="435" spans="2:2" ht="15">
      <c r="B435" s="141"/>
    </row>
    <row r="436" spans="2:2" ht="15">
      <c r="B436" s="141"/>
    </row>
    <row r="437" spans="2:2" ht="15">
      <c r="B437" s="141"/>
    </row>
    <row r="438" spans="2:2" ht="15">
      <c r="B438" s="141"/>
    </row>
    <row r="439" spans="2:2" ht="15">
      <c r="B439" s="141"/>
    </row>
    <row r="440" spans="2:2" ht="15">
      <c r="B440" s="141"/>
    </row>
    <row r="441" spans="2:2" ht="15">
      <c r="B441" s="141"/>
    </row>
    <row r="442" spans="2:2" ht="15">
      <c r="B442" s="141"/>
    </row>
    <row r="443" spans="2:2" ht="15">
      <c r="B443" s="141"/>
    </row>
    <row r="444" spans="2:2" ht="15">
      <c r="B444" s="141"/>
    </row>
    <row r="445" spans="2:2" ht="15">
      <c r="B445" s="141"/>
    </row>
    <row r="446" spans="2:2" ht="15">
      <c r="B446" s="141"/>
    </row>
    <row r="447" spans="2:2" ht="15">
      <c r="B447" s="141"/>
    </row>
    <row r="448" spans="2:2" ht="15">
      <c r="B448" s="141"/>
    </row>
    <row r="449" spans="2:2" ht="15">
      <c r="B449" s="141"/>
    </row>
    <row r="450" spans="2:2" ht="15">
      <c r="B450" s="141"/>
    </row>
    <row r="451" spans="2:2" ht="15">
      <c r="B451" s="141"/>
    </row>
    <row r="452" spans="2:2" ht="15">
      <c r="B452" s="141"/>
    </row>
    <row r="453" spans="2:2" ht="15">
      <c r="B453" s="141"/>
    </row>
    <row r="454" spans="2:2" ht="15">
      <c r="B454" s="141"/>
    </row>
    <row r="455" spans="2:2" ht="15">
      <c r="B455" s="141"/>
    </row>
    <row r="456" spans="2:2" ht="15">
      <c r="B456" s="141"/>
    </row>
    <row r="457" spans="2:2" ht="15">
      <c r="B457" s="141"/>
    </row>
    <row r="458" spans="2:2" ht="15">
      <c r="B458" s="141"/>
    </row>
    <row r="459" spans="2:2" ht="15">
      <c r="B459" s="141"/>
    </row>
    <row r="460" spans="2:2" ht="15">
      <c r="B460" s="141"/>
    </row>
    <row r="461" spans="2:2" ht="15">
      <c r="B461" s="141"/>
    </row>
    <row r="462" spans="2:2" ht="15">
      <c r="B462" s="141"/>
    </row>
    <row r="463" spans="2:2" ht="15">
      <c r="B463" s="141"/>
    </row>
    <row r="464" spans="2:2" ht="15">
      <c r="B464" s="141"/>
    </row>
    <row r="465" spans="2:2" ht="15">
      <c r="B465" s="141"/>
    </row>
    <row r="466" spans="2:2" ht="15">
      <c r="B466" s="141"/>
    </row>
    <row r="467" spans="2:2" ht="15">
      <c r="B467" s="141"/>
    </row>
    <row r="468" spans="2:2" ht="15">
      <c r="B468" s="141"/>
    </row>
    <row r="469" spans="2:2" ht="15">
      <c r="B469" s="141"/>
    </row>
    <row r="470" spans="2:2" ht="15">
      <c r="B470" s="141"/>
    </row>
    <row r="471" spans="2:2" ht="15">
      <c r="B471" s="141"/>
    </row>
    <row r="472" spans="2:2" ht="15">
      <c r="B472" s="141"/>
    </row>
    <row r="473" spans="2:2" ht="15">
      <c r="B473" s="141"/>
    </row>
    <row r="474" spans="2:2" ht="15">
      <c r="B474" s="141"/>
    </row>
    <row r="475" spans="2:2" ht="15">
      <c r="B475" s="141"/>
    </row>
    <row r="476" spans="2:2" ht="15">
      <c r="B476" s="141"/>
    </row>
    <row r="477" spans="2:2" ht="15">
      <c r="B477" s="141"/>
    </row>
    <row r="478" spans="2:2" ht="15">
      <c r="B478" s="141"/>
    </row>
    <row r="479" spans="2:2" ht="15">
      <c r="B479" s="141"/>
    </row>
    <row r="480" spans="2:2" ht="15">
      <c r="B480" s="141"/>
    </row>
    <row r="481" spans="2:2" ht="15">
      <c r="B481" s="141"/>
    </row>
    <row r="482" spans="2:2" ht="15">
      <c r="B482" s="141"/>
    </row>
    <row r="483" spans="2:2" ht="15">
      <c r="B483" s="141"/>
    </row>
    <row r="484" spans="2:2" ht="15">
      <c r="B484" s="141"/>
    </row>
    <row r="485" spans="2:2" ht="15">
      <c r="B485" s="141"/>
    </row>
    <row r="486" spans="2:2" ht="15">
      <c r="B486" s="141"/>
    </row>
    <row r="487" spans="2:2" ht="15">
      <c r="B487" s="141"/>
    </row>
    <row r="488" spans="2:2" ht="15">
      <c r="B488" s="141"/>
    </row>
    <row r="489" spans="2:2" ht="15">
      <c r="B489" s="141"/>
    </row>
    <row r="490" spans="2:2" ht="15">
      <c r="B490" s="141"/>
    </row>
    <row r="491" spans="2:2" ht="15">
      <c r="B491" s="141"/>
    </row>
    <row r="492" spans="2:2" ht="15">
      <c r="B492" s="141"/>
    </row>
    <row r="493" spans="2:2" ht="15">
      <c r="B493" s="141"/>
    </row>
    <row r="494" spans="2:2" ht="15">
      <c r="B494" s="141"/>
    </row>
    <row r="495" spans="2:2" ht="15">
      <c r="B495" s="141"/>
    </row>
    <row r="496" spans="2:2" ht="15">
      <c r="B496" s="141"/>
    </row>
    <row r="497" spans="2:2" ht="15">
      <c r="B497" s="141"/>
    </row>
    <row r="498" spans="2:2" ht="15">
      <c r="B498" s="141"/>
    </row>
    <row r="499" spans="2:2" ht="15">
      <c r="B499" s="141"/>
    </row>
    <row r="500" spans="2:2" ht="15">
      <c r="B500" s="141"/>
    </row>
    <row r="501" spans="2:2" ht="15">
      <c r="B501" s="141"/>
    </row>
    <row r="502" spans="2:2" ht="15">
      <c r="B502" s="141"/>
    </row>
    <row r="503" spans="2:2" ht="15">
      <c r="B503" s="141"/>
    </row>
    <row r="504" spans="2:2" ht="15">
      <c r="B504" s="141"/>
    </row>
    <row r="505" spans="2:2" ht="15">
      <c r="B505" s="141"/>
    </row>
    <row r="506" spans="2:2" ht="15">
      <c r="B506" s="141"/>
    </row>
    <row r="507" spans="2:2" ht="15">
      <c r="B507" s="141"/>
    </row>
    <row r="508" spans="2:2" ht="15">
      <c r="B508" s="141"/>
    </row>
    <row r="509" spans="2:2" ht="15">
      <c r="B509" s="141"/>
    </row>
    <row r="510" spans="2:2" ht="15">
      <c r="B510" s="141"/>
    </row>
    <row r="511" spans="2:2" ht="15">
      <c r="B511" s="141"/>
    </row>
    <row r="512" spans="2:2" ht="15">
      <c r="B512" s="141"/>
    </row>
    <row r="513" spans="2:2" ht="15">
      <c r="B513" s="141"/>
    </row>
    <row r="514" spans="2:2" ht="15">
      <c r="B514" s="141"/>
    </row>
    <row r="515" spans="2:2" ht="15">
      <c r="B515" s="141"/>
    </row>
    <row r="516" spans="2:2" ht="15">
      <c r="B516" s="141"/>
    </row>
    <row r="517" spans="2:2" ht="15">
      <c r="B517" s="141"/>
    </row>
    <row r="518" spans="2:2" ht="15">
      <c r="B518" s="141"/>
    </row>
    <row r="519" spans="2:2" ht="15">
      <c r="B519" s="141"/>
    </row>
    <row r="520" spans="2:2" ht="15">
      <c r="B520" s="141"/>
    </row>
    <row r="521" spans="2:2" ht="15">
      <c r="B521" s="141"/>
    </row>
    <row r="522" spans="2:2" ht="15">
      <c r="B522" s="141"/>
    </row>
    <row r="523" spans="2:2" ht="15">
      <c r="B523" s="141"/>
    </row>
    <row r="524" spans="2:2" ht="15">
      <c r="B524" s="141"/>
    </row>
    <row r="525" spans="2:2" ht="15">
      <c r="B525" s="141"/>
    </row>
    <row r="526" spans="2:2" ht="15">
      <c r="B526" s="141"/>
    </row>
    <row r="527" spans="2:2" ht="15">
      <c r="B527" s="141"/>
    </row>
    <row r="528" spans="2:2" ht="15">
      <c r="B528" s="141"/>
    </row>
    <row r="529" spans="2:2" ht="15">
      <c r="B529" s="141"/>
    </row>
    <row r="530" spans="2:2" ht="15">
      <c r="B530" s="141"/>
    </row>
    <row r="531" spans="2:2" ht="15">
      <c r="B531" s="141"/>
    </row>
    <row r="532" spans="2:2" ht="15">
      <c r="B532" s="141"/>
    </row>
    <row r="533" spans="2:2" ht="15">
      <c r="B533" s="141"/>
    </row>
    <row r="534" spans="2:2" ht="15">
      <c r="B534" s="141"/>
    </row>
    <row r="535" spans="2:2" ht="15">
      <c r="B535" s="141"/>
    </row>
    <row r="536" spans="2:2" ht="15">
      <c r="B536" s="141"/>
    </row>
    <row r="537" spans="2:2" ht="15">
      <c r="B537" s="141"/>
    </row>
    <row r="538" spans="2:2" ht="15">
      <c r="B538" s="141"/>
    </row>
    <row r="539" spans="2:2" ht="15">
      <c r="B539" s="141"/>
    </row>
    <row r="540" spans="2:2" ht="15">
      <c r="B540" s="141"/>
    </row>
    <row r="541" spans="2:2" ht="15">
      <c r="B541" s="141"/>
    </row>
    <row r="542" spans="2:2" ht="15">
      <c r="B542" s="141"/>
    </row>
    <row r="543" spans="2:2" ht="15">
      <c r="B543" s="141"/>
    </row>
    <row r="544" spans="2:2" ht="15">
      <c r="B544" s="141"/>
    </row>
    <row r="545" spans="2:2" ht="15">
      <c r="B545" s="141"/>
    </row>
    <row r="546" spans="2:2" ht="15">
      <c r="B546" s="141"/>
    </row>
    <row r="547" spans="2:2" ht="15">
      <c r="B547" s="141"/>
    </row>
    <row r="548" spans="2:2" ht="15">
      <c r="B548" s="141"/>
    </row>
    <row r="549" spans="2:2" ht="15">
      <c r="B549" s="141"/>
    </row>
    <row r="550" spans="2:2" ht="15">
      <c r="B550" s="141"/>
    </row>
    <row r="551" spans="2:2" ht="15">
      <c r="B551" s="141"/>
    </row>
    <row r="552" spans="2:2" ht="15">
      <c r="B552" s="141"/>
    </row>
    <row r="553" spans="2:2" ht="15">
      <c r="B553" s="141"/>
    </row>
    <row r="554" spans="2:2" ht="15">
      <c r="B554" s="141"/>
    </row>
    <row r="555" spans="2:2" ht="15">
      <c r="B555" s="141"/>
    </row>
    <row r="556" spans="2:2" ht="15">
      <c r="B556" s="141"/>
    </row>
    <row r="557" spans="2:2" ht="15">
      <c r="B557" s="141"/>
    </row>
    <row r="558" spans="2:2" ht="15">
      <c r="B558" s="141"/>
    </row>
    <row r="559" spans="2:2" ht="15">
      <c r="B559" s="141"/>
    </row>
    <row r="560" spans="2:2" ht="15">
      <c r="B560" s="141"/>
    </row>
    <row r="561" spans="2:2" ht="15">
      <c r="B561" s="141"/>
    </row>
    <row r="562" spans="2:2" ht="15">
      <c r="B562" s="141"/>
    </row>
    <row r="563" spans="2:2" ht="15">
      <c r="B563" s="141"/>
    </row>
    <row r="564" spans="2:2" ht="15">
      <c r="B564" s="141"/>
    </row>
    <row r="565" spans="2:2" ht="15">
      <c r="B565" s="141"/>
    </row>
    <row r="566" spans="2:2" ht="15">
      <c r="B566" s="141"/>
    </row>
    <row r="567" spans="2:2" ht="15">
      <c r="B567" s="141"/>
    </row>
    <row r="568" spans="2:2" ht="15">
      <c r="B568" s="141"/>
    </row>
    <row r="569" spans="2:2" ht="15">
      <c r="B569" s="141"/>
    </row>
    <row r="570" spans="2:2" ht="15">
      <c r="B570" s="141"/>
    </row>
    <row r="571" spans="2:2" ht="15">
      <c r="B571" s="141"/>
    </row>
    <row r="572" spans="2:2" ht="15">
      <c r="B572" s="141"/>
    </row>
    <row r="573" spans="2:2" ht="15">
      <c r="B573" s="141"/>
    </row>
    <row r="574" spans="2:2" ht="15">
      <c r="B574" s="141"/>
    </row>
    <row r="575" spans="2:2" ht="15">
      <c r="B575" s="141"/>
    </row>
    <row r="576" spans="2:2" ht="15">
      <c r="B576" s="141"/>
    </row>
    <row r="577" spans="2:2" ht="15">
      <c r="B577" s="141"/>
    </row>
    <row r="578" spans="2:2" ht="15">
      <c r="B578" s="141"/>
    </row>
    <row r="579" spans="2:2" ht="15">
      <c r="B579" s="141"/>
    </row>
    <row r="580" spans="2:2" ht="15">
      <c r="B580" s="141"/>
    </row>
    <row r="581" spans="2:2" ht="15">
      <c r="B581" s="141"/>
    </row>
    <row r="582" spans="2:2" ht="15">
      <c r="B582" s="141"/>
    </row>
    <row r="583" spans="2:2" ht="15">
      <c r="B583" s="141"/>
    </row>
    <row r="584" spans="2:2" ht="15">
      <c r="B584" s="141"/>
    </row>
    <row r="585" spans="2:2" ht="15">
      <c r="B585" s="141"/>
    </row>
    <row r="586" spans="2:2" ht="15">
      <c r="B586" s="141"/>
    </row>
    <row r="587" spans="2:2" ht="15">
      <c r="B587" s="141"/>
    </row>
    <row r="588" spans="2:2" ht="15">
      <c r="B588" s="141"/>
    </row>
    <row r="589" spans="2:2" ht="15">
      <c r="B589" s="141"/>
    </row>
    <row r="590" spans="2:2" ht="15">
      <c r="B590" s="141"/>
    </row>
    <row r="591" spans="2:2" ht="15">
      <c r="B591" s="141"/>
    </row>
    <row r="592" spans="2:2" ht="15">
      <c r="B592" s="141"/>
    </row>
    <row r="593" spans="2:2" ht="15">
      <c r="B593" s="141"/>
    </row>
    <row r="594" spans="2:2" ht="15">
      <c r="B594" s="141"/>
    </row>
    <row r="595" spans="2:2" ht="15">
      <c r="B595" s="141"/>
    </row>
    <row r="596" spans="2:2" ht="15">
      <c r="B596" s="141"/>
    </row>
    <row r="597" spans="2:2" ht="15">
      <c r="B597" s="141"/>
    </row>
    <row r="598" spans="2:2" ht="15">
      <c r="B598" s="141"/>
    </row>
    <row r="599" spans="2:2" ht="15">
      <c r="B599" s="141"/>
    </row>
    <row r="600" spans="2:2" ht="15">
      <c r="B600" s="141"/>
    </row>
    <row r="601" spans="2:2" ht="15">
      <c r="B601" s="141"/>
    </row>
    <row r="602" spans="2:2" ht="15">
      <c r="B602" s="141"/>
    </row>
    <row r="603" spans="2:2" ht="15">
      <c r="B603" s="141"/>
    </row>
    <row r="604" spans="2:2" ht="15">
      <c r="B604" s="141"/>
    </row>
    <row r="605" spans="2:2" ht="15">
      <c r="B605" s="141"/>
    </row>
    <row r="606" spans="2:2" ht="15">
      <c r="B606" s="141"/>
    </row>
    <row r="607" spans="2:2" ht="15">
      <c r="B607" s="141"/>
    </row>
    <row r="608" spans="2:2" ht="15">
      <c r="B608" s="141"/>
    </row>
    <row r="609" spans="2:2" ht="15">
      <c r="B609" s="141"/>
    </row>
    <row r="610" spans="2:2" ht="15">
      <c r="B610" s="141"/>
    </row>
    <row r="611" spans="2:2" ht="15">
      <c r="B611" s="141"/>
    </row>
    <row r="612" spans="2:2" ht="15">
      <c r="B612" s="141"/>
    </row>
    <row r="613" spans="2:2" ht="15">
      <c r="B613" s="141"/>
    </row>
    <row r="614" spans="2:2" ht="15">
      <c r="B614" s="141"/>
    </row>
    <row r="615" spans="2:2" ht="15">
      <c r="B615" s="141"/>
    </row>
    <row r="616" spans="2:2" ht="15">
      <c r="B616" s="141"/>
    </row>
    <row r="617" spans="2:2" ht="15">
      <c r="B617" s="141"/>
    </row>
    <row r="618" spans="2:2" ht="15">
      <c r="B618" s="141"/>
    </row>
    <row r="619" spans="2:2" ht="15">
      <c r="B619" s="141"/>
    </row>
    <row r="620" spans="2:2" ht="15">
      <c r="B620" s="141"/>
    </row>
    <row r="621" spans="2:2" ht="15">
      <c r="B621" s="141"/>
    </row>
    <row r="622" spans="2:2" ht="15">
      <c r="B622" s="141"/>
    </row>
    <row r="623" spans="2:2" ht="15">
      <c r="B623" s="141"/>
    </row>
    <row r="624" spans="2:2" ht="15">
      <c r="B624" s="141"/>
    </row>
    <row r="625" spans="2:2" ht="15">
      <c r="B625" s="141"/>
    </row>
    <row r="626" spans="2:2" ht="15">
      <c r="B626" s="141"/>
    </row>
    <row r="627" spans="2:2" ht="15">
      <c r="B627" s="141"/>
    </row>
    <row r="628" spans="2:2" ht="15">
      <c r="B628" s="141"/>
    </row>
    <row r="629" spans="2:2" ht="15">
      <c r="B629" s="141"/>
    </row>
    <row r="630" spans="2:2" ht="15">
      <c r="B630" s="141"/>
    </row>
    <row r="631" spans="2:2" ht="15">
      <c r="B631" s="141"/>
    </row>
    <row r="632" spans="2:2" ht="15">
      <c r="B632" s="141"/>
    </row>
    <row r="633" spans="2:2" ht="15">
      <c r="B633" s="141"/>
    </row>
    <row r="634" spans="2:2" ht="15">
      <c r="B634" s="141"/>
    </row>
    <row r="635" spans="2:2" ht="15">
      <c r="B635" s="141"/>
    </row>
    <row r="636" spans="2:2" ht="15">
      <c r="B636" s="141"/>
    </row>
    <row r="637" spans="2:2" ht="15">
      <c r="B637" s="141"/>
    </row>
    <row r="638" spans="2:2" ht="15">
      <c r="B638" s="141"/>
    </row>
    <row r="639" spans="2:2" ht="15">
      <c r="B639" s="141"/>
    </row>
    <row r="640" spans="2:2" ht="15">
      <c r="B640" s="141"/>
    </row>
    <row r="641" spans="2:2" ht="15">
      <c r="B641" s="141"/>
    </row>
    <row r="642" spans="2:2" ht="15">
      <c r="B642" s="141"/>
    </row>
    <row r="643" spans="2:2" ht="15">
      <c r="B643" s="141"/>
    </row>
    <row r="644" spans="2:2" ht="15">
      <c r="B644" s="141"/>
    </row>
    <row r="645" spans="2:2" ht="15">
      <c r="B645" s="141"/>
    </row>
    <row r="646" spans="2:2" ht="15">
      <c r="B646" s="141"/>
    </row>
    <row r="647" spans="2:2" ht="15">
      <c r="B647" s="141"/>
    </row>
    <row r="648" spans="2:2" ht="15">
      <c r="B648" s="141"/>
    </row>
    <row r="649" spans="2:2" ht="15">
      <c r="B649" s="141"/>
    </row>
    <row r="650" spans="2:2" ht="15">
      <c r="B650" s="141"/>
    </row>
    <row r="651" spans="2:2" ht="15">
      <c r="B651" s="141"/>
    </row>
    <row r="652" spans="2:2" ht="15">
      <c r="B652" s="141"/>
    </row>
    <row r="653" spans="2:2" ht="15">
      <c r="B653" s="141"/>
    </row>
    <row r="654" spans="2:2" ht="15">
      <c r="B654" s="141"/>
    </row>
    <row r="655" spans="2:2" ht="15">
      <c r="B655" s="141"/>
    </row>
    <row r="656" spans="2:2" ht="15">
      <c r="B656" s="141"/>
    </row>
    <row r="657" spans="2:2" ht="15">
      <c r="B657" s="141"/>
    </row>
    <row r="658" spans="2:2" ht="15">
      <c r="B658" s="141"/>
    </row>
    <row r="659" spans="2:2" ht="15">
      <c r="B659" s="141"/>
    </row>
    <row r="660" spans="2:2" ht="15">
      <c r="B660" s="141"/>
    </row>
    <row r="661" spans="2:2" ht="15">
      <c r="B661" s="141"/>
    </row>
    <row r="662" spans="2:2" ht="15">
      <c r="B662" s="141"/>
    </row>
    <row r="663" spans="2:2" ht="15">
      <c r="B663" s="141"/>
    </row>
    <row r="664" spans="2:2" ht="15">
      <c r="B664" s="141"/>
    </row>
    <row r="665" spans="2:2" ht="15">
      <c r="B665" s="141"/>
    </row>
    <row r="666" spans="2:2" ht="15">
      <c r="B666" s="141"/>
    </row>
    <row r="667" spans="2:2" ht="15">
      <c r="B667" s="141"/>
    </row>
    <row r="668" spans="2:2" ht="15">
      <c r="B668" s="141"/>
    </row>
    <row r="669" spans="2:2" ht="15">
      <c r="B669" s="141"/>
    </row>
    <row r="670" spans="2:2" ht="15">
      <c r="B670" s="141"/>
    </row>
    <row r="671" spans="2:2" ht="15">
      <c r="B671" s="141"/>
    </row>
    <row r="672" spans="2:2" ht="15">
      <c r="B672" s="141"/>
    </row>
    <row r="673" spans="2:2" ht="15">
      <c r="B673" s="141"/>
    </row>
    <row r="674" spans="2:2" ht="15">
      <c r="B674" s="141"/>
    </row>
    <row r="675" spans="2:2" ht="15">
      <c r="B675" s="141"/>
    </row>
    <row r="676" spans="2:2" ht="15">
      <c r="B676" s="141"/>
    </row>
    <row r="677" spans="2:2" ht="15">
      <c r="B677" s="141"/>
    </row>
    <row r="678" spans="2:2" ht="15">
      <c r="B678" s="141"/>
    </row>
    <row r="679" spans="2:2" ht="15">
      <c r="B679" s="141"/>
    </row>
    <row r="680" spans="2:2" ht="15">
      <c r="B680" s="141"/>
    </row>
    <row r="681" spans="2:2" ht="15">
      <c r="B681" s="141"/>
    </row>
    <row r="682" spans="2:2" ht="15">
      <c r="B682" s="141"/>
    </row>
    <row r="683" spans="2:2" ht="15">
      <c r="B683" s="141"/>
    </row>
    <row r="684" spans="2:2" ht="15">
      <c r="B684" s="141"/>
    </row>
    <row r="685" spans="2:2" ht="15">
      <c r="B685" s="141"/>
    </row>
    <row r="686" spans="2:2" ht="15">
      <c r="B686" s="141"/>
    </row>
    <row r="687" spans="2:2" ht="15">
      <c r="B687" s="141"/>
    </row>
    <row r="688" spans="2:2" ht="15">
      <c r="B688" s="141"/>
    </row>
    <row r="689" spans="2:2" ht="15">
      <c r="B689" s="141"/>
    </row>
    <row r="690" spans="2:2" ht="15">
      <c r="B690" s="141"/>
    </row>
    <row r="691" spans="2:2" ht="15">
      <c r="B691" s="141"/>
    </row>
    <row r="692" spans="2:2" ht="15">
      <c r="B692" s="141"/>
    </row>
    <row r="693" spans="2:2" ht="15">
      <c r="B693" s="141"/>
    </row>
    <row r="694" spans="2:2" ht="15">
      <c r="B694" s="141"/>
    </row>
    <row r="695" spans="2:2" ht="15">
      <c r="B695" s="141"/>
    </row>
    <row r="696" spans="2:2" ht="15">
      <c r="B696" s="141"/>
    </row>
    <row r="697" spans="2:2" ht="15">
      <c r="B697" s="141"/>
    </row>
    <row r="698" spans="2:2" ht="15">
      <c r="B698" s="141"/>
    </row>
    <row r="699" spans="2:2" ht="15">
      <c r="B699" s="141"/>
    </row>
    <row r="700" spans="2:2" ht="15">
      <c r="B700" s="141"/>
    </row>
    <row r="701" spans="2:2" ht="15">
      <c r="B701" s="141"/>
    </row>
    <row r="702" spans="2:2" ht="15">
      <c r="B702" s="141"/>
    </row>
    <row r="703" spans="2:2" ht="15">
      <c r="B703" s="141"/>
    </row>
    <row r="704" spans="2:2" ht="15">
      <c r="B704" s="141"/>
    </row>
    <row r="705" spans="2:2" ht="15">
      <c r="B705" s="141"/>
    </row>
    <row r="706" spans="2:2" ht="15">
      <c r="B706" s="141"/>
    </row>
    <row r="707" spans="2:2" ht="15">
      <c r="B707" s="141"/>
    </row>
    <row r="708" spans="2:2" ht="15">
      <c r="B708" s="141"/>
    </row>
    <row r="709" spans="2:2" ht="15">
      <c r="B709" s="141"/>
    </row>
    <row r="710" spans="2:2" ht="15">
      <c r="B710" s="141"/>
    </row>
    <row r="711" spans="2:2" ht="15">
      <c r="B711" s="141"/>
    </row>
    <row r="712" spans="2:2" ht="15">
      <c r="B712" s="141"/>
    </row>
    <row r="713" spans="2:2" ht="15">
      <c r="B713" s="141"/>
    </row>
    <row r="714" spans="2:2" ht="15">
      <c r="B714" s="141"/>
    </row>
    <row r="715" spans="2:2" ht="15">
      <c r="B715" s="141"/>
    </row>
    <row r="716" spans="2:2" ht="15">
      <c r="B716" s="141"/>
    </row>
    <row r="717" spans="2:2" ht="15">
      <c r="B717" s="141"/>
    </row>
    <row r="718" spans="2:2" ht="15">
      <c r="B718" s="141"/>
    </row>
    <row r="719" spans="2:2" ht="15">
      <c r="B719" s="141"/>
    </row>
    <row r="720" spans="2:2" ht="15">
      <c r="B720" s="141"/>
    </row>
    <row r="721" spans="2:2" ht="15">
      <c r="B721" s="141"/>
    </row>
    <row r="722" spans="2:2" ht="15">
      <c r="B722" s="141"/>
    </row>
    <row r="723" spans="2:2" ht="15">
      <c r="B723" s="141"/>
    </row>
    <row r="724" spans="2:2" ht="15">
      <c r="B724" s="141"/>
    </row>
    <row r="725" spans="2:2" ht="15">
      <c r="B725" s="141"/>
    </row>
    <row r="726" spans="2:2" ht="15">
      <c r="B726" s="141"/>
    </row>
    <row r="727" spans="2:2" ht="15">
      <c r="B727" s="141"/>
    </row>
    <row r="728" spans="2:2" ht="15">
      <c r="B728" s="141"/>
    </row>
    <row r="729" spans="2:2" ht="15">
      <c r="B729" s="141"/>
    </row>
    <row r="730" spans="2:2" ht="15">
      <c r="B730" s="141"/>
    </row>
    <row r="731" spans="2:2" ht="15">
      <c r="B731" s="141"/>
    </row>
    <row r="732" spans="2:2" ht="15">
      <c r="B732" s="141"/>
    </row>
    <row r="733" spans="2:2" ht="15">
      <c r="B733" s="141"/>
    </row>
    <row r="734" spans="2:2" ht="15">
      <c r="B734" s="141"/>
    </row>
    <row r="735" spans="2:2" ht="15">
      <c r="B735" s="141"/>
    </row>
    <row r="736" spans="2:2" ht="15">
      <c r="B736" s="141"/>
    </row>
    <row r="737" spans="2:2" ht="15">
      <c r="B737" s="141"/>
    </row>
    <row r="738" spans="2:2" ht="15">
      <c r="B738" s="141"/>
    </row>
    <row r="739" spans="2:2" ht="15">
      <c r="B739" s="141"/>
    </row>
    <row r="740" spans="2:2" ht="15">
      <c r="B740" s="141"/>
    </row>
    <row r="741" spans="2:2" ht="15">
      <c r="B741" s="141"/>
    </row>
    <row r="742" spans="2:2" ht="15">
      <c r="B742" s="141"/>
    </row>
    <row r="743" spans="2:2" ht="15">
      <c r="B743" s="141"/>
    </row>
    <row r="744" spans="2:2" ht="15">
      <c r="B744" s="141"/>
    </row>
    <row r="745" spans="2:2" ht="15">
      <c r="B745" s="141"/>
    </row>
    <row r="746" spans="2:2" ht="15">
      <c r="B746" s="141"/>
    </row>
    <row r="747" spans="2:2" ht="15">
      <c r="B747" s="141"/>
    </row>
    <row r="748" spans="2:2" ht="15">
      <c r="B748" s="141"/>
    </row>
    <row r="749" spans="2:2" ht="15">
      <c r="B749" s="141"/>
    </row>
    <row r="750" spans="2:2" ht="15">
      <c r="B750" s="141"/>
    </row>
    <row r="751" spans="2:2" ht="15">
      <c r="B751" s="141"/>
    </row>
    <row r="752" spans="2:2" ht="15">
      <c r="B752" s="141"/>
    </row>
    <row r="753" spans="2:2" ht="15">
      <c r="B753" s="141"/>
    </row>
    <row r="754" spans="2:2" ht="15">
      <c r="B754" s="141"/>
    </row>
    <row r="755" spans="2:2" ht="15">
      <c r="B755" s="141"/>
    </row>
    <row r="756" spans="2:2" ht="15">
      <c r="B756" s="141"/>
    </row>
    <row r="757" spans="2:2" ht="15">
      <c r="B757" s="141"/>
    </row>
    <row r="758" spans="2:2" ht="15">
      <c r="B758" s="141"/>
    </row>
    <row r="759" spans="2:2" ht="15">
      <c r="B759" s="141"/>
    </row>
    <row r="760" spans="2:2" ht="15">
      <c r="B760" s="141"/>
    </row>
    <row r="761" spans="2:2" ht="15">
      <c r="B761" s="141"/>
    </row>
    <row r="762" spans="2:2" ht="15">
      <c r="B762" s="141"/>
    </row>
    <row r="763" spans="2:2" ht="15">
      <c r="B763" s="141"/>
    </row>
    <row r="764" spans="2:2" ht="15">
      <c r="B764" s="141"/>
    </row>
    <row r="765" spans="2:2" ht="15">
      <c r="B765" s="141"/>
    </row>
    <row r="766" spans="2:2" ht="15">
      <c r="B766" s="141"/>
    </row>
    <row r="767" spans="2:2" ht="15">
      <c r="B767" s="141"/>
    </row>
    <row r="768" spans="2:2" ht="15">
      <c r="B768" s="141"/>
    </row>
    <row r="769" spans="2:2" ht="15">
      <c r="B769" s="141"/>
    </row>
    <row r="770" spans="2:2" ht="15">
      <c r="B770" s="141"/>
    </row>
    <row r="771" spans="2:2" ht="15">
      <c r="B771" s="141"/>
    </row>
    <row r="772" spans="2:2" ht="15">
      <c r="B772" s="141"/>
    </row>
    <row r="773" spans="2:2" ht="15">
      <c r="B773" s="141"/>
    </row>
    <row r="774" spans="2:2" ht="15">
      <c r="B774" s="141"/>
    </row>
    <row r="775" spans="2:2" ht="15">
      <c r="B775" s="141"/>
    </row>
    <row r="776" spans="2:2" ht="15">
      <c r="B776" s="141"/>
    </row>
    <row r="777" spans="2:2" ht="15">
      <c r="B777" s="141"/>
    </row>
    <row r="778" spans="2:2" ht="15">
      <c r="B778" s="141"/>
    </row>
    <row r="779" spans="2:2" ht="15">
      <c r="B779" s="141"/>
    </row>
    <row r="780" spans="2:2" ht="15">
      <c r="B780" s="141"/>
    </row>
    <row r="781" spans="2:2" ht="15">
      <c r="B781" s="141"/>
    </row>
    <row r="782" spans="2:2" ht="15">
      <c r="B782" s="141"/>
    </row>
    <row r="783" spans="2:2" ht="15">
      <c r="B783" s="141"/>
    </row>
    <row r="784" spans="2:2" ht="15">
      <c r="B784" s="141"/>
    </row>
    <row r="785" spans="2:2" ht="15">
      <c r="B785" s="141"/>
    </row>
    <row r="786" spans="2:2" ht="15">
      <c r="B786" s="141"/>
    </row>
    <row r="787" spans="2:2" ht="15">
      <c r="B787" s="141"/>
    </row>
    <row r="788" spans="2:2" ht="15">
      <c r="B788" s="141"/>
    </row>
    <row r="789" spans="2:2" ht="15">
      <c r="B789" s="141"/>
    </row>
    <row r="790" spans="2:2" ht="15">
      <c r="B790" s="141"/>
    </row>
    <row r="791" spans="2:2" ht="15">
      <c r="B791" s="141"/>
    </row>
    <row r="792" spans="2:2" ht="15">
      <c r="B792" s="141"/>
    </row>
    <row r="793" spans="2:2" ht="15">
      <c r="B793" s="141"/>
    </row>
    <row r="794" spans="2:2" ht="15">
      <c r="B794" s="141"/>
    </row>
    <row r="795" spans="2:2" ht="15">
      <c r="B795" s="141"/>
    </row>
    <row r="796" spans="2:2" ht="15">
      <c r="B796" s="141"/>
    </row>
    <row r="797" spans="2:2" ht="15">
      <c r="B797" s="141"/>
    </row>
    <row r="798" spans="2:2" ht="15">
      <c r="B798" s="141"/>
    </row>
    <row r="799" spans="2:2" ht="15">
      <c r="B799" s="141"/>
    </row>
    <row r="800" spans="2:2" ht="15">
      <c r="B800" s="141"/>
    </row>
    <row r="801" spans="2:2" ht="15">
      <c r="B801" s="141"/>
    </row>
    <row r="802" spans="2:2" ht="15">
      <c r="B802" s="141"/>
    </row>
    <row r="803" spans="2:2" ht="15">
      <c r="B803" s="141"/>
    </row>
    <row r="804" spans="2:2" ht="15">
      <c r="B804" s="141"/>
    </row>
    <row r="805" spans="2:2" ht="15">
      <c r="B805" s="141"/>
    </row>
    <row r="806" spans="2:2" ht="15">
      <c r="B806" s="141"/>
    </row>
    <row r="807" spans="2:2" ht="15">
      <c r="B807" s="141"/>
    </row>
    <row r="808" spans="2:2" ht="15">
      <c r="B808" s="141"/>
    </row>
    <row r="809" spans="2:2" ht="15">
      <c r="B809" s="141"/>
    </row>
    <row r="810" spans="2:2" ht="15">
      <c r="B810" s="141"/>
    </row>
    <row r="811" spans="2:2" ht="15">
      <c r="B811" s="141"/>
    </row>
    <row r="812" spans="2:2" ht="15">
      <c r="B812" s="141"/>
    </row>
    <row r="813" spans="2:2" ht="15">
      <c r="B813" s="141"/>
    </row>
    <row r="814" spans="2:2" ht="15">
      <c r="B814" s="141"/>
    </row>
    <row r="815" spans="2:2" ht="15">
      <c r="B815" s="141"/>
    </row>
    <row r="816" spans="2:2" ht="15">
      <c r="B816" s="141"/>
    </row>
    <row r="817" spans="2:2" ht="15">
      <c r="B817" s="141"/>
    </row>
    <row r="818" spans="2:2" ht="15">
      <c r="B818" s="141"/>
    </row>
    <row r="819" spans="2:2" ht="15">
      <c r="B819" s="141"/>
    </row>
    <row r="820" spans="2:2" ht="15">
      <c r="B820" s="141"/>
    </row>
    <row r="821" spans="2:2" ht="15">
      <c r="B821" s="141"/>
    </row>
    <row r="822" spans="2:2" ht="15">
      <c r="B822" s="141"/>
    </row>
    <row r="823" spans="2:2" ht="15">
      <c r="B823" s="141"/>
    </row>
    <row r="824" spans="2:2" ht="15">
      <c r="B824" s="141"/>
    </row>
    <row r="825" spans="2:2" ht="15">
      <c r="B825" s="141"/>
    </row>
    <row r="826" spans="2:2" ht="15">
      <c r="B826" s="141"/>
    </row>
    <row r="827" spans="2:2" ht="15">
      <c r="B827" s="141"/>
    </row>
    <row r="828" spans="2:2" ht="15">
      <c r="B828" s="141"/>
    </row>
    <row r="829" spans="2:2" ht="15">
      <c r="B829" s="141"/>
    </row>
    <row r="830" spans="2:2" ht="15">
      <c r="B830" s="141"/>
    </row>
    <row r="831" spans="2:2" ht="15">
      <c r="B831" s="141"/>
    </row>
    <row r="832" spans="2:2" ht="15">
      <c r="B832" s="141"/>
    </row>
    <row r="833" spans="2:2" ht="15">
      <c r="B833" s="141"/>
    </row>
    <row r="834" spans="2:2" ht="15">
      <c r="B834" s="141"/>
    </row>
    <row r="835" spans="2:2" ht="15">
      <c r="B835" s="141"/>
    </row>
    <row r="836" spans="2:2" ht="15">
      <c r="B836" s="141"/>
    </row>
    <row r="837" spans="2:2" ht="15">
      <c r="B837" s="141"/>
    </row>
    <row r="838" spans="2:2" ht="15">
      <c r="B838" s="141"/>
    </row>
    <row r="839" spans="2:2" ht="15">
      <c r="B839" s="141"/>
    </row>
    <row r="840" spans="2:2" ht="15">
      <c r="B840" s="141"/>
    </row>
    <row r="841" spans="2:2" ht="15">
      <c r="B841" s="141"/>
    </row>
    <row r="842" spans="2:2" ht="15">
      <c r="B842" s="141"/>
    </row>
    <row r="843" spans="2:2" ht="15">
      <c r="B843" s="141"/>
    </row>
    <row r="844" spans="2:2" ht="15">
      <c r="B844" s="141"/>
    </row>
    <row r="845" spans="2:2" ht="15">
      <c r="B845" s="141"/>
    </row>
    <row r="846" spans="2:2" ht="15">
      <c r="B846" s="141"/>
    </row>
    <row r="847" spans="2:2" ht="15">
      <c r="B847" s="141"/>
    </row>
    <row r="848" spans="2:2" ht="15">
      <c r="B848" s="141"/>
    </row>
    <row r="849" spans="2:2" ht="15">
      <c r="B849" s="141"/>
    </row>
    <row r="850" spans="2:2" ht="15">
      <c r="B850" s="141"/>
    </row>
    <row r="851" spans="2:2" ht="15">
      <c r="B851" s="141"/>
    </row>
    <row r="852" spans="2:2" ht="15">
      <c r="B852" s="141"/>
    </row>
    <row r="853" spans="2:2" ht="15">
      <c r="B853" s="141"/>
    </row>
    <row r="854" spans="2:2" ht="15">
      <c r="B854" s="141"/>
    </row>
    <row r="855" spans="2:2" ht="15">
      <c r="B855" s="141"/>
    </row>
    <row r="856" spans="2:2" ht="15">
      <c r="B856" s="141"/>
    </row>
    <row r="857" spans="2:2" ht="15">
      <c r="B857" s="141"/>
    </row>
    <row r="858" spans="2:2" ht="15">
      <c r="B858" s="141"/>
    </row>
    <row r="859" spans="2:2" ht="15">
      <c r="B859" s="141"/>
    </row>
    <row r="860" spans="2:2" ht="15">
      <c r="B860" s="141"/>
    </row>
    <row r="861" spans="2:2" ht="15">
      <c r="B861" s="141"/>
    </row>
    <row r="862" spans="2:2" ht="15">
      <c r="B862" s="141"/>
    </row>
    <row r="863" spans="2:2" ht="15">
      <c r="B863" s="141"/>
    </row>
    <row r="864" spans="2:2" ht="15">
      <c r="B864" s="141"/>
    </row>
    <row r="865" spans="2:2" ht="15">
      <c r="B865" s="141"/>
    </row>
    <row r="866" spans="2:2" ht="15">
      <c r="B866" s="141"/>
    </row>
    <row r="867" spans="2:2" ht="15">
      <c r="B867" s="141"/>
    </row>
    <row r="868" spans="2:2" ht="15">
      <c r="B868" s="141"/>
    </row>
    <row r="869" spans="2:2" ht="15">
      <c r="B869" s="141"/>
    </row>
    <row r="870" spans="2:2" ht="15">
      <c r="B870" s="141"/>
    </row>
    <row r="871" spans="2:2" ht="15">
      <c r="B871" s="141"/>
    </row>
    <row r="872" spans="2:2" ht="15">
      <c r="B872" s="141"/>
    </row>
    <row r="873" spans="2:2" ht="15">
      <c r="B873" s="141"/>
    </row>
    <row r="874" spans="2:2" ht="15">
      <c r="B874" s="141"/>
    </row>
    <row r="875" spans="2:2" ht="15">
      <c r="B875" s="141"/>
    </row>
    <row r="876" spans="2:2" ht="15">
      <c r="B876" s="141"/>
    </row>
    <row r="877" spans="2:2" ht="15">
      <c r="B877" s="141"/>
    </row>
    <row r="878" spans="2:2" ht="15">
      <c r="B878" s="141"/>
    </row>
    <row r="879" spans="2:2" ht="15">
      <c r="B879" s="141"/>
    </row>
    <row r="880" spans="2:2" ht="15">
      <c r="B880" s="141"/>
    </row>
    <row r="881" spans="2:2" ht="15">
      <c r="B881" s="141"/>
    </row>
    <row r="882" spans="2:2" ht="15">
      <c r="B882" s="141"/>
    </row>
    <row r="883" spans="2:2" ht="15">
      <c r="B883" s="141"/>
    </row>
    <row r="884" spans="2:2" ht="15">
      <c r="B884" s="141"/>
    </row>
    <row r="885" spans="2:2" ht="15">
      <c r="B885" s="141"/>
    </row>
    <row r="886" spans="2:2" ht="15">
      <c r="B886" s="141"/>
    </row>
    <row r="887" spans="2:2" ht="15">
      <c r="B887" s="141"/>
    </row>
    <row r="888" spans="2:2" ht="15">
      <c r="B888" s="141"/>
    </row>
    <row r="889" spans="2:2" ht="15">
      <c r="B889" s="141"/>
    </row>
    <row r="890" spans="2:2" ht="15">
      <c r="B890" s="141"/>
    </row>
    <row r="891" spans="2:2" ht="15">
      <c r="B891" s="141"/>
    </row>
    <row r="892" spans="2:2" ht="15">
      <c r="B892" s="141"/>
    </row>
    <row r="893" spans="2:2" ht="15">
      <c r="B893" s="141"/>
    </row>
    <row r="894" spans="2:2" ht="15">
      <c r="B894" s="141"/>
    </row>
    <row r="895" spans="2:2" ht="15">
      <c r="B895" s="141"/>
    </row>
    <row r="896" spans="2:2" ht="15">
      <c r="B896" s="141"/>
    </row>
    <row r="897" spans="2:2" ht="15">
      <c r="B897" s="141"/>
    </row>
    <row r="898" spans="2:2" ht="15">
      <c r="B898" s="141"/>
    </row>
    <row r="899" spans="2:2" ht="15">
      <c r="B899" s="141"/>
    </row>
    <row r="900" spans="2:2" ht="15">
      <c r="B900" s="141"/>
    </row>
    <row r="901" spans="2:2" ht="15">
      <c r="B901" s="141"/>
    </row>
    <row r="902" spans="2:2" ht="15">
      <c r="B902" s="141"/>
    </row>
    <row r="903" spans="2:2" ht="15">
      <c r="B903" s="141"/>
    </row>
    <row r="904" spans="2:2" ht="15">
      <c r="B904" s="141"/>
    </row>
    <row r="905" spans="2:2" ht="15">
      <c r="B905" s="141"/>
    </row>
    <row r="906" spans="2:2" ht="15">
      <c r="B906" s="141"/>
    </row>
    <row r="907" spans="2:2" ht="15">
      <c r="B907" s="141"/>
    </row>
    <row r="908" spans="2:2" ht="15">
      <c r="B908" s="141"/>
    </row>
    <row r="909" spans="2:2" ht="15">
      <c r="B909" s="141"/>
    </row>
    <row r="910" spans="2:2" ht="15">
      <c r="B910" s="141"/>
    </row>
    <row r="911" spans="2:2" ht="15">
      <c r="B911" s="141"/>
    </row>
    <row r="912" spans="2:2" ht="15">
      <c r="B912" s="141"/>
    </row>
    <row r="913" spans="2:2" ht="15">
      <c r="B913" s="141"/>
    </row>
    <row r="914" spans="2:2" ht="15">
      <c r="B914" s="141"/>
    </row>
    <row r="915" spans="2:2" ht="15">
      <c r="B915" s="141"/>
    </row>
    <row r="916" spans="2:2" ht="15">
      <c r="B916" s="141"/>
    </row>
    <row r="917" spans="2:2" ht="15">
      <c r="B917" s="141"/>
    </row>
    <row r="918" spans="2:2" ht="15">
      <c r="B918" s="141"/>
    </row>
    <row r="919" spans="2:2" ht="15">
      <c r="B919" s="141"/>
    </row>
    <row r="920" spans="2:2" ht="15">
      <c r="B920" s="141"/>
    </row>
    <row r="921" spans="2:2" ht="15">
      <c r="B921" s="141"/>
    </row>
    <row r="922" spans="2:2" ht="15">
      <c r="B922" s="141"/>
    </row>
    <row r="923" spans="2:2" ht="15">
      <c r="B923" s="141"/>
    </row>
    <row r="924" spans="2:2" ht="15">
      <c r="B924" s="141"/>
    </row>
    <row r="925" spans="2:2" ht="15">
      <c r="B925" s="141"/>
    </row>
    <row r="926" spans="2:2" ht="15">
      <c r="B926" s="141"/>
    </row>
    <row r="927" spans="2:2" ht="15">
      <c r="B927" s="141"/>
    </row>
    <row r="928" spans="2:2" ht="15">
      <c r="B928" s="141"/>
    </row>
    <row r="929" spans="2:2" ht="15">
      <c r="B929" s="141"/>
    </row>
    <row r="930" spans="2:2" ht="15">
      <c r="B930" s="141"/>
    </row>
    <row r="931" spans="2:2" ht="15">
      <c r="B931" s="141"/>
    </row>
    <row r="932" spans="2:2" ht="15">
      <c r="B932" s="141"/>
    </row>
    <row r="933" spans="2:2" ht="15">
      <c r="B933" s="141"/>
    </row>
    <row r="934" spans="2:2" ht="15">
      <c r="B934" s="141"/>
    </row>
    <row r="935" spans="2:2" ht="15">
      <c r="B935" s="141"/>
    </row>
    <row r="936" spans="2:2" ht="15">
      <c r="B936" s="141"/>
    </row>
    <row r="937" spans="2:2" ht="15">
      <c r="B937" s="141"/>
    </row>
    <row r="938" spans="2:2" ht="15">
      <c r="B938" s="141"/>
    </row>
    <row r="939" spans="2:2" ht="15">
      <c r="B939" s="141"/>
    </row>
    <row r="940" spans="2:2" ht="15">
      <c r="B940" s="141"/>
    </row>
    <row r="941" spans="2:2" ht="15">
      <c r="B941" s="141"/>
    </row>
    <row r="942" spans="2:2" ht="15">
      <c r="B942" s="141"/>
    </row>
    <row r="943" spans="2:2" ht="15">
      <c r="B943" s="141"/>
    </row>
    <row r="944" spans="2:2" ht="15">
      <c r="B944" s="141"/>
    </row>
    <row r="945" spans="2:2" ht="15">
      <c r="B945" s="141"/>
    </row>
    <row r="946" spans="2:2" ht="15">
      <c r="B946" s="141"/>
    </row>
    <row r="947" spans="2:2" ht="15">
      <c r="B947" s="141"/>
    </row>
    <row r="948" spans="2:2" ht="15">
      <c r="B948" s="141"/>
    </row>
    <row r="949" spans="2:2" ht="15">
      <c r="B949" s="141"/>
    </row>
    <row r="950" spans="2:2" ht="15">
      <c r="B950" s="141"/>
    </row>
    <row r="951" spans="2:2" ht="15">
      <c r="B951" s="141"/>
    </row>
    <row r="952" spans="2:2" ht="15">
      <c r="B952" s="141"/>
    </row>
    <row r="953" spans="2:2" ht="15">
      <c r="B953" s="141"/>
    </row>
    <row r="954" spans="2:2" ht="15">
      <c r="B954" s="141"/>
    </row>
    <row r="955" spans="2:2" ht="15">
      <c r="B955" s="141"/>
    </row>
    <row r="956" spans="2:2" ht="15">
      <c r="B956" s="141"/>
    </row>
    <row r="957" spans="2:2" ht="15">
      <c r="B957" s="141"/>
    </row>
    <row r="958" spans="2:2" ht="15">
      <c r="B958" s="141"/>
    </row>
    <row r="959" spans="2:2" ht="15">
      <c r="B959" s="141"/>
    </row>
    <row r="960" spans="2:2" ht="15">
      <c r="B960" s="141"/>
    </row>
    <row r="961" spans="2:2" ht="15">
      <c r="B961" s="141"/>
    </row>
    <row r="962" spans="2:2" ht="15">
      <c r="B962" s="141"/>
    </row>
    <row r="963" spans="2:2" ht="15">
      <c r="B963" s="141"/>
    </row>
    <row r="964" spans="2:2" ht="15">
      <c r="B964" s="141"/>
    </row>
    <row r="965" spans="2:2" ht="15">
      <c r="B965" s="141"/>
    </row>
    <row r="966" spans="2:2" ht="15">
      <c r="B966" s="141"/>
    </row>
    <row r="967" spans="2:2" ht="15">
      <c r="B967" s="141"/>
    </row>
    <row r="968" spans="2:2" ht="15">
      <c r="B968" s="141"/>
    </row>
    <row r="969" spans="2:2" ht="15">
      <c r="B969" s="141"/>
    </row>
    <row r="970" spans="2:2" ht="15">
      <c r="B970" s="141"/>
    </row>
    <row r="971" spans="2:2" ht="15">
      <c r="B971" s="141"/>
    </row>
    <row r="972" spans="2:2" ht="15">
      <c r="B972" s="141"/>
    </row>
    <row r="973" spans="2:2" ht="15">
      <c r="B973" s="141"/>
    </row>
    <row r="974" spans="2:2" ht="15">
      <c r="B974" s="141"/>
    </row>
    <row r="975" spans="2:2" ht="15">
      <c r="B975" s="141"/>
    </row>
    <row r="976" spans="2:2" ht="15">
      <c r="B976" s="141"/>
    </row>
    <row r="977" spans="2:2" ht="15">
      <c r="B977" s="141"/>
    </row>
    <row r="978" spans="2:2" ht="15">
      <c r="B978" s="141"/>
    </row>
    <row r="979" spans="2:2" ht="15">
      <c r="B979" s="141"/>
    </row>
    <row r="980" spans="2:2" ht="15">
      <c r="B980" s="141"/>
    </row>
    <row r="981" spans="2:2" ht="15">
      <c r="B981" s="141"/>
    </row>
    <row r="982" spans="2:2" ht="15">
      <c r="B982" s="141"/>
    </row>
    <row r="983" spans="2:2" ht="15">
      <c r="B983" s="141"/>
    </row>
    <row r="984" spans="2:2" ht="15">
      <c r="B984" s="141"/>
    </row>
    <row r="985" spans="2:2" ht="15">
      <c r="B985" s="141"/>
    </row>
    <row r="986" spans="2:2" ht="15">
      <c r="B986" s="141"/>
    </row>
    <row r="987" spans="2:2" ht="15">
      <c r="B987" s="141"/>
    </row>
    <row r="988" spans="2:2" ht="15">
      <c r="B988" s="141"/>
    </row>
    <row r="989" spans="2:2" ht="15">
      <c r="B989" s="141"/>
    </row>
    <row r="990" spans="2:2" ht="15">
      <c r="B990" s="141"/>
    </row>
    <row r="991" spans="2:2" ht="15">
      <c r="B991" s="141"/>
    </row>
    <row r="992" spans="2:2" ht="15">
      <c r="B992" s="141"/>
    </row>
    <row r="993" spans="2:2" ht="15">
      <c r="B993" s="141"/>
    </row>
    <row r="994" spans="2:2" ht="15">
      <c r="B994" s="141"/>
    </row>
    <row r="995" spans="2:2" ht="15">
      <c r="B995" s="141"/>
    </row>
    <row r="996" spans="2:2" ht="15">
      <c r="B996" s="141"/>
    </row>
    <row r="997" spans="2:2" ht="15">
      <c r="B997" s="141"/>
    </row>
    <row r="998" spans="2:2" ht="15">
      <c r="B998" s="141"/>
    </row>
    <row r="999" spans="2:2" ht="15">
      <c r="B999" s="141"/>
    </row>
    <row r="1000" spans="2:2" ht="15">
      <c r="B1000" s="141"/>
    </row>
    <row r="1001" spans="2:2" ht="15">
      <c r="B1001" s="141"/>
    </row>
    <row r="1002" spans="2:2" ht="15">
      <c r="B1002" s="141"/>
    </row>
    <row r="1003" spans="2:2" ht="15">
      <c r="B1003" s="141"/>
    </row>
    <row r="1004" spans="2:2" ht="15">
      <c r="B1004" s="141"/>
    </row>
    <row r="1005" spans="2:2" ht="15">
      <c r="B1005" s="141"/>
    </row>
    <row r="1006" spans="2:2" ht="15">
      <c r="B1006" s="141"/>
    </row>
    <row r="1007" spans="2:2" ht="15">
      <c r="B1007" s="141"/>
    </row>
    <row r="1008" spans="2:2" ht="15">
      <c r="B1008" s="141"/>
    </row>
    <row r="1009" spans="2:2" ht="15">
      <c r="B1009" s="141"/>
    </row>
    <row r="1010" spans="2:2" ht="15">
      <c r="B1010" s="141"/>
    </row>
    <row r="1011" spans="2:2" ht="15">
      <c r="B1011" s="141"/>
    </row>
    <row r="1012" spans="2:2" ht="15">
      <c r="B1012" s="141"/>
    </row>
    <row r="1013" spans="2:2" ht="15">
      <c r="B1013" s="141"/>
    </row>
    <row r="1014" spans="2:2" ht="15">
      <c r="B1014" s="141"/>
    </row>
    <row r="1015" spans="2:2" ht="15">
      <c r="B1015" s="141"/>
    </row>
    <row r="1016" spans="2:2" ht="15">
      <c r="B1016" s="141"/>
    </row>
    <row r="1017" spans="2:2" ht="15">
      <c r="B1017" s="141"/>
    </row>
    <row r="1018" spans="2:2" ht="15">
      <c r="B1018" s="141"/>
    </row>
    <row r="1019" spans="2:2" ht="15">
      <c r="B1019" s="141"/>
    </row>
    <row r="1020" spans="2:2" ht="15">
      <c r="B1020" s="141"/>
    </row>
    <row r="1021" spans="2:2" ht="15">
      <c r="B1021" s="141"/>
    </row>
    <row r="1022" spans="2:2" ht="15">
      <c r="B1022" s="141"/>
    </row>
    <row r="1023" spans="2:2" ht="15">
      <c r="B1023" s="141"/>
    </row>
    <row r="1024" spans="2:2" ht="15">
      <c r="B1024" s="141"/>
    </row>
    <row r="1025" spans="2:2" ht="15">
      <c r="B1025" s="141"/>
    </row>
    <row r="1026" spans="2:2" ht="15">
      <c r="B1026" s="141"/>
    </row>
    <row r="1027" spans="2:2" ht="15">
      <c r="B1027" s="141"/>
    </row>
    <row r="1028" spans="2:2" ht="15">
      <c r="B1028" s="141"/>
    </row>
    <row r="1029" spans="2:2" ht="15">
      <c r="B1029" s="141"/>
    </row>
    <row r="1030" spans="2:2" ht="15">
      <c r="B1030" s="141"/>
    </row>
    <row r="1031" spans="2:2" ht="15">
      <c r="B1031" s="141"/>
    </row>
    <row r="1032" spans="2:2" ht="15">
      <c r="B1032" s="141"/>
    </row>
    <row r="1033" spans="2:2" ht="15">
      <c r="B1033" s="141"/>
    </row>
    <row r="1034" spans="2:2" ht="15">
      <c r="B1034" s="141"/>
    </row>
    <row r="1035" spans="2:2" ht="15">
      <c r="B1035" s="141"/>
    </row>
    <row r="1036" spans="2:2" ht="15">
      <c r="B1036" s="141"/>
    </row>
    <row r="1037" spans="2:2" ht="15">
      <c r="B1037" s="141"/>
    </row>
    <row r="1038" spans="2:2" ht="15">
      <c r="B1038" s="141"/>
    </row>
    <row r="1039" spans="2:2" ht="15">
      <c r="B1039" s="141"/>
    </row>
    <row r="1040" spans="2:2" ht="15">
      <c r="B1040" s="141"/>
    </row>
    <row r="1041" spans="2:2" ht="15">
      <c r="B1041" s="141"/>
    </row>
    <row r="1042" spans="2:2" ht="15">
      <c r="B1042" s="141"/>
    </row>
    <row r="1043" spans="2:2" ht="15">
      <c r="B1043" s="141"/>
    </row>
    <row r="1044" spans="2:2" ht="15">
      <c r="B1044" s="141"/>
    </row>
    <row r="1045" spans="2:2" ht="15">
      <c r="B1045" s="141"/>
    </row>
    <row r="1046" spans="2:2" ht="15">
      <c r="B1046" s="141"/>
    </row>
    <row r="1047" spans="2:2" ht="15">
      <c r="B1047" s="141"/>
    </row>
    <row r="1048" spans="2:2" ht="15">
      <c r="B1048" s="141"/>
    </row>
    <row r="1049" spans="2:2" ht="15">
      <c r="B1049" s="141"/>
    </row>
    <row r="1050" spans="2:2" ht="15">
      <c r="B1050" s="141"/>
    </row>
    <row r="1051" spans="2:2" ht="15">
      <c r="B1051" s="141"/>
    </row>
    <row r="1052" spans="2:2" ht="15">
      <c r="B1052" s="141"/>
    </row>
    <row r="1053" spans="2:2" ht="15">
      <c r="B1053" s="141"/>
    </row>
    <row r="1054" spans="2:2" ht="15">
      <c r="B1054" s="141"/>
    </row>
    <row r="1055" spans="2:2" ht="15">
      <c r="B1055" s="141"/>
    </row>
    <row r="1056" spans="2:2" ht="15">
      <c r="B1056" s="141"/>
    </row>
    <row r="1057" spans="2:2" ht="15">
      <c r="B1057" s="141"/>
    </row>
    <row r="1058" spans="2:2" ht="15">
      <c r="B1058" s="141"/>
    </row>
    <row r="1059" spans="2:2" ht="15">
      <c r="B1059" s="141"/>
    </row>
    <row r="1060" spans="2:2" ht="15">
      <c r="B1060" s="141"/>
    </row>
    <row r="1061" spans="2:2" ht="15">
      <c r="B1061" s="141"/>
    </row>
    <row r="1062" spans="2:2" ht="15">
      <c r="B1062" s="141"/>
    </row>
    <row r="1063" spans="2:2" ht="15">
      <c r="B1063" s="141"/>
    </row>
    <row r="1064" spans="2:2" ht="15">
      <c r="B1064" s="141"/>
    </row>
    <row r="1065" spans="2:2" ht="15">
      <c r="B1065" s="141"/>
    </row>
    <row r="1066" spans="2:2" ht="15">
      <c r="B1066" s="141"/>
    </row>
    <row r="1067" spans="2:2" ht="15">
      <c r="B1067" s="141"/>
    </row>
    <row r="1068" spans="2:2" ht="15">
      <c r="B1068" s="141"/>
    </row>
    <row r="1069" spans="2:2" ht="15">
      <c r="B1069" s="141"/>
    </row>
    <row r="1070" spans="2:2" ht="15">
      <c r="B1070" s="141"/>
    </row>
    <row r="1071" spans="2:2" ht="15">
      <c r="B1071" s="141"/>
    </row>
    <row r="1072" spans="2:2" ht="15">
      <c r="B1072" s="141"/>
    </row>
    <row r="1073" spans="2:2" ht="15">
      <c r="B1073" s="141"/>
    </row>
    <row r="1074" spans="2:2" ht="15">
      <c r="B1074" s="141"/>
    </row>
    <row r="1075" spans="2:2" ht="15">
      <c r="B1075" s="141"/>
    </row>
    <row r="1076" spans="2:2" ht="15">
      <c r="B1076" s="141"/>
    </row>
    <row r="1077" spans="2:2" ht="15">
      <c r="B1077" s="141"/>
    </row>
    <row r="1078" spans="2:2" ht="15">
      <c r="B1078" s="141"/>
    </row>
    <row r="1079" spans="2:2" ht="15">
      <c r="B1079" s="141"/>
    </row>
    <row r="1080" spans="2:2" ht="15">
      <c r="B1080" s="141"/>
    </row>
    <row r="1081" spans="2:2" ht="15">
      <c r="B1081" s="141"/>
    </row>
    <row r="1082" spans="2:2" ht="15">
      <c r="B1082" s="141"/>
    </row>
    <row r="1083" spans="2:2" ht="15">
      <c r="B1083" s="141"/>
    </row>
    <row r="1084" spans="2:2" ht="15">
      <c r="B1084" s="141"/>
    </row>
    <row r="1085" spans="2:2" ht="15">
      <c r="B1085" s="141"/>
    </row>
    <row r="1086" spans="2:2" ht="15">
      <c r="B1086" s="141"/>
    </row>
    <row r="1087" spans="2:2" ht="15">
      <c r="B1087" s="141"/>
    </row>
    <row r="1088" spans="2:2" ht="15">
      <c r="B1088" s="141"/>
    </row>
    <row r="1089" spans="2:2" ht="15">
      <c r="B1089" s="141"/>
    </row>
    <row r="1090" spans="2:2" ht="15">
      <c r="B1090" s="141"/>
    </row>
    <row r="1091" spans="2:2" ht="15">
      <c r="B1091" s="141"/>
    </row>
    <row r="1092" spans="2:2" ht="15">
      <c r="B1092" s="141"/>
    </row>
    <row r="1093" spans="2:2" ht="15">
      <c r="B1093" s="141"/>
    </row>
    <row r="1094" spans="2:2" ht="15">
      <c r="B1094" s="141"/>
    </row>
    <row r="1095" spans="2:2" ht="15">
      <c r="B1095" s="141"/>
    </row>
    <row r="1096" spans="2:2" ht="15">
      <c r="B1096" s="141"/>
    </row>
    <row r="1097" spans="2:2" ht="15">
      <c r="B1097" s="141"/>
    </row>
    <row r="1098" spans="2:2" ht="15">
      <c r="B1098" s="141"/>
    </row>
    <row r="1099" spans="2:2" ht="15">
      <c r="B1099" s="141"/>
    </row>
    <row r="1100" spans="2:2" ht="15">
      <c r="B1100" s="141"/>
    </row>
    <row r="1101" spans="2:2" ht="15">
      <c r="B1101" s="141"/>
    </row>
    <row r="1102" spans="2:2" ht="15">
      <c r="B1102" s="141"/>
    </row>
    <row r="1103" spans="2:2" ht="15">
      <c r="B1103" s="141"/>
    </row>
    <row r="1104" spans="2:2" ht="15">
      <c r="B1104" s="141"/>
    </row>
    <row r="1105" spans="2:2" ht="15">
      <c r="B1105" s="141"/>
    </row>
    <row r="1106" spans="2:2" ht="15">
      <c r="B1106" s="141"/>
    </row>
    <row r="1107" spans="2:2" ht="15">
      <c r="B1107" s="141"/>
    </row>
    <row r="1108" spans="2:2" ht="15">
      <c r="B1108" s="141"/>
    </row>
    <row r="1109" spans="2:2" ht="15">
      <c r="B1109" s="141"/>
    </row>
    <row r="1110" spans="2:2" ht="15">
      <c r="B1110" s="141"/>
    </row>
    <row r="1111" spans="2:2" ht="15">
      <c r="B1111" s="141"/>
    </row>
    <row r="1112" spans="2:2" ht="15">
      <c r="B1112" s="141"/>
    </row>
    <row r="1113" spans="2:2" ht="15">
      <c r="B1113" s="141"/>
    </row>
    <row r="1114" spans="2:2" ht="15">
      <c r="B1114" s="141"/>
    </row>
    <row r="1115" spans="2:2" ht="15">
      <c r="B1115" s="141"/>
    </row>
    <row r="1116" spans="2:2" ht="15">
      <c r="B1116" s="141"/>
    </row>
    <row r="1117" spans="2:2" ht="15">
      <c r="B1117" s="141"/>
    </row>
    <row r="1118" spans="2:2" ht="15">
      <c r="B1118" s="141"/>
    </row>
    <row r="1119" spans="2:2" ht="15">
      <c r="B1119" s="141"/>
    </row>
    <row r="1120" spans="2:2" ht="15">
      <c r="B1120" s="141"/>
    </row>
    <row r="1121" spans="2:2" ht="15">
      <c r="B1121" s="141"/>
    </row>
    <row r="1122" spans="2:2" ht="15">
      <c r="B1122" s="141"/>
    </row>
    <row r="1123" spans="2:2" ht="15">
      <c r="B1123" s="141"/>
    </row>
    <row r="1124" spans="2:2" ht="15">
      <c r="B1124" s="141"/>
    </row>
    <row r="1125" spans="2:2" ht="15">
      <c r="B1125" s="141"/>
    </row>
    <row r="1126" spans="2:2" ht="15">
      <c r="B1126" s="141"/>
    </row>
    <row r="1127" spans="2:2" ht="15">
      <c r="B1127" s="141"/>
    </row>
    <row r="1128" spans="2:2" ht="15">
      <c r="B1128" s="141"/>
    </row>
    <row r="1129" spans="2:2" ht="15">
      <c r="B1129" s="141"/>
    </row>
    <row r="1130" spans="2:2" ht="15">
      <c r="B1130" s="141"/>
    </row>
    <row r="1131" spans="2:2" ht="15">
      <c r="B1131" s="141"/>
    </row>
    <row r="1132" spans="2:2" ht="15">
      <c r="B1132" s="141"/>
    </row>
    <row r="1133" spans="2:2" ht="15">
      <c r="B1133" s="141"/>
    </row>
    <row r="1134" spans="2:2" ht="15">
      <c r="B1134" s="141"/>
    </row>
    <row r="1135" spans="2:2" ht="15">
      <c r="B1135" s="141"/>
    </row>
    <row r="1136" spans="2:2" ht="15">
      <c r="B1136" s="141"/>
    </row>
    <row r="1137" spans="2:2" ht="15">
      <c r="B1137" s="141"/>
    </row>
    <row r="1138" spans="2:2" ht="15">
      <c r="B1138" s="141"/>
    </row>
    <row r="1139" spans="2:2" ht="15">
      <c r="B1139" s="141"/>
    </row>
    <row r="1140" spans="2:2" ht="15">
      <c r="B1140" s="141"/>
    </row>
    <row r="1141" spans="2:2" ht="15">
      <c r="B1141" s="141"/>
    </row>
    <row r="1142" spans="2:2" ht="15">
      <c r="B1142" s="141"/>
    </row>
    <row r="1143" spans="2:2" ht="15">
      <c r="B1143" s="141"/>
    </row>
    <row r="1144" spans="2:2" ht="15">
      <c r="B1144" s="141"/>
    </row>
    <row r="1145" spans="2:2" ht="15">
      <c r="B1145" s="141"/>
    </row>
    <row r="1146" spans="2:2" ht="15">
      <c r="B1146" s="141"/>
    </row>
    <row r="1147" spans="2:2" ht="15">
      <c r="B1147" s="141"/>
    </row>
    <row r="1148" spans="2:2" ht="15">
      <c r="B1148" s="141"/>
    </row>
    <row r="1149" spans="2:2" ht="15">
      <c r="B1149" s="141"/>
    </row>
    <row r="1150" spans="2:2" ht="15">
      <c r="B1150" s="141"/>
    </row>
    <row r="1151" spans="2:2" ht="15">
      <c r="B1151" s="141"/>
    </row>
    <row r="1152" spans="2:2" ht="15">
      <c r="B1152" s="141"/>
    </row>
    <row r="1153" spans="2:2" ht="15">
      <c r="B1153" s="141"/>
    </row>
    <row r="1154" spans="2:2" ht="15">
      <c r="B1154" s="141"/>
    </row>
    <row r="1155" spans="2:2" ht="15">
      <c r="B1155" s="141"/>
    </row>
    <row r="1156" spans="2:2" ht="15">
      <c r="B1156" s="141"/>
    </row>
    <row r="1157" spans="2:2" ht="15">
      <c r="B1157" s="141"/>
    </row>
    <row r="1158" spans="2:2" ht="15">
      <c r="B1158" s="141"/>
    </row>
    <row r="1159" spans="2:2" ht="15">
      <c r="B1159" s="141"/>
    </row>
    <row r="1160" spans="2:2" ht="15">
      <c r="B1160" s="141"/>
    </row>
    <row r="1161" spans="2:2" ht="15">
      <c r="B1161" s="141"/>
    </row>
    <row r="1162" spans="2:2" ht="15">
      <c r="B1162" s="141"/>
    </row>
    <row r="1163" spans="2:2" ht="15">
      <c r="B1163" s="141"/>
    </row>
    <row r="1164" spans="2:2" ht="15">
      <c r="B1164" s="141"/>
    </row>
    <row r="1165" spans="2:2" ht="15">
      <c r="B1165" s="141"/>
    </row>
    <row r="1166" spans="2:2" ht="15">
      <c r="B1166" s="141"/>
    </row>
    <row r="1167" spans="2:2" ht="15">
      <c r="B1167" s="141"/>
    </row>
    <row r="1168" spans="2:2" ht="15">
      <c r="B1168" s="141"/>
    </row>
    <row r="1169" spans="2:2" ht="15">
      <c r="B1169" s="141"/>
    </row>
    <row r="1170" spans="2:2" ht="15">
      <c r="B1170" s="141"/>
    </row>
    <row r="1171" spans="2:2" ht="15">
      <c r="B1171" s="141"/>
    </row>
    <row r="1172" spans="2:2" ht="15">
      <c r="B1172" s="141"/>
    </row>
    <row r="1173" spans="2:2" ht="15">
      <c r="B1173" s="141"/>
    </row>
    <row r="1174" spans="2:2" ht="15">
      <c r="B1174" s="141"/>
    </row>
    <row r="1175" spans="2:2" ht="15">
      <c r="B1175" s="141"/>
    </row>
    <row r="1176" spans="2:2" ht="15">
      <c r="B1176" s="141"/>
    </row>
    <row r="1177" spans="2:2" ht="15">
      <c r="B1177" s="141"/>
    </row>
    <row r="1178" spans="2:2" ht="15">
      <c r="B1178" s="141"/>
    </row>
    <row r="1179" spans="2:2" ht="15">
      <c r="B1179" s="141"/>
    </row>
    <row r="1180" spans="2:2" ht="15">
      <c r="B1180" s="141"/>
    </row>
    <row r="1181" spans="2:2" ht="15">
      <c r="B1181" s="141"/>
    </row>
    <row r="1182" spans="2:2" ht="15">
      <c r="B1182" s="141"/>
    </row>
    <row r="1183" spans="2:2" ht="15">
      <c r="B1183" s="141"/>
    </row>
    <row r="1184" spans="2:2" ht="15">
      <c r="B1184" s="141"/>
    </row>
    <row r="1185" spans="2:2" ht="15">
      <c r="B1185" s="141"/>
    </row>
    <row r="1186" spans="2:2" ht="15">
      <c r="B1186" s="141"/>
    </row>
    <row r="1187" spans="2:2" ht="15">
      <c r="B1187" s="141"/>
    </row>
    <row r="1188" spans="2:2" ht="15">
      <c r="B1188" s="141"/>
    </row>
    <row r="1189" spans="2:2" ht="15">
      <c r="B1189" s="141"/>
    </row>
    <row r="1190" spans="2:2" ht="15">
      <c r="B1190" s="141"/>
    </row>
    <row r="1191" spans="2:2" ht="15">
      <c r="B1191" s="141"/>
    </row>
    <row r="1192" spans="2:2" ht="15">
      <c r="B1192" s="141"/>
    </row>
    <row r="1193" spans="2:2" ht="15">
      <c r="B1193" s="141"/>
    </row>
    <row r="1194" spans="2:2" ht="15">
      <c r="B1194" s="141"/>
    </row>
    <row r="1195" spans="2:2" ht="15">
      <c r="B1195" s="141"/>
    </row>
    <row r="1196" spans="2:2" ht="15">
      <c r="B1196" s="141"/>
    </row>
    <row r="1197" spans="2:2" ht="15">
      <c r="B1197" s="141"/>
    </row>
    <row r="1198" spans="2:2" ht="15">
      <c r="B1198" s="141"/>
    </row>
    <row r="1199" spans="2:2" ht="15">
      <c r="B1199" s="141"/>
    </row>
    <row r="1200" spans="2:2" ht="15">
      <c r="B1200" s="141"/>
    </row>
    <row r="1201" spans="2:2" ht="15">
      <c r="B1201" s="141"/>
    </row>
    <row r="1202" spans="2:2" ht="15">
      <c r="B1202" s="141"/>
    </row>
    <row r="1203" spans="2:2" ht="15">
      <c r="B1203" s="141"/>
    </row>
    <row r="1204" spans="2:2" ht="15">
      <c r="B1204" s="141"/>
    </row>
    <row r="1205" spans="2:2" ht="15">
      <c r="B1205" s="141"/>
    </row>
    <row r="1206" spans="2:2" ht="15">
      <c r="B1206" s="141"/>
    </row>
    <row r="1207" spans="2:2" ht="15">
      <c r="B1207" s="141"/>
    </row>
    <row r="1208" spans="2:2" ht="15">
      <c r="B1208" s="141"/>
    </row>
    <row r="1209" spans="2:2" ht="15">
      <c r="B1209" s="141"/>
    </row>
    <row r="1210" spans="2:2" ht="15">
      <c r="B1210" s="141"/>
    </row>
    <row r="1211" spans="2:2" ht="15">
      <c r="B1211" s="141"/>
    </row>
    <row r="1212" spans="2:2" ht="15">
      <c r="B1212" s="141"/>
    </row>
    <row r="1213" spans="2:2" ht="15">
      <c r="B1213" s="141"/>
    </row>
    <row r="1214" spans="2:2" ht="15">
      <c r="B1214" s="141"/>
    </row>
    <row r="1215" spans="2:2" ht="15">
      <c r="B1215" s="141"/>
    </row>
    <row r="1216" spans="2:2" ht="15">
      <c r="B1216" s="141"/>
    </row>
    <row r="1217" spans="2:2" ht="15">
      <c r="B1217" s="141"/>
    </row>
    <row r="1218" spans="2:2" ht="15">
      <c r="B1218" s="141"/>
    </row>
    <row r="1219" spans="2:2" ht="15">
      <c r="B1219" s="141"/>
    </row>
    <row r="1220" spans="2:2" ht="15">
      <c r="B1220" s="141"/>
    </row>
    <row r="1221" spans="2:2" ht="15">
      <c r="B1221" s="141"/>
    </row>
    <row r="1222" spans="2:2" ht="15">
      <c r="B1222" s="141"/>
    </row>
    <row r="1223" spans="2:2" ht="15">
      <c r="B1223" s="141"/>
    </row>
    <row r="1224" spans="2:2" ht="15">
      <c r="B1224" s="141"/>
    </row>
    <row r="1225" spans="2:2" ht="15">
      <c r="B1225" s="141"/>
    </row>
    <row r="1226" spans="2:2" ht="15">
      <c r="B1226" s="141"/>
    </row>
    <row r="1227" spans="2:2" ht="15">
      <c r="B1227" s="141"/>
    </row>
    <row r="1228" spans="2:2" ht="15">
      <c r="B1228" s="141"/>
    </row>
    <row r="1229" spans="2:2" ht="15">
      <c r="B1229" s="141"/>
    </row>
    <row r="1230" spans="2:2" ht="15">
      <c r="B1230" s="141"/>
    </row>
    <row r="1231" spans="2:2" ht="15">
      <c r="B1231" s="141"/>
    </row>
    <row r="1232" spans="2:2" ht="15">
      <c r="B1232" s="141"/>
    </row>
    <row r="1233" spans="2:2" ht="15">
      <c r="B1233" s="141"/>
    </row>
    <row r="1234" spans="2:2" ht="15">
      <c r="B1234" s="141"/>
    </row>
    <row r="1235" spans="2:2" ht="15">
      <c r="B1235" s="141"/>
    </row>
    <row r="1236" spans="2:2" ht="15">
      <c r="B1236" s="141"/>
    </row>
    <row r="1237" spans="2:2" ht="15">
      <c r="B1237" s="141"/>
    </row>
    <row r="1238" spans="2:2" ht="15">
      <c r="B1238" s="141"/>
    </row>
    <row r="1239" spans="2:2" ht="15">
      <c r="B1239" s="141"/>
    </row>
    <row r="1240" spans="2:2" ht="15">
      <c r="B1240" s="141"/>
    </row>
    <row r="1241" spans="2:2" ht="15">
      <c r="B1241" s="141"/>
    </row>
    <row r="1242" spans="2:2" ht="15">
      <c r="B1242" s="141"/>
    </row>
    <row r="1243" spans="2:2" ht="15">
      <c r="B1243" s="141"/>
    </row>
    <row r="1244" spans="2:2" ht="15">
      <c r="B1244" s="141"/>
    </row>
    <row r="1245" spans="2:2" ht="15">
      <c r="B1245" s="141"/>
    </row>
    <row r="1246" spans="2:2" ht="15">
      <c r="B1246" s="141"/>
    </row>
    <row r="1247" spans="2:2" ht="15">
      <c r="B1247" s="141"/>
    </row>
    <row r="1248" spans="2:2" ht="15">
      <c r="B1248" s="141"/>
    </row>
    <row r="1249" spans="2:2" ht="15">
      <c r="B1249" s="141"/>
    </row>
    <row r="1250" spans="2:2" ht="15">
      <c r="B1250" s="141"/>
    </row>
    <row r="1251" spans="2:2" ht="15">
      <c r="B1251" s="141"/>
    </row>
    <row r="1252" spans="2:2" ht="15">
      <c r="B1252" s="141"/>
    </row>
    <row r="1253" spans="2:2" ht="15">
      <c r="B1253" s="141"/>
    </row>
    <row r="1254" spans="2:2" ht="15">
      <c r="B1254" s="141"/>
    </row>
    <row r="1255" spans="2:2" ht="15">
      <c r="B1255" s="141"/>
    </row>
    <row r="1256" spans="2:2" ht="15">
      <c r="B1256" s="141"/>
    </row>
    <row r="1257" spans="2:2" ht="15">
      <c r="B1257" s="141"/>
    </row>
    <row r="1258" spans="2:2" ht="15">
      <c r="B1258" s="141"/>
    </row>
    <row r="1259" spans="2:2" ht="15">
      <c r="B1259" s="141"/>
    </row>
    <row r="1260" spans="2:2" ht="15">
      <c r="B1260" s="141"/>
    </row>
    <row r="1261" spans="2:2" ht="15">
      <c r="B1261" s="141"/>
    </row>
    <row r="1262" spans="2:2" ht="15">
      <c r="B1262" s="141"/>
    </row>
    <row r="1263" spans="2:2" ht="15">
      <c r="B1263" s="141"/>
    </row>
    <row r="1264" spans="2:2" ht="15">
      <c r="B1264" s="141"/>
    </row>
    <row r="1265" spans="2:2" ht="15">
      <c r="B1265" s="141"/>
    </row>
    <row r="1266" spans="2:2" ht="15">
      <c r="B1266" s="141"/>
    </row>
    <row r="1267" spans="2:2" ht="15">
      <c r="B1267" s="141"/>
    </row>
    <row r="1268" spans="2:2" ht="15">
      <c r="B1268" s="141"/>
    </row>
    <row r="1269" spans="2:2" ht="15">
      <c r="B1269" s="141"/>
    </row>
    <row r="1270" spans="2:2" ht="15">
      <c r="B1270" s="141"/>
    </row>
    <row r="1271" spans="2:2" ht="15">
      <c r="B1271" s="141"/>
    </row>
    <row r="1272" spans="2:2" ht="15">
      <c r="B1272" s="141"/>
    </row>
    <row r="1273" spans="2:2" ht="15">
      <c r="B1273" s="141"/>
    </row>
    <row r="1274" spans="2:2" ht="15">
      <c r="B1274" s="141"/>
    </row>
    <row r="1275" spans="2:2" ht="15">
      <c r="B1275" s="141"/>
    </row>
    <row r="1276" spans="2:2" ht="15">
      <c r="B1276" s="141"/>
    </row>
    <row r="1277" spans="2:2" ht="15">
      <c r="B1277" s="141"/>
    </row>
    <row r="1278" spans="2:2" ht="15">
      <c r="B1278" s="141"/>
    </row>
    <row r="1279" spans="2:2" ht="15">
      <c r="B1279" s="141"/>
    </row>
    <row r="1280" spans="2:2" ht="15">
      <c r="B1280" s="141"/>
    </row>
    <row r="1281" spans="2:2" ht="15">
      <c r="B1281" s="141"/>
    </row>
    <row r="1282" spans="2:2" ht="15">
      <c r="B1282" s="141"/>
    </row>
    <row r="1283" spans="2:2" ht="15">
      <c r="B1283" s="141"/>
    </row>
    <row r="1284" spans="2:2" ht="15">
      <c r="B1284" s="141"/>
    </row>
    <row r="1285" spans="2:2" ht="15">
      <c r="B1285" s="141"/>
    </row>
    <row r="1286" spans="2:2" ht="15">
      <c r="B1286" s="141"/>
    </row>
    <row r="1287" spans="2:2" ht="15">
      <c r="B1287" s="141"/>
    </row>
    <row r="1288" spans="2:2" ht="15">
      <c r="B1288" s="141"/>
    </row>
    <row r="1289" spans="2:2" ht="15">
      <c r="B1289" s="141"/>
    </row>
    <row r="1290" spans="2:2" ht="15">
      <c r="B1290" s="141"/>
    </row>
    <row r="1291" spans="2:2" ht="15">
      <c r="B1291" s="141"/>
    </row>
    <row r="1292" spans="2:2" ht="15">
      <c r="B1292" s="141"/>
    </row>
    <row r="1293" spans="2:2" ht="15">
      <c r="B1293" s="141"/>
    </row>
    <row r="1294" spans="2:2" ht="15">
      <c r="B1294" s="141"/>
    </row>
    <row r="1295" spans="2:2" ht="15">
      <c r="B1295" s="141"/>
    </row>
    <row r="1296" spans="2:2" ht="15">
      <c r="B1296" s="141"/>
    </row>
    <row r="1297" spans="2:2" ht="15">
      <c r="B1297" s="141"/>
    </row>
    <row r="1298" spans="2:2" ht="15">
      <c r="B1298" s="141"/>
    </row>
    <row r="1299" spans="2:2" ht="15">
      <c r="B1299" s="141"/>
    </row>
    <row r="1300" spans="2:2" ht="15">
      <c r="B1300" s="141"/>
    </row>
    <row r="1301" spans="2:2" ht="15">
      <c r="B1301" s="141"/>
    </row>
    <row r="1302" spans="2:2" ht="15">
      <c r="B1302" s="141"/>
    </row>
    <row r="1303" spans="2:2" ht="15">
      <c r="B1303" s="141"/>
    </row>
    <row r="1304" spans="2:2" ht="15">
      <c r="B1304" s="141"/>
    </row>
    <row r="1305" spans="2:2" ht="15">
      <c r="B1305" s="141"/>
    </row>
    <row r="1306" spans="2:2" ht="15">
      <c r="B1306" s="141"/>
    </row>
    <row r="1307" spans="2:2" ht="15">
      <c r="B1307" s="141"/>
    </row>
    <row r="1308" spans="2:2" ht="15">
      <c r="B1308" s="141"/>
    </row>
    <row r="1309" spans="2:2" ht="15">
      <c r="B1309" s="141"/>
    </row>
    <row r="1310" spans="2:2" ht="15">
      <c r="B1310" s="141"/>
    </row>
    <row r="1311" spans="2:2" ht="15">
      <c r="B1311" s="141"/>
    </row>
    <row r="1312" spans="2:2" ht="15">
      <c r="B1312" s="141"/>
    </row>
    <row r="1313" spans="2:2" ht="15">
      <c r="B1313" s="141"/>
    </row>
    <row r="1314" spans="2:2" ht="15">
      <c r="B1314" s="141"/>
    </row>
    <row r="1315" spans="2:2" ht="15">
      <c r="B1315" s="141"/>
    </row>
    <row r="1316" spans="2:2" ht="15">
      <c r="B1316" s="141"/>
    </row>
    <row r="1317" spans="2:2" ht="15">
      <c r="B1317" s="141"/>
    </row>
    <row r="1318" spans="2:2" ht="15">
      <c r="B1318" s="141"/>
    </row>
    <row r="1319" spans="2:2" ht="15">
      <c r="B1319" s="141"/>
    </row>
    <row r="1320" spans="2:2" ht="15">
      <c r="B1320" s="141"/>
    </row>
    <row r="1321" spans="2:2" ht="15">
      <c r="B1321" s="141"/>
    </row>
    <row r="1322" spans="2:2" ht="15">
      <c r="B1322" s="141"/>
    </row>
    <row r="1323" spans="2:2" ht="15">
      <c r="B1323" s="141"/>
    </row>
    <row r="1324" spans="2:2" ht="15">
      <c r="B1324" s="141"/>
    </row>
    <row r="1325" spans="2:2" ht="15">
      <c r="B1325" s="141"/>
    </row>
    <row r="1326" spans="2:2" ht="15">
      <c r="B1326" s="141"/>
    </row>
    <row r="1327" spans="2:2" ht="15">
      <c r="B1327" s="141"/>
    </row>
    <row r="1328" spans="2:2" ht="15">
      <c r="B1328" s="141"/>
    </row>
    <row r="1329" spans="2:2" ht="15">
      <c r="B1329" s="141"/>
    </row>
    <row r="1330" spans="2:2" ht="15">
      <c r="B1330" s="141"/>
    </row>
    <row r="1331" spans="2:2" ht="15">
      <c r="B1331" s="141"/>
    </row>
    <row r="1332" spans="2:2" ht="15">
      <c r="B1332" s="141"/>
    </row>
    <row r="1333" spans="2:2" ht="15">
      <c r="B1333" s="141"/>
    </row>
    <row r="1334" spans="2:2" ht="15">
      <c r="B1334" s="141"/>
    </row>
    <row r="1335" spans="2:2" ht="15">
      <c r="B1335" s="141"/>
    </row>
    <row r="1336" spans="2:2" ht="15">
      <c r="B1336" s="141"/>
    </row>
    <row r="1337" spans="2:2" ht="15">
      <c r="B1337" s="141"/>
    </row>
    <row r="1338" spans="2:2" ht="15">
      <c r="B1338" s="141"/>
    </row>
    <row r="1339" spans="2:2" ht="15">
      <c r="B1339" s="141"/>
    </row>
    <row r="1340" spans="2:2" ht="15">
      <c r="B1340" s="141"/>
    </row>
    <row r="1341" spans="2:2" ht="15">
      <c r="B1341" s="141"/>
    </row>
    <row r="1342" spans="2:2" ht="15">
      <c r="B1342" s="141"/>
    </row>
    <row r="1343" spans="2:2" ht="15">
      <c r="B1343" s="141"/>
    </row>
    <row r="1344" spans="2:2" ht="15">
      <c r="B1344" s="141"/>
    </row>
    <row r="1345" spans="2:2" ht="15">
      <c r="B1345" s="141"/>
    </row>
    <row r="1346" spans="2:2" ht="15">
      <c r="B1346" s="141"/>
    </row>
    <row r="1347" spans="2:2" ht="15">
      <c r="B1347" s="141"/>
    </row>
    <row r="1348" spans="2:2" ht="15">
      <c r="B1348" s="141"/>
    </row>
    <row r="1349" spans="2:2" ht="15">
      <c r="B1349" s="141"/>
    </row>
    <row r="1350" spans="2:2" ht="15">
      <c r="B1350" s="141"/>
    </row>
    <row r="1351" spans="2:2" ht="15">
      <c r="B1351" s="141"/>
    </row>
    <row r="1352" spans="2:2" ht="15">
      <c r="B1352" s="141"/>
    </row>
    <row r="1353" spans="2:2" ht="15">
      <c r="B1353" s="141"/>
    </row>
    <row r="1354" spans="2:2" ht="15">
      <c r="B1354" s="141"/>
    </row>
    <row r="1355" spans="2:2" ht="15">
      <c r="B1355" s="141"/>
    </row>
    <row r="1356" spans="2:2" ht="15">
      <c r="B1356" s="141"/>
    </row>
    <row r="1357" spans="2:2" ht="15">
      <c r="B1357" s="141"/>
    </row>
    <row r="1358" spans="2:2" ht="15">
      <c r="B1358" s="141"/>
    </row>
    <row r="1359" spans="2:2" ht="15">
      <c r="B1359" s="141"/>
    </row>
    <row r="1360" spans="2:2" ht="15">
      <c r="B1360" s="141"/>
    </row>
    <row r="1361" spans="2:2" ht="15">
      <c r="B1361" s="141"/>
    </row>
    <row r="1362" spans="2:2" ht="15">
      <c r="B1362" s="141"/>
    </row>
    <row r="1363" spans="2:2" ht="15">
      <c r="B1363" s="141"/>
    </row>
    <row r="1364" spans="2:2" ht="15">
      <c r="B1364" s="141"/>
    </row>
    <row r="1365" spans="2:2" ht="15">
      <c r="B1365" s="141"/>
    </row>
    <row r="1366" spans="2:2" ht="15">
      <c r="B1366" s="141"/>
    </row>
    <row r="1367" spans="2:2" ht="15">
      <c r="B1367" s="141"/>
    </row>
    <row r="1368" spans="2:2" ht="15">
      <c r="B1368" s="141"/>
    </row>
    <row r="1369" spans="2:2" ht="15">
      <c r="B1369" s="141"/>
    </row>
    <row r="1370" spans="2:2" ht="15">
      <c r="B1370" s="141"/>
    </row>
    <row r="1371" spans="2:2" ht="15">
      <c r="B1371" s="141"/>
    </row>
    <row r="1372" spans="2:2" ht="15">
      <c r="B1372" s="141"/>
    </row>
    <row r="1373" spans="2:2" ht="15">
      <c r="B1373" s="141"/>
    </row>
    <row r="1374" spans="2:2" ht="15">
      <c r="B1374" s="141"/>
    </row>
    <row r="1375" spans="2:2" ht="15">
      <c r="B1375" s="141"/>
    </row>
    <row r="1376" spans="2:2" ht="15">
      <c r="B1376" s="141"/>
    </row>
    <row r="1377" spans="2:2" ht="15">
      <c r="B1377" s="141"/>
    </row>
    <row r="1378" spans="2:2" ht="15">
      <c r="B1378" s="141"/>
    </row>
    <row r="1379" spans="2:2" ht="15">
      <c r="B1379" s="141"/>
    </row>
    <row r="1380" spans="2:2" ht="15">
      <c r="B1380" s="141"/>
    </row>
    <row r="1381" spans="2:2" ht="15">
      <c r="B1381" s="141"/>
    </row>
    <row r="1382" spans="2:2" ht="15">
      <c r="B1382" s="141"/>
    </row>
    <row r="1383" spans="2:2" ht="15">
      <c r="B1383" s="141"/>
    </row>
    <row r="1384" spans="2:2" ht="15">
      <c r="B1384" s="141"/>
    </row>
    <row r="1385" spans="2:2" ht="15">
      <c r="B1385" s="141"/>
    </row>
    <row r="1386" spans="2:2" ht="15">
      <c r="B1386" s="141"/>
    </row>
    <row r="1387" spans="2:2" ht="15">
      <c r="B1387" s="141"/>
    </row>
    <row r="1388" spans="2:2" ht="15">
      <c r="B1388" s="141"/>
    </row>
    <row r="1389" spans="2:2" ht="15">
      <c r="B1389" s="141"/>
    </row>
    <row r="1390" spans="2:2" ht="15">
      <c r="B1390" s="141"/>
    </row>
    <row r="1391" spans="2:2" ht="15">
      <c r="B1391" s="141"/>
    </row>
    <row r="1392" spans="2:2" ht="15">
      <c r="B1392" s="141"/>
    </row>
    <row r="1393" spans="2:2" ht="15">
      <c r="B1393" s="141"/>
    </row>
    <row r="1394" spans="2:2" ht="15">
      <c r="B1394" s="141"/>
    </row>
    <row r="1395" spans="2:2" ht="15">
      <c r="B1395" s="141"/>
    </row>
    <row r="1396" spans="2:2" ht="15">
      <c r="B1396" s="141"/>
    </row>
    <row r="1397" spans="2:2" ht="15">
      <c r="B1397" s="141"/>
    </row>
    <row r="1398" spans="2:2" ht="15">
      <c r="B1398" s="141"/>
    </row>
    <row r="1399" spans="2:2" ht="15">
      <c r="B1399" s="141"/>
    </row>
    <row r="1400" spans="2:2" ht="15">
      <c r="B1400" s="141"/>
    </row>
    <row r="1401" spans="2:2" ht="15">
      <c r="B1401" s="141"/>
    </row>
    <row r="1402" spans="2:2" ht="15">
      <c r="B1402" s="141"/>
    </row>
    <row r="1403" spans="2:2" ht="15">
      <c r="B1403" s="141"/>
    </row>
    <row r="1404" spans="2:2" ht="15">
      <c r="B1404" s="141"/>
    </row>
    <row r="1405" spans="2:2" ht="15">
      <c r="B1405" s="141"/>
    </row>
    <row r="1406" spans="2:2" ht="15">
      <c r="B1406" s="141"/>
    </row>
    <row r="1407" spans="2:2" ht="15">
      <c r="B1407" s="141"/>
    </row>
    <row r="1408" spans="2:2" ht="15">
      <c r="B1408" s="141"/>
    </row>
    <row r="1409" spans="2:2" ht="15">
      <c r="B1409" s="141"/>
    </row>
    <row r="1410" spans="2:2" ht="15">
      <c r="B1410" s="141"/>
    </row>
    <row r="1411" spans="2:2" ht="15">
      <c r="B1411" s="141"/>
    </row>
    <row r="1412" spans="2:2" ht="15">
      <c r="B1412" s="141"/>
    </row>
    <row r="1413" spans="2:2" ht="15">
      <c r="B1413" s="141"/>
    </row>
    <row r="1414" spans="2:2" ht="15">
      <c r="B1414" s="141"/>
    </row>
    <row r="1415" spans="2:2" ht="15">
      <c r="B1415" s="141"/>
    </row>
    <row r="1416" spans="2:2" ht="15">
      <c r="B1416" s="141"/>
    </row>
    <row r="1417" spans="2:2" ht="15">
      <c r="B1417" s="141"/>
    </row>
    <row r="1418" spans="2:2" ht="15">
      <c r="B1418" s="141"/>
    </row>
    <row r="1419" spans="2:2" ht="15">
      <c r="B1419" s="141"/>
    </row>
    <row r="1420" spans="2:2" ht="15">
      <c r="B1420" s="141"/>
    </row>
    <row r="1421" spans="2:2" ht="15">
      <c r="B1421" s="141"/>
    </row>
    <row r="1422" spans="2:2" ht="15">
      <c r="B1422" s="141"/>
    </row>
    <row r="1423" spans="2:2" ht="15">
      <c r="B1423" s="141"/>
    </row>
    <row r="1424" spans="2:2" ht="15">
      <c r="B1424" s="141"/>
    </row>
    <row r="1425" spans="2:2" ht="15">
      <c r="B1425" s="141"/>
    </row>
    <row r="1426" spans="2:2" ht="15">
      <c r="B1426" s="141"/>
    </row>
    <row r="1427" spans="2:2" ht="15">
      <c r="B1427" s="141"/>
    </row>
    <row r="1428" spans="2:2" ht="15">
      <c r="B1428" s="141"/>
    </row>
    <row r="1429" spans="2:2" ht="15">
      <c r="B1429" s="141"/>
    </row>
    <row r="1430" spans="2:2" ht="15">
      <c r="B1430" s="141"/>
    </row>
    <row r="1431" spans="2:2" ht="15">
      <c r="B1431" s="141"/>
    </row>
    <row r="1432" spans="2:2" ht="15">
      <c r="B1432" s="141"/>
    </row>
    <row r="1433" spans="2:2" ht="15">
      <c r="B1433" s="141"/>
    </row>
    <row r="1434" spans="2:2" ht="15">
      <c r="B1434" s="141"/>
    </row>
    <row r="1435" spans="2:2" ht="15">
      <c r="B1435" s="141"/>
    </row>
    <row r="1436" spans="2:2" ht="15">
      <c r="B1436" s="141"/>
    </row>
    <row r="1437" spans="2:2" ht="15">
      <c r="B1437" s="141"/>
    </row>
    <row r="1438" spans="2:2" ht="15">
      <c r="B1438" s="141"/>
    </row>
    <row r="1439" spans="2:2" ht="15">
      <c r="B1439" s="141"/>
    </row>
    <row r="1440" spans="2:2" ht="15">
      <c r="B1440" s="141"/>
    </row>
    <row r="1441" spans="2:2" ht="15">
      <c r="B1441" s="141"/>
    </row>
    <row r="1442" spans="2:2" ht="15">
      <c r="B1442" s="141"/>
    </row>
    <row r="1443" spans="2:2" ht="15">
      <c r="B1443" s="141"/>
    </row>
    <row r="1444" spans="2:2" ht="15">
      <c r="B1444" s="141"/>
    </row>
    <row r="1445" spans="2:2" ht="15">
      <c r="B1445" s="141"/>
    </row>
    <row r="1446" spans="2:2" ht="15">
      <c r="B1446" s="141"/>
    </row>
    <row r="1447" spans="2:2" ht="15">
      <c r="B1447" s="141"/>
    </row>
    <row r="1448" spans="2:2" ht="15">
      <c r="B1448" s="141"/>
    </row>
    <row r="1449" spans="2:2" ht="15">
      <c r="B1449" s="141"/>
    </row>
    <row r="1450" spans="2:2" ht="15">
      <c r="B1450" s="141"/>
    </row>
    <row r="1451" spans="2:2" ht="15">
      <c r="B1451" s="141"/>
    </row>
    <row r="1452" spans="2:2" ht="15">
      <c r="B1452" s="141"/>
    </row>
    <row r="1453" spans="2:2" ht="15">
      <c r="B1453" s="141"/>
    </row>
    <row r="1454" spans="2:2" ht="15">
      <c r="B1454" s="141"/>
    </row>
    <row r="1455" spans="2:2" ht="15">
      <c r="B1455" s="141"/>
    </row>
    <row r="1456" spans="2:2" ht="15">
      <c r="B1456" s="141"/>
    </row>
    <row r="1457" spans="2:2" ht="15">
      <c r="B1457" s="141"/>
    </row>
    <row r="1458" spans="2:2" ht="15">
      <c r="B1458" s="141"/>
    </row>
    <row r="1459" spans="2:2" ht="15">
      <c r="B1459" s="141"/>
    </row>
    <row r="1460" spans="2:2" ht="15">
      <c r="B1460" s="141"/>
    </row>
    <row r="1461" spans="2:2" ht="15">
      <c r="B1461" s="141"/>
    </row>
    <row r="1462" spans="2:2" ht="15">
      <c r="B1462" s="141"/>
    </row>
    <row r="1463" spans="2:2" ht="15">
      <c r="B1463" s="141"/>
    </row>
    <row r="1464" spans="2:2" ht="15">
      <c r="B1464" s="141"/>
    </row>
    <row r="1465" spans="2:2" ht="15">
      <c r="B1465" s="141"/>
    </row>
    <row r="1466" spans="2:2" ht="15">
      <c r="B1466" s="141"/>
    </row>
    <row r="1467" spans="2:2" ht="15">
      <c r="B1467" s="141"/>
    </row>
    <row r="1468" spans="2:2" ht="15">
      <c r="B1468" s="141"/>
    </row>
    <row r="1469" spans="2:2" ht="15">
      <c r="B1469" s="141"/>
    </row>
    <row r="1470" spans="2:2" ht="15">
      <c r="B1470" s="141"/>
    </row>
    <row r="1471" spans="2:2" ht="15">
      <c r="B1471" s="141"/>
    </row>
    <row r="1472" spans="2:2" ht="15">
      <c r="B1472" s="141"/>
    </row>
    <row r="1473" spans="2:2" ht="15">
      <c r="B1473" s="141"/>
    </row>
    <row r="1474" spans="2:2" ht="15">
      <c r="B1474" s="141"/>
    </row>
    <row r="1475" spans="2:2" ht="15">
      <c r="B1475" s="141"/>
    </row>
    <row r="1476" spans="2:2" ht="15">
      <c r="B1476" s="141"/>
    </row>
    <row r="1477" spans="2:2" ht="15">
      <c r="B1477" s="141"/>
    </row>
    <row r="1478" spans="2:2" ht="15">
      <c r="B1478" s="141"/>
    </row>
    <row r="1479" spans="2:2" ht="15">
      <c r="B1479" s="141"/>
    </row>
    <row r="1480" spans="2:2" ht="15">
      <c r="B1480" s="141"/>
    </row>
    <row r="1481" spans="2:2" ht="15">
      <c r="B1481" s="141"/>
    </row>
    <row r="1482" spans="2:2" ht="15">
      <c r="B1482" s="141"/>
    </row>
    <row r="1483" spans="2:2" ht="15">
      <c r="B1483" s="141"/>
    </row>
    <row r="1484" spans="2:2" ht="15">
      <c r="B1484" s="141"/>
    </row>
    <row r="1485" spans="2:2" ht="15">
      <c r="B1485" s="141"/>
    </row>
    <row r="1486" spans="2:2" ht="15">
      <c r="B1486" s="141"/>
    </row>
    <row r="1487" spans="2:2" ht="15">
      <c r="B1487" s="141"/>
    </row>
    <row r="1488" spans="2:2" ht="15">
      <c r="B1488" s="141"/>
    </row>
    <row r="1489" spans="2:2" ht="15">
      <c r="B1489" s="141"/>
    </row>
    <row r="1490" spans="2:2" ht="15">
      <c r="B1490" s="141"/>
    </row>
    <row r="1491" spans="2:2" ht="15">
      <c r="B1491" s="141"/>
    </row>
    <row r="1492" spans="2:2" ht="15">
      <c r="B1492" s="141"/>
    </row>
    <row r="1493" spans="2:2" ht="15">
      <c r="B1493" s="141"/>
    </row>
    <row r="1494" spans="2:2" ht="15">
      <c r="B1494" s="141"/>
    </row>
    <row r="1495" spans="2:2" ht="15">
      <c r="B1495" s="141"/>
    </row>
    <row r="1496" spans="2:2" ht="15">
      <c r="B1496" s="141"/>
    </row>
    <row r="1497" spans="2:2" ht="15">
      <c r="B1497" s="141"/>
    </row>
    <row r="1498" spans="2:2" ht="15">
      <c r="B1498" s="141"/>
    </row>
    <row r="1499" spans="2:2" ht="15">
      <c r="B1499" s="141"/>
    </row>
    <row r="1500" spans="2:2" ht="15">
      <c r="B1500" s="141"/>
    </row>
    <row r="1501" spans="2:2" ht="15">
      <c r="B1501" s="141"/>
    </row>
    <row r="1502" spans="2:2" ht="15">
      <c r="B1502" s="141"/>
    </row>
    <row r="1503" spans="2:2" ht="15">
      <c r="B1503" s="141"/>
    </row>
    <row r="1504" spans="2:2" ht="15">
      <c r="B1504" s="141"/>
    </row>
    <row r="1505" spans="2:2" ht="15">
      <c r="B1505" s="141"/>
    </row>
    <row r="1506" spans="2:2" ht="15">
      <c r="B1506" s="141"/>
    </row>
    <row r="1507" spans="2:2" ht="15">
      <c r="B1507" s="141"/>
    </row>
    <row r="1508" spans="2:2" ht="15">
      <c r="B1508" s="141"/>
    </row>
    <row r="1509" spans="2:2" ht="15">
      <c r="B1509" s="141"/>
    </row>
    <row r="1510" spans="2:2" ht="15">
      <c r="B1510" s="141"/>
    </row>
    <row r="1511" spans="2:2" ht="15">
      <c r="B1511" s="141"/>
    </row>
    <row r="1512" spans="2:2" ht="15">
      <c r="B1512" s="141"/>
    </row>
    <row r="1513" spans="2:2" ht="15">
      <c r="B1513" s="141"/>
    </row>
    <row r="1514" spans="2:2" ht="15">
      <c r="B1514" s="141"/>
    </row>
    <row r="1515" spans="2:2" ht="15">
      <c r="B1515" s="141"/>
    </row>
    <row r="1516" spans="2:2" ht="15">
      <c r="B1516" s="141"/>
    </row>
    <row r="1517" spans="2:2" ht="15">
      <c r="B1517" s="141"/>
    </row>
    <row r="1518" spans="2:2" ht="15">
      <c r="B1518" s="141"/>
    </row>
    <row r="1519" spans="2:2" ht="15">
      <c r="B1519" s="141"/>
    </row>
    <row r="1520" spans="2:2" ht="15">
      <c r="B1520" s="141"/>
    </row>
    <row r="1521" spans="2:2" ht="15">
      <c r="B1521" s="141"/>
    </row>
    <row r="1522" spans="2:2" ht="15">
      <c r="B1522" s="141"/>
    </row>
    <row r="1523" spans="2:2" ht="15">
      <c r="B1523" s="141"/>
    </row>
    <row r="1524" spans="2:2" ht="15">
      <c r="B1524" s="141"/>
    </row>
    <row r="1525" spans="2:2" ht="15">
      <c r="B1525" s="141"/>
    </row>
    <row r="1526" spans="2:2" ht="15">
      <c r="B1526" s="141"/>
    </row>
    <row r="1527" spans="2:2" ht="15">
      <c r="B1527" s="141"/>
    </row>
    <row r="1528" spans="2:2" ht="15">
      <c r="B1528" s="141"/>
    </row>
    <row r="1529" spans="2:2" ht="15">
      <c r="B1529" s="141"/>
    </row>
    <row r="1530" spans="2:2" ht="15">
      <c r="B1530" s="141"/>
    </row>
    <row r="1531" spans="2:2" ht="15">
      <c r="B1531" s="141"/>
    </row>
    <row r="1532" spans="2:2" ht="15">
      <c r="B1532" s="141"/>
    </row>
    <row r="1533" spans="2:2" ht="15">
      <c r="B1533" s="141"/>
    </row>
    <row r="1534" spans="2:2" ht="15">
      <c r="B1534" s="141"/>
    </row>
    <row r="1535" spans="2:2" ht="15">
      <c r="B1535" s="141"/>
    </row>
    <row r="1536" spans="2:2" ht="15">
      <c r="B1536" s="141"/>
    </row>
    <row r="1537" spans="2:2" ht="15">
      <c r="B1537" s="141"/>
    </row>
    <row r="1538" spans="2:2" ht="15">
      <c r="B1538" s="141"/>
    </row>
    <row r="1539" spans="2:2" ht="15">
      <c r="B1539" s="141"/>
    </row>
    <row r="1540" spans="2:2" ht="15">
      <c r="B1540" s="141"/>
    </row>
    <row r="1541" spans="2:2" ht="15">
      <c r="B1541" s="141"/>
    </row>
    <row r="1542" spans="2:2" ht="15">
      <c r="B1542" s="141"/>
    </row>
    <row r="1543" spans="2:2" ht="15">
      <c r="B1543" s="141"/>
    </row>
    <row r="1544" spans="2:2" ht="15">
      <c r="B1544" s="141"/>
    </row>
    <row r="1545" spans="2:2" ht="15">
      <c r="B1545" s="141"/>
    </row>
    <row r="1546" spans="2:2" ht="15">
      <c r="B1546" s="141"/>
    </row>
    <row r="1547" spans="2:2" ht="15">
      <c r="B1547" s="141"/>
    </row>
    <row r="1548" spans="2:2" ht="15">
      <c r="B1548" s="141"/>
    </row>
    <row r="1549" spans="2:2" ht="15">
      <c r="B1549" s="141"/>
    </row>
    <row r="1550" spans="2:2" ht="15">
      <c r="B1550" s="141"/>
    </row>
    <row r="1551" spans="2:2" ht="15">
      <c r="B1551" s="141"/>
    </row>
    <row r="1552" spans="2:2" ht="15">
      <c r="B1552" s="141"/>
    </row>
    <row r="1553" spans="2:2" ht="15">
      <c r="B1553" s="141"/>
    </row>
    <row r="1554" spans="2:2" ht="15">
      <c r="B1554" s="141"/>
    </row>
    <row r="1555" spans="2:2" ht="15">
      <c r="B1555" s="141"/>
    </row>
    <row r="1556" spans="2:2" ht="15">
      <c r="B1556" s="141"/>
    </row>
    <row r="1557" spans="2:2" ht="15">
      <c r="B1557" s="141"/>
    </row>
    <row r="1558" spans="2:2" ht="15">
      <c r="B1558" s="141"/>
    </row>
    <row r="1559" spans="2:2" ht="15">
      <c r="B1559" s="141"/>
    </row>
    <row r="1560" spans="2:2" ht="15">
      <c r="B1560" s="141"/>
    </row>
    <row r="1561" spans="2:2" ht="15">
      <c r="B1561" s="141"/>
    </row>
    <row r="1562" spans="2:2" ht="15">
      <c r="B1562" s="141"/>
    </row>
    <row r="1563" spans="2:2" ht="15">
      <c r="B1563" s="141"/>
    </row>
    <row r="1564" spans="2:2" ht="15">
      <c r="B1564" s="141"/>
    </row>
    <row r="1565" spans="2:2" ht="15">
      <c r="B1565" s="141"/>
    </row>
    <row r="1566" spans="2:2" ht="15">
      <c r="B1566" s="141"/>
    </row>
    <row r="1567" spans="2:2" ht="15">
      <c r="B1567" s="141"/>
    </row>
    <row r="1568" spans="2:2" ht="15">
      <c r="B1568" s="141"/>
    </row>
    <row r="1569" spans="2:2" ht="15">
      <c r="B1569" s="141"/>
    </row>
    <row r="1570" spans="2:2" ht="15">
      <c r="B1570" s="141"/>
    </row>
    <row r="1571" spans="2:2" ht="15">
      <c r="B1571" s="141"/>
    </row>
    <row r="1572" spans="2:2" ht="15">
      <c r="B1572" s="141"/>
    </row>
    <row r="1573" spans="2:2" ht="15">
      <c r="B1573" s="141"/>
    </row>
    <row r="1574" spans="2:2" ht="15">
      <c r="B1574" s="141"/>
    </row>
    <row r="1575" spans="2:2" ht="15">
      <c r="B1575" s="141"/>
    </row>
    <row r="1576" spans="2:2" ht="15">
      <c r="B1576" s="141"/>
    </row>
    <row r="1577" spans="2:2" ht="15">
      <c r="B1577" s="141"/>
    </row>
    <row r="1578" spans="2:2" ht="15">
      <c r="B1578" s="141"/>
    </row>
    <row r="1579" spans="2:2" ht="15">
      <c r="B1579" s="141"/>
    </row>
    <row r="1580" spans="2:2" ht="15">
      <c r="B1580" s="141"/>
    </row>
    <row r="1581" spans="2:2" ht="15">
      <c r="B1581" s="141"/>
    </row>
    <row r="1582" spans="2:2" ht="15">
      <c r="B1582" s="141"/>
    </row>
    <row r="1583" spans="2:2" ht="15">
      <c r="B1583" s="141"/>
    </row>
    <row r="1584" spans="2:2" ht="15">
      <c r="B1584" s="141"/>
    </row>
    <row r="1585" spans="2:2" ht="15">
      <c r="B1585" s="141"/>
    </row>
    <row r="1586" spans="2:2" ht="15">
      <c r="B1586" s="141"/>
    </row>
    <row r="1587" spans="2:2" ht="15">
      <c r="B1587" s="141"/>
    </row>
    <row r="1588" spans="2:2" ht="15">
      <c r="B1588" s="141"/>
    </row>
    <row r="1589" spans="2:2" ht="15">
      <c r="B1589" s="141"/>
    </row>
    <row r="1590" spans="2:2" ht="15">
      <c r="B1590" s="141"/>
    </row>
    <row r="1591" spans="2:2" ht="15">
      <c r="B1591" s="141"/>
    </row>
    <row r="1592" spans="2:2" ht="15">
      <c r="B1592" s="141"/>
    </row>
    <row r="1593" spans="2:2" ht="15">
      <c r="B1593" s="141"/>
    </row>
    <row r="1594" spans="2:2" ht="15">
      <c r="B1594" s="141"/>
    </row>
    <row r="1595" spans="2:2" ht="15">
      <c r="B1595" s="141"/>
    </row>
    <row r="1596" spans="2:2" ht="15">
      <c r="B1596" s="141"/>
    </row>
    <row r="1597" spans="2:2" ht="15">
      <c r="B1597" s="141"/>
    </row>
    <row r="1598" spans="2:2" ht="15">
      <c r="B1598" s="141"/>
    </row>
    <row r="1599" spans="2:2" ht="15">
      <c r="B1599" s="141"/>
    </row>
    <row r="1600" spans="2:2" ht="15">
      <c r="B1600" s="141"/>
    </row>
    <row r="1601" spans="2:2" ht="15">
      <c r="B1601" s="141"/>
    </row>
    <row r="1602" spans="2:2" ht="15">
      <c r="B1602" s="141"/>
    </row>
    <row r="1603" spans="2:2" ht="15">
      <c r="B1603" s="141"/>
    </row>
    <row r="1604" spans="2:2" ht="15">
      <c r="B1604" s="141"/>
    </row>
    <row r="1605" spans="2:2" ht="15">
      <c r="B1605" s="141"/>
    </row>
    <row r="1606" spans="2:2" ht="15">
      <c r="B1606" s="141"/>
    </row>
    <row r="1607" spans="2:2" ht="15">
      <c r="B1607" s="141"/>
    </row>
    <row r="1608" spans="2:2" ht="15">
      <c r="B1608" s="141"/>
    </row>
    <row r="1609" spans="2:2" ht="15">
      <c r="B1609" s="141"/>
    </row>
    <row r="1610" spans="2:2" ht="15">
      <c r="B1610" s="141"/>
    </row>
    <row r="1611" spans="2:2" ht="15">
      <c r="B1611" s="141"/>
    </row>
    <row r="1612" spans="2:2" ht="15">
      <c r="B1612" s="141"/>
    </row>
    <row r="1613" spans="2:2" ht="15">
      <c r="B1613" s="141"/>
    </row>
    <row r="1614" spans="2:2" ht="15">
      <c r="B1614" s="141"/>
    </row>
    <row r="1615" spans="2:2" ht="15">
      <c r="B1615" s="141"/>
    </row>
    <row r="1616" spans="2:2" ht="15">
      <c r="B1616" s="141"/>
    </row>
    <row r="1617" spans="2:2" ht="15">
      <c r="B1617" s="141"/>
    </row>
    <row r="1618" spans="2:2" ht="15">
      <c r="B1618" s="141"/>
    </row>
    <row r="1619" spans="2:2" ht="15">
      <c r="B1619" s="141"/>
    </row>
    <row r="1620" spans="2:2" ht="15">
      <c r="B1620" s="141"/>
    </row>
    <row r="1621" spans="2:2" ht="15">
      <c r="B1621" s="141"/>
    </row>
    <row r="1622" spans="2:2" ht="15">
      <c r="B1622" s="141"/>
    </row>
    <row r="1623" spans="2:2" ht="15">
      <c r="B1623" s="141"/>
    </row>
    <row r="1624" spans="2:2" ht="15">
      <c r="B1624" s="141"/>
    </row>
    <row r="1625" spans="2:2" ht="15">
      <c r="B1625" s="141"/>
    </row>
    <row r="1626" spans="2:2" ht="15">
      <c r="B1626" s="141"/>
    </row>
    <row r="1627" spans="2:2" ht="15">
      <c r="B1627" s="141"/>
    </row>
    <row r="1628" spans="2:2" ht="15">
      <c r="B1628" s="141"/>
    </row>
    <row r="1629" spans="2:2" ht="15">
      <c r="B1629" s="141"/>
    </row>
    <row r="1630" spans="2:2" ht="15">
      <c r="B1630" s="141"/>
    </row>
    <row r="1631" spans="2:2" ht="15">
      <c r="B1631" s="141"/>
    </row>
    <row r="1632" spans="2:2" ht="15">
      <c r="B1632" s="141"/>
    </row>
    <row r="1633" spans="2:2" ht="15">
      <c r="B1633" s="141"/>
    </row>
    <row r="1634" spans="2:2" ht="15">
      <c r="B1634" s="141"/>
    </row>
    <row r="1635" spans="2:2" ht="15">
      <c r="B1635" s="141"/>
    </row>
    <row r="1636" spans="2:2" ht="15">
      <c r="B1636" s="141"/>
    </row>
    <row r="1637" spans="2:2" ht="15">
      <c r="B1637" s="141"/>
    </row>
    <row r="1638" spans="2:2" ht="15">
      <c r="B1638" s="141"/>
    </row>
    <row r="1639" spans="2:2" ht="15">
      <c r="B1639" s="141"/>
    </row>
    <row r="1640" spans="2:2" ht="15">
      <c r="B1640" s="141"/>
    </row>
    <row r="1641" spans="2:2" ht="15">
      <c r="B1641" s="141"/>
    </row>
    <row r="1642" spans="2:2" ht="15">
      <c r="B1642" s="141"/>
    </row>
    <row r="1643" spans="2:2" ht="15">
      <c r="B1643" s="141"/>
    </row>
    <row r="1644" spans="2:2" ht="15">
      <c r="B1644" s="141"/>
    </row>
    <row r="1645" spans="2:2" ht="15">
      <c r="B1645" s="141"/>
    </row>
    <row r="1646" spans="2:2" ht="15">
      <c r="B1646" s="141"/>
    </row>
    <row r="1647" spans="2:2" ht="15">
      <c r="B1647" s="141"/>
    </row>
    <row r="1648" spans="2:2" ht="15">
      <c r="B1648" s="141"/>
    </row>
    <row r="1649" spans="2:2" ht="15">
      <c r="B1649" s="141"/>
    </row>
    <row r="1650" spans="2:2" ht="15">
      <c r="B1650" s="141"/>
    </row>
    <row r="1651" spans="2:2" ht="15">
      <c r="B1651" s="141"/>
    </row>
    <row r="1652" spans="2:2" ht="15">
      <c r="B1652" s="141"/>
    </row>
    <row r="1653" spans="2:2" ht="15">
      <c r="B1653" s="141"/>
    </row>
    <row r="1654" spans="2:2" ht="15">
      <c r="B1654" s="141"/>
    </row>
    <row r="1655" spans="2:2" ht="15">
      <c r="B1655" s="141"/>
    </row>
    <row r="1656" spans="2:2" ht="15">
      <c r="B1656" s="141"/>
    </row>
    <row r="1657" spans="2:2" ht="15">
      <c r="B1657" s="141"/>
    </row>
    <row r="1658" spans="2:2" ht="15">
      <c r="B1658" s="141"/>
    </row>
    <row r="1659" spans="2:2" ht="15">
      <c r="B1659" s="141"/>
    </row>
    <row r="1660" spans="2:2" ht="15">
      <c r="B1660" s="141"/>
    </row>
    <row r="1661" spans="2:2" ht="15">
      <c r="B1661" s="141"/>
    </row>
    <row r="1662" spans="2:2" ht="15">
      <c r="B1662" s="141"/>
    </row>
    <row r="1663" spans="2:2" ht="15">
      <c r="B1663" s="141"/>
    </row>
    <row r="1664" spans="2:2" ht="15">
      <c r="B1664" s="141"/>
    </row>
    <row r="1665" spans="2:2" ht="15">
      <c r="B1665" s="141"/>
    </row>
    <row r="1666" spans="2:2" ht="15">
      <c r="B1666" s="141"/>
    </row>
    <row r="1667" spans="2:2" ht="15">
      <c r="B1667" s="141"/>
    </row>
    <row r="1668" spans="2:2" ht="15">
      <c r="B1668" s="141"/>
    </row>
    <row r="1669" spans="2:2" ht="15">
      <c r="B1669" s="141"/>
    </row>
    <row r="1670" spans="2:2" ht="15">
      <c r="B1670" s="141"/>
    </row>
    <row r="1671" spans="2:2" ht="15">
      <c r="B1671" s="141"/>
    </row>
    <row r="1672" spans="2:2" ht="15">
      <c r="B1672" s="141"/>
    </row>
    <row r="1673" spans="2:2" ht="15">
      <c r="B1673" s="141"/>
    </row>
    <row r="1674" spans="2:2" ht="15">
      <c r="B1674" s="141"/>
    </row>
    <row r="1675" spans="2:2" ht="15">
      <c r="B1675" s="141"/>
    </row>
    <row r="1676" spans="2:2" ht="15">
      <c r="B1676" s="141"/>
    </row>
    <row r="1677" spans="2:2" ht="15">
      <c r="B1677" s="141"/>
    </row>
    <row r="1678" spans="2:2" ht="15">
      <c r="B1678" s="141"/>
    </row>
    <row r="1679" spans="2:2" ht="15">
      <c r="B1679" s="141"/>
    </row>
    <row r="1680" spans="2:2" ht="15">
      <c r="B1680" s="141"/>
    </row>
    <row r="1681" spans="2:2" ht="15">
      <c r="B1681" s="141"/>
    </row>
    <row r="1682" spans="2:2" ht="15">
      <c r="B1682" s="141"/>
    </row>
    <row r="1683" spans="2:2" ht="15">
      <c r="B1683" s="141"/>
    </row>
    <row r="1684" spans="2:2" ht="15">
      <c r="B1684" s="141"/>
    </row>
    <row r="1685" spans="2:2" ht="15">
      <c r="B1685" s="141"/>
    </row>
    <row r="1686" spans="2:2" ht="15">
      <c r="B1686" s="141"/>
    </row>
    <row r="1687" spans="2:2" ht="15">
      <c r="B1687" s="141"/>
    </row>
    <row r="1688" spans="2:2" ht="15">
      <c r="B1688" s="141"/>
    </row>
    <row r="1689" spans="2:2" ht="15">
      <c r="B1689" s="141"/>
    </row>
    <row r="1690" spans="2:2" ht="15">
      <c r="B1690" s="141"/>
    </row>
    <row r="1691" spans="2:2" ht="15">
      <c r="B1691" s="141"/>
    </row>
    <row r="1692" spans="2:2" ht="15">
      <c r="B1692" s="141"/>
    </row>
    <row r="1693" spans="2:2" ht="15">
      <c r="B1693" s="141"/>
    </row>
    <row r="1694" spans="2:2" ht="15">
      <c r="B1694" s="141"/>
    </row>
    <row r="1695" spans="2:2" ht="15">
      <c r="B1695" s="141"/>
    </row>
    <row r="1696" spans="2:2" ht="15">
      <c r="B1696" s="141"/>
    </row>
    <row r="1697" spans="2:2" ht="15">
      <c r="B1697" s="141"/>
    </row>
    <row r="1698" spans="2:2" ht="15">
      <c r="B1698" s="141"/>
    </row>
    <row r="1699" spans="2:2" ht="15">
      <c r="B1699" s="141"/>
    </row>
    <row r="1700" spans="2:2" ht="15">
      <c r="B1700" s="141"/>
    </row>
    <row r="1701" spans="2:2" ht="15">
      <c r="B1701" s="141"/>
    </row>
    <row r="1702" spans="2:2" ht="15">
      <c r="B1702" s="141"/>
    </row>
    <row r="1703" spans="2:2" ht="15">
      <c r="B1703" s="141"/>
    </row>
    <row r="1704" spans="2:2" ht="15">
      <c r="B1704" s="141"/>
    </row>
    <row r="1705" spans="2:2" ht="15">
      <c r="B1705" s="141"/>
    </row>
    <row r="1706" spans="2:2" ht="15">
      <c r="B1706" s="141"/>
    </row>
    <row r="1707" spans="2:2" ht="15">
      <c r="B1707" s="141"/>
    </row>
    <row r="1708" spans="2:2" ht="15">
      <c r="B1708" s="141"/>
    </row>
    <row r="1709" spans="2:2" ht="15">
      <c r="B1709" s="141"/>
    </row>
    <row r="1710" spans="2:2" ht="15">
      <c r="B1710" s="141"/>
    </row>
    <row r="1711" spans="2:2" ht="15">
      <c r="B1711" s="141"/>
    </row>
    <row r="1712" spans="2:2" ht="15">
      <c r="B1712" s="141"/>
    </row>
    <row r="1713" spans="2:2" ht="15">
      <c r="B1713" s="141"/>
    </row>
    <row r="1714" spans="2:2" ht="15">
      <c r="B1714" s="141"/>
    </row>
    <row r="1715" spans="2:2" ht="15">
      <c r="B1715" s="141"/>
    </row>
    <row r="1716" spans="2:2" ht="15">
      <c r="B1716" s="141"/>
    </row>
    <row r="1717" spans="2:2" ht="15">
      <c r="B1717" s="141"/>
    </row>
    <row r="1718" spans="2:2" ht="15">
      <c r="B1718" s="141"/>
    </row>
    <row r="1719" spans="2:2" ht="15">
      <c r="B1719" s="141"/>
    </row>
    <row r="1720" spans="2:2" ht="15">
      <c r="B1720" s="141"/>
    </row>
    <row r="1721" spans="2:2" ht="15">
      <c r="B1721" s="141"/>
    </row>
    <row r="1722" spans="2:2" ht="15">
      <c r="B1722" s="141"/>
    </row>
    <row r="1723" spans="2:2" ht="15">
      <c r="B1723" s="141"/>
    </row>
    <row r="1724" spans="2:2" ht="15">
      <c r="B1724" s="141"/>
    </row>
    <row r="1725" spans="2:2" ht="15">
      <c r="B1725" s="141"/>
    </row>
    <row r="1726" spans="2:2" ht="15">
      <c r="B1726" s="141"/>
    </row>
    <row r="1727" spans="2:2" ht="15">
      <c r="B1727" s="141"/>
    </row>
    <row r="1728" spans="2:2" ht="15">
      <c r="B1728" s="141"/>
    </row>
    <row r="1729" spans="2:2" ht="15">
      <c r="B1729" s="141"/>
    </row>
    <row r="1730" spans="2:2" ht="15">
      <c r="B1730" s="141"/>
    </row>
    <row r="1731" spans="2:2" ht="15">
      <c r="B1731" s="141"/>
    </row>
    <row r="1732" spans="2:2" ht="15">
      <c r="B1732" s="141"/>
    </row>
    <row r="1733" spans="2:2" ht="15">
      <c r="B1733" s="141"/>
    </row>
    <row r="1734" spans="2:2" ht="15">
      <c r="B1734" s="141"/>
    </row>
    <row r="1735" spans="2:2" ht="15">
      <c r="B1735" s="141"/>
    </row>
    <row r="1736" spans="2:2" ht="15">
      <c r="B1736" s="141"/>
    </row>
    <row r="1737" spans="2:2" ht="15">
      <c r="B1737" s="141"/>
    </row>
    <row r="1738" spans="2:2" ht="15">
      <c r="B1738" s="141"/>
    </row>
    <row r="1739" spans="2:2" ht="15">
      <c r="B1739" s="141"/>
    </row>
    <row r="1740" spans="2:2" ht="15">
      <c r="B1740" s="141"/>
    </row>
    <row r="1741" spans="2:2" ht="15">
      <c r="B1741" s="141"/>
    </row>
    <row r="1742" spans="2:2" ht="15">
      <c r="B1742" s="141"/>
    </row>
    <row r="1743" spans="2:2" ht="15">
      <c r="B1743" s="141"/>
    </row>
    <row r="1744" spans="2:2" ht="15">
      <c r="B1744" s="141"/>
    </row>
    <row r="1745" spans="2:2" ht="15">
      <c r="B1745" s="141"/>
    </row>
    <row r="1746" spans="2:2" ht="15">
      <c r="B1746" s="141"/>
    </row>
    <row r="1747" spans="2:2" ht="15">
      <c r="B1747" s="141"/>
    </row>
    <row r="1748" spans="2:2" ht="15">
      <c r="B1748" s="141"/>
    </row>
    <row r="1749" spans="2:2" ht="15">
      <c r="B1749" s="141"/>
    </row>
    <row r="1750" spans="2:2" ht="15">
      <c r="B1750" s="141"/>
    </row>
    <row r="1751" spans="2:2" ht="15">
      <c r="B1751" s="141"/>
    </row>
    <row r="1752" spans="2:2" ht="15">
      <c r="B1752" s="141"/>
    </row>
    <row r="1753" spans="2:2" ht="15">
      <c r="B1753" s="141"/>
    </row>
    <row r="1754" spans="2:2" ht="15">
      <c r="B1754" s="141"/>
    </row>
    <row r="1755" spans="2:2" ht="15">
      <c r="B1755" s="141"/>
    </row>
    <row r="1756" spans="2:2" ht="15">
      <c r="B1756" s="141"/>
    </row>
    <row r="1757" spans="2:2" ht="15">
      <c r="B1757" s="141"/>
    </row>
    <row r="1758" spans="2:2" ht="15">
      <c r="B1758" s="141"/>
    </row>
    <row r="1759" spans="2:2" ht="15">
      <c r="B1759" s="141"/>
    </row>
    <row r="1760" spans="2:2" ht="15">
      <c r="B1760" s="141"/>
    </row>
    <row r="1761" spans="2:2" ht="15">
      <c r="B1761" s="141"/>
    </row>
    <row r="1762" spans="2:2" ht="15">
      <c r="B1762" s="141"/>
    </row>
    <row r="1763" spans="2:2" ht="15">
      <c r="B1763" s="141"/>
    </row>
    <row r="1764" spans="2:2" ht="15">
      <c r="B1764" s="141"/>
    </row>
    <row r="1765" spans="2:2" ht="15">
      <c r="B1765" s="141"/>
    </row>
    <row r="1766" spans="2:2" ht="15">
      <c r="B1766" s="141"/>
    </row>
    <row r="1767" spans="2:2" ht="15">
      <c r="B1767" s="141"/>
    </row>
    <row r="1768" spans="2:2" ht="15">
      <c r="B1768" s="141"/>
    </row>
    <row r="1769" spans="2:2" ht="15">
      <c r="B1769" s="141"/>
    </row>
    <row r="1770" spans="2:2" ht="15">
      <c r="B1770" s="141"/>
    </row>
    <row r="1771" spans="2:2" ht="15">
      <c r="B1771" s="141"/>
    </row>
    <row r="1772" spans="2:2" ht="15">
      <c r="B1772" s="141"/>
    </row>
    <row r="1773" spans="2:2" ht="15">
      <c r="B1773" s="141"/>
    </row>
    <row r="1774" spans="2:2" ht="15">
      <c r="B1774" s="141"/>
    </row>
    <row r="1775" spans="2:2" ht="15">
      <c r="B1775" s="141"/>
    </row>
    <row r="1776" spans="2:2" ht="15">
      <c r="B1776" s="141"/>
    </row>
    <row r="1777" spans="2:2" ht="15">
      <c r="B1777" s="141"/>
    </row>
    <row r="1778" spans="2:2" ht="15">
      <c r="B1778" s="141"/>
    </row>
    <row r="1779" spans="2:2" ht="15">
      <c r="B1779" s="141"/>
    </row>
    <row r="1780" spans="2:2" ht="15">
      <c r="B1780" s="141"/>
    </row>
    <row r="1781" spans="2:2" ht="15">
      <c r="B1781" s="141"/>
    </row>
    <row r="1782" spans="2:2" ht="15">
      <c r="B1782" s="141"/>
    </row>
    <row r="1783" spans="2:2" ht="15">
      <c r="B1783" s="141"/>
    </row>
    <row r="1784" spans="2:2" ht="15">
      <c r="B1784" s="141"/>
    </row>
    <row r="1785" spans="2:2" ht="15">
      <c r="B1785" s="141"/>
    </row>
    <row r="1786" spans="2:2" ht="15">
      <c r="B1786" s="141"/>
    </row>
    <row r="1787" spans="2:2" ht="15">
      <c r="B1787" s="141"/>
    </row>
    <row r="1788" spans="2:2" ht="15">
      <c r="B1788" s="141"/>
    </row>
    <row r="1789" spans="2:2" ht="15">
      <c r="B1789" s="141"/>
    </row>
    <row r="1790" spans="2:2" ht="15">
      <c r="B1790" s="141"/>
    </row>
    <row r="1791" spans="2:2" ht="15">
      <c r="B1791" s="141"/>
    </row>
    <row r="1792" spans="2:2" ht="15">
      <c r="B1792" s="141"/>
    </row>
    <row r="1793" spans="2:2" ht="15">
      <c r="B1793" s="141"/>
    </row>
    <row r="1794" spans="2:2" ht="15">
      <c r="B1794" s="141"/>
    </row>
    <row r="1795" spans="2:2" ht="15">
      <c r="B1795" s="141"/>
    </row>
    <row r="1796" spans="2:2" ht="15">
      <c r="B1796" s="141"/>
    </row>
    <row r="1797" spans="2:2" ht="15">
      <c r="B1797" s="141"/>
    </row>
    <row r="1798" spans="2:2" ht="15">
      <c r="B1798" s="141"/>
    </row>
    <row r="1799" spans="2:2" ht="15">
      <c r="B1799" s="141"/>
    </row>
    <row r="1800" spans="2:2" ht="15">
      <c r="B1800" s="141"/>
    </row>
    <row r="1801" spans="2:2" ht="15">
      <c r="B1801" s="141"/>
    </row>
    <row r="1802" spans="2:2" ht="15">
      <c r="B1802" s="141"/>
    </row>
    <row r="1803" spans="2:2" ht="15">
      <c r="B1803" s="141"/>
    </row>
    <row r="1804" spans="2:2" ht="15">
      <c r="B1804" s="141"/>
    </row>
    <row r="1805" spans="2:2" ht="15">
      <c r="B1805" s="141"/>
    </row>
    <row r="1806" spans="2:2" ht="15">
      <c r="B1806" s="141"/>
    </row>
    <row r="1807" spans="2:2" ht="15">
      <c r="B1807" s="141"/>
    </row>
    <row r="1808" spans="2:2" ht="15">
      <c r="B1808" s="141"/>
    </row>
    <row r="1809" spans="2:2" ht="15">
      <c r="B1809" s="141"/>
    </row>
    <row r="1810" spans="2:2" ht="15">
      <c r="B1810" s="141"/>
    </row>
    <row r="1811" spans="2:2" ht="15">
      <c r="B1811" s="141"/>
    </row>
    <row r="1812" spans="2:2" ht="15">
      <c r="B1812" s="141"/>
    </row>
    <row r="1813" spans="2:2" ht="15">
      <c r="B1813" s="141"/>
    </row>
    <row r="1814" spans="2:2" ht="15">
      <c r="B1814" s="141"/>
    </row>
    <row r="1815" spans="2:2" ht="15">
      <c r="B1815" s="141"/>
    </row>
    <row r="1816" spans="2:2" ht="15">
      <c r="B1816" s="141"/>
    </row>
    <row r="1817" spans="2:2" ht="15">
      <c r="B1817" s="141"/>
    </row>
    <row r="1818" spans="2:2" ht="15">
      <c r="B1818" s="141"/>
    </row>
    <row r="1819" spans="2:2" ht="15">
      <c r="B1819" s="141"/>
    </row>
    <row r="1820" spans="2:2" ht="15">
      <c r="B1820" s="141"/>
    </row>
    <row r="1821" spans="2:2" ht="15">
      <c r="B1821" s="141"/>
    </row>
    <row r="1822" spans="2:2" ht="15">
      <c r="B1822" s="141"/>
    </row>
    <row r="1823" spans="2:2" ht="15">
      <c r="B1823" s="141"/>
    </row>
    <row r="1824" spans="2:2" ht="15">
      <c r="B1824" s="141"/>
    </row>
    <row r="1825" spans="2:2" ht="15">
      <c r="B1825" s="141"/>
    </row>
    <row r="1826" spans="2:2" ht="15">
      <c r="B1826" s="141"/>
    </row>
    <row r="1827" spans="2:2" ht="15">
      <c r="B1827" s="141"/>
    </row>
    <row r="1828" spans="2:2" ht="15">
      <c r="B1828" s="141"/>
    </row>
    <row r="1829" spans="2:2" ht="15">
      <c r="B1829" s="141"/>
    </row>
    <row r="1830" spans="2:2" ht="15">
      <c r="B1830" s="141"/>
    </row>
    <row r="1831" spans="2:2" ht="15">
      <c r="B1831" s="141"/>
    </row>
    <row r="1832" spans="2:2" ht="15">
      <c r="B1832" s="141"/>
    </row>
    <row r="1833" spans="2:2" ht="15">
      <c r="B1833" s="141"/>
    </row>
    <row r="1834" spans="2:2" ht="15">
      <c r="B1834" s="141"/>
    </row>
    <row r="1835" spans="2:2" ht="15">
      <c r="B1835" s="141"/>
    </row>
    <row r="1836" spans="2:2" ht="15">
      <c r="B1836" s="141"/>
    </row>
    <row r="1837" spans="2:2" ht="15">
      <c r="B1837" s="141"/>
    </row>
    <row r="1838" spans="2:2" ht="15">
      <c r="B1838" s="141"/>
    </row>
    <row r="1839" spans="2:2" ht="15">
      <c r="B1839" s="141"/>
    </row>
    <row r="1840" spans="2:2" ht="15">
      <c r="B1840" s="141"/>
    </row>
    <row r="1841" spans="2:2" ht="15">
      <c r="B1841" s="141"/>
    </row>
    <row r="1842" spans="2:2" ht="15">
      <c r="B1842" s="141"/>
    </row>
    <row r="1843" spans="2:2" ht="15">
      <c r="B1843" s="141"/>
    </row>
    <row r="1844" spans="2:2" ht="15">
      <c r="B1844" s="141"/>
    </row>
    <row r="1845" spans="2:2" ht="15">
      <c r="B1845" s="141"/>
    </row>
    <row r="1846" spans="2:2" ht="15">
      <c r="B1846" s="141"/>
    </row>
    <row r="1847" spans="2:2" ht="15">
      <c r="B1847" s="141"/>
    </row>
    <row r="1848" spans="2:2" ht="15">
      <c r="B1848" s="141"/>
    </row>
    <row r="1849" spans="2:2" ht="15">
      <c r="B1849" s="141"/>
    </row>
    <row r="1850" spans="2:2" ht="15">
      <c r="B1850" s="141"/>
    </row>
    <row r="1851" spans="2:2" ht="15">
      <c r="B1851" s="141"/>
    </row>
    <row r="1852" spans="2:2" ht="15">
      <c r="B1852" s="141"/>
    </row>
    <row r="1853" spans="2:2" ht="15">
      <c r="B1853" s="141"/>
    </row>
    <row r="1854" spans="2:2" ht="15">
      <c r="B1854" s="141"/>
    </row>
    <row r="1855" spans="2:2" ht="15">
      <c r="B1855" s="141"/>
    </row>
    <row r="1856" spans="2:2" ht="15">
      <c r="B1856" s="141"/>
    </row>
    <row r="1857" spans="2:2" ht="15">
      <c r="B1857" s="141"/>
    </row>
    <row r="1858" spans="2:2" ht="15">
      <c r="B1858" s="141"/>
    </row>
    <row r="1859" spans="2:2" ht="15">
      <c r="B1859" s="141"/>
    </row>
    <row r="1860" spans="2:2" ht="15">
      <c r="B1860" s="141"/>
    </row>
    <row r="1861" spans="2:2" ht="15">
      <c r="B1861" s="141"/>
    </row>
    <row r="1862" spans="2:2" ht="15">
      <c r="B1862" s="141"/>
    </row>
    <row r="1863" spans="2:2" ht="15">
      <c r="B1863" s="141"/>
    </row>
    <row r="1864" spans="2:2" ht="15">
      <c r="B1864" s="141"/>
    </row>
    <row r="1865" spans="2:2" ht="15">
      <c r="B1865" s="141"/>
    </row>
    <row r="1866" spans="2:2" ht="15">
      <c r="B1866" s="141"/>
    </row>
    <row r="1867" spans="2:2" ht="15">
      <c r="B1867" s="141"/>
    </row>
    <row r="1868" spans="2:2" ht="15">
      <c r="B1868" s="141"/>
    </row>
    <row r="1869" spans="2:2" ht="15">
      <c r="B1869" s="141"/>
    </row>
    <row r="1870" spans="2:2" ht="15">
      <c r="B1870" s="141"/>
    </row>
    <row r="1871" spans="2:2" ht="15">
      <c r="B1871" s="141"/>
    </row>
    <row r="1872" spans="2:2" ht="15">
      <c r="B1872" s="141"/>
    </row>
    <row r="1873" spans="2:2" ht="15">
      <c r="B1873" s="141"/>
    </row>
    <row r="1874" spans="2:2" ht="15">
      <c r="B1874" s="141"/>
    </row>
    <row r="1875" spans="2:2" ht="15">
      <c r="B1875" s="141"/>
    </row>
    <row r="1876" spans="2:2" ht="15">
      <c r="B1876" s="141"/>
    </row>
    <row r="1877" spans="2:2" ht="15">
      <c r="B1877" s="141"/>
    </row>
    <row r="1878" spans="2:2" ht="15">
      <c r="B1878" s="141"/>
    </row>
    <row r="1879" spans="2:2" ht="15">
      <c r="B1879" s="141"/>
    </row>
    <row r="1880" spans="2:2" ht="15">
      <c r="B1880" s="141"/>
    </row>
    <row r="1881" spans="2:2" ht="15">
      <c r="B1881" s="141"/>
    </row>
    <row r="1882" spans="2:2" ht="15">
      <c r="B1882" s="141"/>
    </row>
    <row r="1883" spans="2:2" ht="15">
      <c r="B1883" s="141"/>
    </row>
    <row r="1884" spans="2:2" ht="15">
      <c r="B1884" s="141"/>
    </row>
    <row r="1885" spans="2:2" ht="15">
      <c r="B1885" s="141"/>
    </row>
    <row r="1886" spans="2:2" ht="15">
      <c r="B1886" s="141"/>
    </row>
    <row r="1887" spans="2:2" ht="15">
      <c r="B1887" s="141"/>
    </row>
    <row r="1888" spans="2:2" ht="15">
      <c r="B1888" s="141"/>
    </row>
    <row r="1889" spans="2:2" ht="15">
      <c r="B1889" s="141"/>
    </row>
    <row r="1890" spans="2:2" ht="15">
      <c r="B1890" s="141"/>
    </row>
    <row r="1891" spans="2:2" ht="15">
      <c r="B1891" s="141"/>
    </row>
    <row r="1892" spans="2:2" ht="15">
      <c r="B1892" s="141"/>
    </row>
    <row r="1893" spans="2:2" ht="15">
      <c r="B1893" s="141"/>
    </row>
    <row r="1894" spans="2:2" ht="15">
      <c r="B1894" s="141"/>
    </row>
    <row r="1895" spans="2:2" ht="15">
      <c r="B1895" s="141"/>
    </row>
    <row r="1896" spans="2:2" ht="15">
      <c r="B1896" s="141"/>
    </row>
    <row r="1897" spans="2:2" ht="15">
      <c r="B1897" s="141"/>
    </row>
    <row r="1898" spans="2:2" ht="15">
      <c r="B1898" s="141"/>
    </row>
    <row r="1899" spans="2:2" ht="15">
      <c r="B1899" s="141"/>
    </row>
    <row r="1900" spans="2:2" ht="15">
      <c r="B1900" s="141"/>
    </row>
    <row r="1901" spans="2:2" ht="15">
      <c r="B1901" s="141"/>
    </row>
    <row r="1902" spans="2:2" ht="15">
      <c r="B1902" s="141"/>
    </row>
    <row r="1903" spans="2:2" ht="15">
      <c r="B1903" s="141"/>
    </row>
    <row r="1904" spans="2:2" ht="15">
      <c r="B1904" s="141"/>
    </row>
    <row r="1905" spans="2:2" ht="15">
      <c r="B1905" s="141"/>
    </row>
    <row r="1906" spans="2:2" ht="15">
      <c r="B1906" s="141"/>
    </row>
    <row r="1907" spans="2:2" ht="15">
      <c r="B1907" s="141"/>
    </row>
    <row r="1908" spans="2:2" ht="15">
      <c r="B1908" s="141"/>
    </row>
    <row r="1909" spans="2:2" ht="15">
      <c r="B1909" s="141"/>
    </row>
    <row r="1910" spans="2:2" ht="15">
      <c r="B1910" s="141"/>
    </row>
    <row r="1911" spans="2:2" ht="15">
      <c r="B1911" s="141"/>
    </row>
    <row r="1912" spans="2:2" ht="15">
      <c r="B1912" s="141"/>
    </row>
    <row r="1913" spans="2:2" ht="15">
      <c r="B1913" s="141"/>
    </row>
    <row r="1914" spans="2:2" ht="15">
      <c r="B1914" s="141"/>
    </row>
    <row r="1915" spans="2:2" ht="15">
      <c r="B1915" s="141"/>
    </row>
    <row r="1916" spans="2:2" ht="15">
      <c r="B1916" s="141"/>
    </row>
    <row r="1917" spans="2:2" ht="15">
      <c r="B1917" s="141"/>
    </row>
    <row r="1918" spans="2:2" ht="15">
      <c r="B1918" s="141"/>
    </row>
    <row r="1919" spans="2:2" ht="15">
      <c r="B1919" s="141"/>
    </row>
    <row r="1920" spans="2:2" ht="15">
      <c r="B1920" s="141"/>
    </row>
    <row r="1921" spans="2:2" ht="15">
      <c r="B1921" s="141"/>
    </row>
    <row r="1922" spans="2:2" ht="15">
      <c r="B1922" s="141"/>
    </row>
    <row r="1923" spans="2:2" ht="15">
      <c r="B1923" s="141"/>
    </row>
    <row r="1924" spans="2:2" ht="15">
      <c r="B1924" s="141"/>
    </row>
    <row r="1925" spans="2:2" ht="15">
      <c r="B1925" s="141"/>
    </row>
    <row r="1926" spans="2:2" ht="15">
      <c r="B1926" s="141"/>
    </row>
    <row r="1927" spans="2:2" ht="15">
      <c r="B1927" s="141"/>
    </row>
    <row r="1928" spans="2:2" ht="15">
      <c r="B1928" s="141"/>
    </row>
    <row r="1929" spans="2:2" ht="15">
      <c r="B1929" s="141"/>
    </row>
    <row r="1930" spans="2:2" ht="15">
      <c r="B1930" s="141"/>
    </row>
    <row r="1931" spans="2:2" ht="15">
      <c r="B1931" s="141"/>
    </row>
    <row r="1932" spans="2:2" ht="15">
      <c r="B1932" s="141"/>
    </row>
    <row r="1933" spans="2:2" ht="15">
      <c r="B1933" s="141"/>
    </row>
    <row r="1934" spans="2:2" ht="15">
      <c r="B1934" s="141"/>
    </row>
    <row r="1935" spans="2:2" ht="15">
      <c r="B1935" s="141"/>
    </row>
    <row r="1936" spans="2:2" ht="15">
      <c r="B1936" s="141"/>
    </row>
    <row r="1937" spans="2:2" ht="15">
      <c r="B1937" s="141"/>
    </row>
    <row r="1938" spans="2:2" ht="15">
      <c r="B1938" s="141"/>
    </row>
    <row r="1939" spans="2:2" ht="15">
      <c r="B1939" s="141"/>
    </row>
    <row r="1940" spans="2:2" ht="15">
      <c r="B1940" s="141"/>
    </row>
    <row r="1941" spans="2:2" ht="15">
      <c r="B1941" s="141"/>
    </row>
    <row r="1942" spans="2:2" ht="15">
      <c r="B1942" s="141"/>
    </row>
    <row r="1943" spans="2:2" ht="15">
      <c r="B1943" s="141"/>
    </row>
    <row r="1944" spans="2:2" ht="15">
      <c r="B1944" s="141"/>
    </row>
    <row r="1945" spans="2:2" ht="15">
      <c r="B1945" s="141"/>
    </row>
    <row r="1946" spans="2:2" ht="15">
      <c r="B1946" s="141"/>
    </row>
    <row r="1947" spans="2:2" ht="15">
      <c r="B1947" s="141"/>
    </row>
    <row r="1948" spans="2:2" ht="15">
      <c r="B1948" s="141"/>
    </row>
    <row r="1949" spans="2:2" ht="15">
      <c r="B1949" s="141"/>
    </row>
    <row r="1950" spans="2:2" ht="15">
      <c r="B1950" s="141"/>
    </row>
    <row r="1951" spans="2:2" ht="15">
      <c r="B1951" s="141"/>
    </row>
    <row r="1952" spans="2:2" ht="15">
      <c r="B1952" s="141"/>
    </row>
    <row r="1953" spans="2:2" ht="15">
      <c r="B1953" s="141"/>
    </row>
    <row r="1954" spans="2:2" ht="15">
      <c r="B1954" s="141"/>
    </row>
    <row r="1955" spans="2:2" ht="15">
      <c r="B1955" s="141"/>
    </row>
    <row r="1956" spans="2:2" ht="15">
      <c r="B1956" s="141"/>
    </row>
    <row r="1957" spans="2:2" ht="15">
      <c r="B1957" s="141"/>
    </row>
    <row r="1958" spans="2:2" ht="15">
      <c r="B1958" s="141"/>
    </row>
    <row r="1959" spans="2:2" ht="15">
      <c r="B1959" s="141"/>
    </row>
    <row r="1960" spans="2:2" ht="15">
      <c r="B1960" s="141"/>
    </row>
    <row r="1961" spans="2:2" ht="15">
      <c r="B1961" s="141"/>
    </row>
    <row r="1962" spans="2:2" ht="15">
      <c r="B1962" s="141"/>
    </row>
    <row r="1963" spans="2:2" ht="15">
      <c r="B1963" s="141"/>
    </row>
    <row r="1964" spans="2:2" ht="15">
      <c r="B1964" s="141"/>
    </row>
    <row r="1965" spans="2:2" ht="15">
      <c r="B1965" s="141"/>
    </row>
    <row r="1966" spans="2:2" ht="15">
      <c r="B1966" s="141"/>
    </row>
    <row r="1967" spans="2:2" ht="15">
      <c r="B1967" s="141"/>
    </row>
    <row r="1968" spans="2:2" ht="15">
      <c r="B1968" s="141"/>
    </row>
    <row r="1969" spans="2:2" ht="15">
      <c r="B1969" s="141"/>
    </row>
    <row r="1970" spans="2:2" ht="15">
      <c r="B1970" s="141"/>
    </row>
    <row r="1971" spans="2:2" ht="15">
      <c r="B1971" s="141"/>
    </row>
    <row r="1972" spans="2:2" ht="15">
      <c r="B1972" s="141"/>
    </row>
    <row r="1973" spans="2:2" ht="15">
      <c r="B1973" s="141"/>
    </row>
    <row r="1974" spans="2:2" ht="15">
      <c r="B1974" s="141"/>
    </row>
    <row r="1975" spans="2:2" ht="15">
      <c r="B1975" s="141"/>
    </row>
    <row r="1976" spans="2:2" ht="15">
      <c r="B1976" s="141"/>
    </row>
    <row r="1977" spans="2:2" ht="15">
      <c r="B1977" s="141"/>
    </row>
    <row r="1978" spans="2:2" ht="15">
      <c r="B1978" s="141"/>
    </row>
    <row r="1979" spans="2:2" ht="15">
      <c r="B1979" s="141"/>
    </row>
    <row r="1980" spans="2:2" ht="15">
      <c r="B1980" s="141"/>
    </row>
    <row r="1981" spans="2:2" ht="15">
      <c r="B1981" s="141"/>
    </row>
    <row r="1982" spans="2:2" ht="15">
      <c r="B1982" s="141"/>
    </row>
    <row r="1983" spans="2:2" ht="15">
      <c r="B1983" s="141"/>
    </row>
    <row r="1984" spans="2:2" ht="15">
      <c r="B1984" s="141"/>
    </row>
    <row r="1985" spans="2:2" ht="15">
      <c r="B1985" s="141"/>
    </row>
    <row r="1986" spans="2:2" ht="15">
      <c r="B1986" s="141"/>
    </row>
    <row r="1987" spans="2:2" ht="15">
      <c r="B1987" s="141"/>
    </row>
    <row r="1988" spans="2:2" ht="15">
      <c r="B1988" s="141"/>
    </row>
    <row r="1989" spans="2:2" ht="15">
      <c r="B1989" s="141"/>
    </row>
    <row r="1990" spans="2:2" ht="15">
      <c r="B1990" s="141"/>
    </row>
    <row r="1991" spans="2:2" ht="15">
      <c r="B1991" s="141"/>
    </row>
    <row r="1992" spans="2:2" ht="15">
      <c r="B1992" s="141"/>
    </row>
    <row r="1993" spans="2:2" ht="15">
      <c r="B1993" s="141"/>
    </row>
    <row r="1994" spans="2:2" ht="15">
      <c r="B1994" s="141"/>
    </row>
    <row r="1995" spans="2:2" ht="15">
      <c r="B1995" s="141"/>
    </row>
    <row r="1996" spans="2:2" ht="15">
      <c r="B1996" s="141"/>
    </row>
    <row r="1997" spans="2:2" ht="15">
      <c r="B1997" s="141"/>
    </row>
    <row r="1998" spans="2:2" ht="15">
      <c r="B1998" s="141"/>
    </row>
    <row r="1999" spans="2:2" ht="15">
      <c r="B1999" s="141"/>
    </row>
    <row r="2000" spans="2:2" ht="15">
      <c r="B2000" s="141"/>
    </row>
    <row r="2001" spans="2:2" ht="15">
      <c r="B2001" s="141"/>
    </row>
    <row r="2002" spans="2:2" ht="15">
      <c r="B2002" s="141"/>
    </row>
    <row r="2003" spans="2:2" ht="15">
      <c r="B2003" s="141"/>
    </row>
    <row r="2004" spans="2:2" ht="15">
      <c r="B2004" s="141"/>
    </row>
    <row r="2005" spans="2:2" ht="15">
      <c r="B2005" s="141"/>
    </row>
    <row r="2006" spans="2:2" ht="15">
      <c r="B2006" s="141"/>
    </row>
    <row r="2007" spans="2:2" ht="15">
      <c r="B2007" s="141"/>
    </row>
    <row r="2008" spans="2:2" ht="15">
      <c r="B2008" s="141"/>
    </row>
    <row r="2009" spans="2:2" ht="15">
      <c r="B2009" s="141"/>
    </row>
    <row r="2010" spans="2:2" ht="15">
      <c r="B2010" s="141"/>
    </row>
    <row r="2011" spans="2:2" ht="15">
      <c r="B2011" s="141"/>
    </row>
    <row r="2012" spans="2:2" ht="15">
      <c r="B2012" s="141"/>
    </row>
    <row r="2013" spans="2:2" ht="15">
      <c r="B2013" s="141"/>
    </row>
    <row r="2014" spans="2:2" ht="15">
      <c r="B2014" s="141"/>
    </row>
    <row r="2015" spans="2:2" ht="15">
      <c r="B2015" s="141"/>
    </row>
    <row r="2016" spans="2:2" ht="15">
      <c r="B2016" s="141"/>
    </row>
    <row r="2017" spans="2:2" ht="15">
      <c r="B2017" s="141"/>
    </row>
    <row r="2018" spans="2:2" ht="15">
      <c r="B2018" s="141"/>
    </row>
    <row r="2019" spans="2:2" ht="15">
      <c r="B2019" s="141"/>
    </row>
    <row r="2020" spans="2:2" ht="15">
      <c r="B2020" s="141"/>
    </row>
    <row r="2021" spans="2:2" ht="15">
      <c r="B2021" s="141"/>
    </row>
    <row r="2022" spans="2:2" ht="15">
      <c r="B2022" s="141"/>
    </row>
    <row r="2023" spans="2:2" ht="15">
      <c r="B2023" s="141"/>
    </row>
    <row r="2024" spans="2:2" ht="15">
      <c r="B2024" s="141"/>
    </row>
    <row r="2025" spans="2:2" ht="15">
      <c r="B2025" s="141"/>
    </row>
    <row r="2026" spans="2:2" ht="15">
      <c r="B2026" s="141"/>
    </row>
    <row r="2027" spans="2:2" ht="15">
      <c r="B2027" s="141"/>
    </row>
    <row r="2028" spans="2:2" ht="15">
      <c r="B2028" s="141"/>
    </row>
    <row r="2029" spans="2:2" ht="15">
      <c r="B2029" s="141"/>
    </row>
    <row r="2030" spans="2:2" ht="15">
      <c r="B2030" s="141"/>
    </row>
    <row r="2031" spans="2:2" ht="15">
      <c r="B2031" s="141"/>
    </row>
    <row r="2032" spans="2:2" ht="15">
      <c r="B2032" s="141"/>
    </row>
    <row r="2033" spans="2:2" ht="15">
      <c r="B2033" s="141"/>
    </row>
    <row r="2034" spans="2:2" ht="15">
      <c r="B2034" s="141"/>
    </row>
    <row r="2035" spans="2:2" ht="15">
      <c r="B2035" s="141"/>
    </row>
    <row r="2036" spans="2:2" ht="15">
      <c r="B2036" s="141"/>
    </row>
    <row r="2037" spans="2:2" ht="15">
      <c r="B2037" s="141"/>
    </row>
    <row r="2038" spans="2:2" ht="15">
      <c r="B2038" s="141"/>
    </row>
    <row r="2039" spans="2:2" ht="15">
      <c r="B2039" s="141"/>
    </row>
    <row r="2040" spans="2:2" ht="15">
      <c r="B2040" s="141"/>
    </row>
    <row r="2041" spans="2:2" ht="15">
      <c r="B2041" s="141"/>
    </row>
    <row r="2042" spans="2:2" ht="15">
      <c r="B2042" s="141"/>
    </row>
    <row r="2043" spans="2:2" ht="15">
      <c r="B2043" s="141"/>
    </row>
    <row r="2044" spans="2:2" ht="15">
      <c r="B2044" s="141"/>
    </row>
    <row r="2045" spans="2:2" ht="15">
      <c r="B2045" s="141"/>
    </row>
    <row r="2046" spans="2:2" ht="15">
      <c r="B2046" s="141"/>
    </row>
    <row r="2047" spans="2:2" ht="15">
      <c r="B2047" s="141"/>
    </row>
    <row r="2048" spans="2:2" ht="15">
      <c r="B2048" s="141"/>
    </row>
    <row r="2049" spans="2:2" ht="15">
      <c r="B2049" s="141"/>
    </row>
    <row r="2050" spans="2:2" ht="15">
      <c r="B2050" s="141"/>
    </row>
    <row r="2051" spans="2:2" ht="15">
      <c r="B2051" s="141"/>
    </row>
    <row r="2052" spans="2:2" ht="15">
      <c r="B2052" s="141"/>
    </row>
    <row r="2053" spans="2:2" ht="15">
      <c r="B2053" s="141"/>
    </row>
    <row r="2054" spans="2:2" ht="15">
      <c r="B2054" s="141"/>
    </row>
    <row r="2055" spans="2:2" ht="15">
      <c r="B2055" s="141"/>
    </row>
    <row r="2056" spans="2:2" ht="15">
      <c r="B2056" s="141"/>
    </row>
    <row r="2057" spans="2:2" ht="15">
      <c r="B2057" s="141"/>
    </row>
    <row r="2058" spans="2:2" ht="15">
      <c r="B2058" s="141"/>
    </row>
    <row r="2059" spans="2:2" ht="15">
      <c r="B2059" s="141"/>
    </row>
    <row r="2060" spans="2:2" ht="15">
      <c r="B2060" s="141"/>
    </row>
    <row r="2061" spans="2:2" ht="15">
      <c r="B2061" s="141"/>
    </row>
    <row r="2062" spans="2:2" ht="15">
      <c r="B2062" s="141"/>
    </row>
    <row r="2063" spans="2:2" ht="15">
      <c r="B2063" s="141"/>
    </row>
    <row r="2064" spans="2:2" ht="15">
      <c r="B2064" s="141"/>
    </row>
    <row r="2065" spans="2:2" ht="15">
      <c r="B2065" s="141"/>
    </row>
    <row r="2066" spans="2:2" ht="15">
      <c r="B2066" s="141"/>
    </row>
    <row r="2067" spans="2:2" ht="15">
      <c r="B2067" s="141"/>
    </row>
    <row r="2068" spans="2:2" ht="15">
      <c r="B2068" s="141"/>
    </row>
    <row r="2069" spans="2:2" ht="15">
      <c r="B2069" s="141"/>
    </row>
    <row r="2070" spans="2:2" ht="15">
      <c r="B2070" s="141"/>
    </row>
    <row r="2071" spans="2:2" ht="15">
      <c r="B2071" s="141"/>
    </row>
    <row r="2072" spans="2:2" ht="15">
      <c r="B2072" s="141"/>
    </row>
    <row r="2073" spans="2:2" ht="15">
      <c r="B2073" s="141"/>
    </row>
    <row r="2074" spans="2:2" ht="15">
      <c r="B2074" s="141"/>
    </row>
    <row r="2075" spans="2:2" ht="15">
      <c r="B2075" s="141"/>
    </row>
    <row r="2076" spans="2:2" ht="15">
      <c r="B2076" s="141"/>
    </row>
    <row r="2077" spans="2:2" ht="15">
      <c r="B2077" s="141"/>
    </row>
    <row r="2078" spans="2:2" ht="15">
      <c r="B2078" s="141"/>
    </row>
    <row r="2079" spans="2:2" ht="15">
      <c r="B2079" s="141"/>
    </row>
    <row r="2080" spans="2:2" ht="15">
      <c r="B2080" s="141"/>
    </row>
    <row r="2081" spans="2:2" ht="15">
      <c r="B2081" s="141"/>
    </row>
    <row r="2082" spans="2:2" ht="15">
      <c r="B2082" s="141"/>
    </row>
    <row r="2083" spans="2:2" ht="15">
      <c r="B2083" s="141"/>
    </row>
    <row r="2084" spans="2:2" ht="15">
      <c r="B2084" s="141"/>
    </row>
    <row r="2085" spans="2:2" ht="15">
      <c r="B2085" s="141"/>
    </row>
    <row r="2086" spans="2:2" ht="15">
      <c r="B2086" s="141"/>
    </row>
    <row r="2087" spans="2:2" ht="15">
      <c r="B2087" s="141"/>
    </row>
    <row r="2088" spans="2:2" ht="15">
      <c r="B2088" s="141"/>
    </row>
    <row r="2089" spans="2:2" ht="15">
      <c r="B2089" s="141"/>
    </row>
    <row r="2090" spans="2:2" ht="15">
      <c r="B2090" s="141"/>
    </row>
    <row r="2091" spans="2:2" ht="15">
      <c r="B2091" s="141"/>
    </row>
    <row r="2092" spans="2:2" ht="15">
      <c r="B2092" s="141"/>
    </row>
    <row r="2093" spans="2:2" ht="15">
      <c r="B2093" s="141"/>
    </row>
    <row r="2094" spans="2:2" ht="15">
      <c r="B2094" s="141"/>
    </row>
    <row r="2095" spans="2:2" ht="15">
      <c r="B2095" s="141"/>
    </row>
    <row r="2096" spans="2:2" ht="15">
      <c r="B2096" s="141"/>
    </row>
    <row r="2097" spans="2:2" ht="15">
      <c r="B2097" s="141"/>
    </row>
    <row r="2098" spans="2:2" ht="15">
      <c r="B2098" s="141"/>
    </row>
    <row r="2099" spans="2:2" ht="15">
      <c r="B2099" s="141"/>
    </row>
    <row r="2100" spans="2:2" ht="15">
      <c r="B2100" s="141"/>
    </row>
    <row r="2101" spans="2:2" ht="15">
      <c r="B2101" s="141"/>
    </row>
    <row r="2102" spans="2:2" ht="15">
      <c r="B2102" s="141"/>
    </row>
    <row r="2103" spans="2:2" ht="15">
      <c r="B2103" s="141"/>
    </row>
    <row r="2104" spans="2:2" ht="15">
      <c r="B2104" s="141"/>
    </row>
    <row r="2105" spans="2:2" ht="15">
      <c r="B2105" s="141"/>
    </row>
    <row r="2106" spans="2:2" ht="15">
      <c r="B2106" s="141"/>
    </row>
    <row r="2107" spans="2:2" ht="15">
      <c r="B2107" s="141"/>
    </row>
    <row r="2108" spans="2:2" ht="15">
      <c r="B2108" s="141"/>
    </row>
    <row r="2109" spans="2:2" ht="15">
      <c r="B2109" s="141"/>
    </row>
    <row r="2110" spans="2:2" ht="15">
      <c r="B2110" s="141"/>
    </row>
    <row r="2111" spans="2:2" ht="15">
      <c r="B2111" s="141"/>
    </row>
    <row r="2112" spans="2:2" ht="15">
      <c r="B2112" s="141"/>
    </row>
    <row r="2113" spans="2:2" ht="15">
      <c r="B2113" s="141"/>
    </row>
    <row r="2114" spans="2:2" ht="15">
      <c r="B2114" s="141"/>
    </row>
    <row r="2115" spans="2:2" ht="15">
      <c r="B2115" s="141"/>
    </row>
    <row r="2116" spans="2:2" ht="15">
      <c r="B2116" s="141"/>
    </row>
    <row r="2117" spans="2:2" ht="15">
      <c r="B2117" s="141"/>
    </row>
    <row r="2118" spans="2:2" ht="15">
      <c r="B2118" s="141"/>
    </row>
    <row r="2120" spans="2:2" ht="15">
      <c r="B2120" s="141"/>
    </row>
    <row r="2121" spans="2:2" ht="15">
      <c r="B2121" s="141"/>
    </row>
    <row r="2122" spans="2:2" ht="15">
      <c r="B2122" s="141"/>
    </row>
    <row r="2123" spans="2:2" ht="15">
      <c r="B2123" s="141"/>
    </row>
    <row r="2124" spans="2:2" ht="15">
      <c r="B2124" s="141"/>
    </row>
    <row r="2125" spans="2:2" ht="15">
      <c r="B2125" s="141"/>
    </row>
    <row r="2126" spans="2:2" ht="15">
      <c r="B2126" s="141"/>
    </row>
    <row r="2127" spans="2:2" ht="15">
      <c r="B2127" s="141"/>
    </row>
    <row r="2128" spans="2:2" ht="15">
      <c r="B2128" s="141"/>
    </row>
    <row r="2129" spans="2:2" ht="15">
      <c r="B2129" s="141"/>
    </row>
    <row r="2130" spans="2:2" ht="15">
      <c r="B2130" s="141"/>
    </row>
    <row r="2131" spans="2:2" ht="15">
      <c r="B2131" s="141"/>
    </row>
    <row r="2132" spans="2:2" ht="15">
      <c r="B2132" s="141"/>
    </row>
    <row r="2133" spans="2:2" ht="15">
      <c r="B2133" s="141"/>
    </row>
    <row r="2134" spans="2:2" ht="15">
      <c r="B2134" s="141"/>
    </row>
    <row r="2135" spans="2:2" ht="15">
      <c r="B2135" s="141"/>
    </row>
    <row r="2136" spans="2:2" ht="15">
      <c r="B2136" s="141"/>
    </row>
    <row r="2137" spans="2:2" ht="15">
      <c r="B2137" s="141"/>
    </row>
    <row r="2138" spans="2:2" ht="15">
      <c r="B2138" s="141"/>
    </row>
    <row r="2139" spans="2:2" ht="15">
      <c r="B2139" s="141"/>
    </row>
    <row r="2140" spans="2:2" ht="15">
      <c r="B2140" s="141"/>
    </row>
    <row r="2141" spans="2:2" ht="15">
      <c r="B2141" s="141"/>
    </row>
    <row r="2142" spans="2:2" ht="15">
      <c r="B2142" s="141"/>
    </row>
    <row r="2143" spans="2:2" ht="15">
      <c r="B2143" s="141"/>
    </row>
    <row r="2144" spans="2:2" ht="15">
      <c r="B2144" s="141"/>
    </row>
    <row r="2145" spans="2:2" ht="15">
      <c r="B2145" s="141"/>
    </row>
    <row r="2146" spans="2:2" ht="15">
      <c r="B2146" s="141"/>
    </row>
    <row r="2147" spans="2:2" ht="15">
      <c r="B2147" s="141"/>
    </row>
    <row r="2148" spans="2:2" ht="15">
      <c r="B2148" s="141"/>
    </row>
    <row r="2149" spans="2:2" ht="15">
      <c r="B2149" s="141"/>
    </row>
    <row r="2150" spans="2:2" ht="15">
      <c r="B2150" s="141"/>
    </row>
    <row r="2151" spans="2:2" ht="15">
      <c r="B2151" s="141"/>
    </row>
    <row r="2152" spans="2:2" ht="15">
      <c r="B2152" s="141"/>
    </row>
    <row r="2153" spans="2:2" ht="15">
      <c r="B2153" s="141"/>
    </row>
    <row r="2154" spans="2:2" ht="15">
      <c r="B2154" s="141"/>
    </row>
    <row r="2155" spans="2:2" ht="15">
      <c r="B2155" s="141"/>
    </row>
    <row r="2156" spans="2:2" ht="15">
      <c r="B2156" s="141"/>
    </row>
    <row r="2157" spans="2:2" ht="15">
      <c r="B2157" s="141"/>
    </row>
    <row r="2158" spans="2:2" ht="15">
      <c r="B2158" s="141"/>
    </row>
    <row r="2159" spans="2:2" ht="15">
      <c r="B2159" s="141"/>
    </row>
    <row r="2160" spans="2:2" ht="15">
      <c r="B2160" s="141"/>
    </row>
    <row r="2161" spans="2:2" ht="15">
      <c r="B2161" s="141"/>
    </row>
    <row r="2162" spans="2:2" ht="15">
      <c r="B2162" s="141"/>
    </row>
    <row r="2163" spans="2:2" ht="15">
      <c r="B2163" s="141"/>
    </row>
    <row r="2164" spans="2:2" ht="15">
      <c r="B2164" s="141"/>
    </row>
    <row r="2165" spans="2:2" ht="15">
      <c r="B2165" s="141"/>
    </row>
    <row r="2166" spans="2:2" ht="15">
      <c r="B2166" s="141"/>
    </row>
    <row r="2167" spans="2:2" ht="15">
      <c r="B2167" s="141"/>
    </row>
    <row r="2168" spans="2:2" ht="15">
      <c r="B2168" s="141"/>
    </row>
    <row r="2169" spans="2:2" ht="15">
      <c r="B2169" s="141"/>
    </row>
    <row r="2170" spans="2:2" ht="15">
      <c r="B2170" s="141"/>
    </row>
    <row r="2171" spans="2:2" ht="15">
      <c r="B2171" s="141"/>
    </row>
    <row r="2172" spans="2:2" ht="15">
      <c r="B2172" s="141"/>
    </row>
    <row r="2173" spans="2:2" ht="15">
      <c r="B2173" s="141"/>
    </row>
    <row r="2174" spans="2:2" ht="15">
      <c r="B2174" s="141"/>
    </row>
    <row r="2175" spans="2:2" ht="15">
      <c r="B2175" s="141"/>
    </row>
    <row r="2176" spans="2:2" ht="15">
      <c r="B2176" s="141"/>
    </row>
    <row r="2177" spans="2:2" ht="15">
      <c r="B2177" s="141"/>
    </row>
    <row r="2178" spans="2:2" ht="15">
      <c r="B2178" s="141"/>
    </row>
    <row r="2179" spans="2:2" ht="15">
      <c r="B2179" s="141"/>
    </row>
    <row r="2180" spans="2:2" ht="15">
      <c r="B2180" s="141"/>
    </row>
    <row r="2181" spans="2:2" ht="15">
      <c r="B2181" s="141"/>
    </row>
    <row r="2182" spans="2:2" ht="15">
      <c r="B2182" s="141"/>
    </row>
    <row r="2183" spans="2:2" ht="15">
      <c r="B2183" s="141"/>
    </row>
    <row r="2184" spans="2:2" ht="15">
      <c r="B2184" s="141"/>
    </row>
    <row r="2185" spans="2:2" ht="15">
      <c r="B2185" s="141"/>
    </row>
    <row r="2186" spans="2:2" ht="15">
      <c r="B2186" s="141"/>
    </row>
    <row r="2187" spans="2:2" ht="15">
      <c r="B2187" s="141"/>
    </row>
    <row r="2188" spans="2:2" ht="15">
      <c r="B2188" s="141"/>
    </row>
    <row r="2189" spans="2:2" ht="15">
      <c r="B2189" s="141"/>
    </row>
    <row r="2190" spans="2:2" ht="15">
      <c r="B2190" s="141"/>
    </row>
    <row r="2191" spans="2:2" ht="15">
      <c r="B2191" s="141"/>
    </row>
    <row r="2192" spans="2:2" ht="15">
      <c r="B2192" s="141"/>
    </row>
    <row r="2193" spans="2:2" ht="15">
      <c r="B2193" s="141"/>
    </row>
    <row r="2194" spans="2:2" ht="15">
      <c r="B2194" s="141"/>
    </row>
    <row r="2195" spans="2:2" ht="15">
      <c r="B2195" s="141"/>
    </row>
    <row r="2196" spans="2:2" ht="15">
      <c r="B2196" s="141"/>
    </row>
    <row r="2197" spans="2:2" ht="15">
      <c r="B2197" s="141"/>
    </row>
    <row r="2198" spans="2:2" ht="15">
      <c r="B2198" s="141"/>
    </row>
    <row r="2199" spans="2:2" ht="15">
      <c r="B2199" s="141"/>
    </row>
    <row r="2200" spans="2:2" ht="15">
      <c r="B2200" s="141"/>
    </row>
    <row r="2201" spans="2:2" ht="15">
      <c r="B2201" s="141"/>
    </row>
    <row r="2202" spans="2:2" ht="15">
      <c r="B2202" s="141"/>
    </row>
    <row r="2203" spans="2:2" ht="15">
      <c r="B2203" s="141"/>
    </row>
    <row r="2204" spans="2:2" ht="15">
      <c r="B2204" s="141"/>
    </row>
    <row r="2205" spans="2:2" ht="15">
      <c r="B2205" s="141"/>
    </row>
    <row r="2206" spans="2:2" ht="15">
      <c r="B2206" s="141"/>
    </row>
    <row r="2207" spans="2:2" ht="15">
      <c r="B2207" s="141"/>
    </row>
    <row r="2208" spans="2:2" ht="15">
      <c r="B2208" s="141"/>
    </row>
    <row r="2209" spans="2:2" ht="15">
      <c r="B2209" s="141"/>
    </row>
    <row r="2210" spans="2:2" ht="15">
      <c r="B2210" s="141"/>
    </row>
    <row r="2211" spans="2:2" ht="15">
      <c r="B2211" s="141"/>
    </row>
    <row r="2212" spans="2:2" ht="15">
      <c r="B2212" s="141"/>
    </row>
    <row r="2213" spans="2:2" ht="15">
      <c r="B2213" s="141"/>
    </row>
    <row r="2214" spans="2:2" ht="15">
      <c r="B2214" s="141"/>
    </row>
    <row r="2215" spans="2:2" ht="15">
      <c r="B2215" s="141"/>
    </row>
    <row r="2216" spans="2:2" ht="15">
      <c r="B2216" s="141"/>
    </row>
    <row r="2217" spans="2:2" ht="15">
      <c r="B2217" s="141"/>
    </row>
    <row r="2218" spans="2:2" ht="15">
      <c r="B2218" s="141"/>
    </row>
    <row r="2219" spans="2:2" ht="15">
      <c r="B2219" s="141"/>
    </row>
    <row r="2220" spans="2:2" ht="15">
      <c r="B2220" s="141"/>
    </row>
    <row r="2221" spans="2:2" ht="15">
      <c r="B2221" s="141"/>
    </row>
    <row r="2222" spans="2:2" ht="15">
      <c r="B2222" s="141"/>
    </row>
    <row r="2223" spans="2:2" ht="15">
      <c r="B2223" s="141"/>
    </row>
    <row r="2224" spans="2:2" ht="15">
      <c r="B2224" s="141"/>
    </row>
    <row r="2225" spans="2:2" ht="15">
      <c r="B2225" s="141"/>
    </row>
    <row r="2226" spans="2:2" ht="15">
      <c r="B2226" s="141"/>
    </row>
    <row r="2227" spans="2:2" ht="15">
      <c r="B2227" s="141"/>
    </row>
    <row r="2228" spans="2:2" ht="15">
      <c r="B2228" s="141"/>
    </row>
    <row r="2229" spans="2:2" ht="15">
      <c r="B2229" s="141"/>
    </row>
    <row r="2230" spans="2:2" ht="15">
      <c r="B2230" s="141"/>
    </row>
    <row r="2231" spans="2:2" ht="15">
      <c r="B2231" s="141"/>
    </row>
    <row r="2232" spans="2:2" ht="15">
      <c r="B2232" s="141"/>
    </row>
    <row r="2233" spans="2:2" ht="15">
      <c r="B2233" s="141"/>
    </row>
    <row r="2234" spans="2:2" ht="15">
      <c r="B2234" s="141"/>
    </row>
    <row r="2235" spans="2:2" ht="15">
      <c r="B2235" s="141"/>
    </row>
    <row r="2236" spans="2:2" ht="15">
      <c r="B2236" s="141"/>
    </row>
    <row r="2237" spans="2:2" ht="15">
      <c r="B2237" s="141"/>
    </row>
    <row r="2238" spans="2:2" ht="15">
      <c r="B2238" s="141"/>
    </row>
    <row r="2239" spans="2:2" ht="15">
      <c r="B2239" s="141"/>
    </row>
    <row r="2240" spans="2:2" ht="15">
      <c r="B2240" s="141"/>
    </row>
    <row r="2241" spans="2:2" ht="15">
      <c r="B2241" s="141"/>
    </row>
    <row r="2242" spans="2:2" ht="15">
      <c r="B2242" s="141"/>
    </row>
    <row r="2243" spans="2:2" ht="15">
      <c r="B2243" s="141"/>
    </row>
    <row r="2244" spans="2:2" ht="15">
      <c r="B2244" s="141"/>
    </row>
    <row r="2245" spans="2:2" ht="15">
      <c r="B2245" s="141"/>
    </row>
    <row r="2246" spans="2:2" ht="15">
      <c r="B2246" s="141"/>
    </row>
    <row r="2247" spans="2:2" ht="15">
      <c r="B2247" s="141"/>
    </row>
    <row r="2248" spans="2:2" ht="15">
      <c r="B2248" s="141"/>
    </row>
    <row r="2249" spans="2:2" ht="15">
      <c r="B2249" s="141"/>
    </row>
    <row r="2250" spans="2:2" ht="15">
      <c r="B2250" s="141"/>
    </row>
    <row r="2251" spans="2:2" ht="15">
      <c r="B2251" s="141"/>
    </row>
    <row r="2252" spans="2:2" ht="15">
      <c r="B2252" s="141"/>
    </row>
    <row r="2253" spans="2:2" ht="15">
      <c r="B2253" s="141"/>
    </row>
    <row r="2254" spans="2:2" ht="15">
      <c r="B2254" s="141"/>
    </row>
    <row r="2255" spans="2:2" ht="15">
      <c r="B2255" s="141"/>
    </row>
    <row r="2256" spans="2:2" ht="15">
      <c r="B2256" s="141"/>
    </row>
    <row r="2257" spans="2:2" ht="15">
      <c r="B2257" s="141"/>
    </row>
    <row r="2258" spans="2:2" ht="15">
      <c r="B2258" s="141"/>
    </row>
    <row r="2259" spans="2:2" ht="15">
      <c r="B2259" s="141"/>
    </row>
    <row r="2260" spans="2:2" ht="15">
      <c r="B2260" s="141"/>
    </row>
    <row r="2261" spans="2:2" ht="15">
      <c r="B2261" s="141"/>
    </row>
    <row r="2262" spans="2:2" ht="15">
      <c r="B2262" s="141"/>
    </row>
    <row r="2263" spans="2:2" ht="15">
      <c r="B2263" s="141"/>
    </row>
    <row r="2264" spans="2:2" ht="15">
      <c r="B2264" s="141"/>
    </row>
    <row r="2265" spans="2:2" ht="15">
      <c r="B2265" s="141"/>
    </row>
    <row r="2266" spans="2:2" ht="15">
      <c r="B2266" s="141"/>
    </row>
    <row r="2267" spans="2:2" ht="15">
      <c r="B2267" s="141"/>
    </row>
    <row r="2268" spans="2:2" ht="15">
      <c r="B2268" s="141"/>
    </row>
    <row r="2269" spans="2:2" ht="15">
      <c r="B2269" s="141"/>
    </row>
    <row r="2270" spans="2:2" ht="15">
      <c r="B2270" s="141"/>
    </row>
    <row r="2271" spans="2:2" ht="15">
      <c r="B2271" s="141"/>
    </row>
    <row r="2272" spans="2:2" ht="15">
      <c r="B2272" s="141"/>
    </row>
    <row r="2273" spans="2:2" ht="15">
      <c r="B2273" s="141"/>
    </row>
    <row r="2274" spans="2:2" ht="15">
      <c r="B2274" s="141"/>
    </row>
    <row r="2275" spans="2:2" ht="15">
      <c r="B2275" s="141"/>
    </row>
    <row r="2276" spans="2:2" ht="15">
      <c r="B2276" s="141"/>
    </row>
    <row r="2277" spans="2:2" ht="15">
      <c r="B2277" s="141"/>
    </row>
    <row r="2278" spans="2:2" ht="15">
      <c r="B2278" s="141"/>
    </row>
    <row r="2279" spans="2:2" ht="15">
      <c r="B2279" s="141"/>
    </row>
    <row r="2280" spans="2:2" ht="15">
      <c r="B2280" s="141"/>
    </row>
    <row r="2281" spans="2:2" ht="15">
      <c r="B2281" s="141"/>
    </row>
    <row r="2282" spans="2:2" ht="15">
      <c r="B2282" s="141"/>
    </row>
    <row r="2283" spans="2:2" ht="15">
      <c r="B2283" s="141"/>
    </row>
    <row r="2284" spans="2:2" ht="15">
      <c r="B2284" s="141"/>
    </row>
    <row r="2285" spans="2:2" ht="15">
      <c r="B2285" s="141"/>
    </row>
    <row r="2286" spans="2:2" ht="15">
      <c r="B2286" s="141"/>
    </row>
    <row r="2287" spans="2:2" ht="15">
      <c r="B2287" s="141"/>
    </row>
    <row r="2288" spans="2:2" ht="15">
      <c r="B2288" s="141"/>
    </row>
    <row r="2289" spans="2:2" ht="15">
      <c r="B2289" s="141"/>
    </row>
    <row r="2290" spans="2:2" ht="15">
      <c r="B2290" s="141"/>
    </row>
    <row r="2291" spans="2:2" ht="15">
      <c r="B2291" s="141"/>
    </row>
    <row r="2292" spans="2:2" ht="15">
      <c r="B2292" s="141"/>
    </row>
    <row r="2293" spans="2:2" ht="15">
      <c r="B2293" s="141"/>
    </row>
    <row r="2294" spans="2:2" ht="15">
      <c r="B2294" s="141"/>
    </row>
    <row r="2295" spans="2:2" ht="15">
      <c r="B2295" s="141"/>
    </row>
    <row r="2296" spans="2:2" ht="15">
      <c r="B2296" s="141"/>
    </row>
    <row r="2297" spans="2:2" ht="15">
      <c r="B2297" s="141"/>
    </row>
    <row r="2298" spans="2:2" ht="15">
      <c r="B2298" s="141"/>
    </row>
    <row r="2299" spans="2:2" ht="15">
      <c r="B2299" s="141"/>
    </row>
    <row r="2300" spans="2:2" ht="15">
      <c r="B2300" s="141"/>
    </row>
    <row r="2301" spans="2:2" ht="15">
      <c r="B2301" s="141"/>
    </row>
    <row r="2302" spans="2:2" ht="15">
      <c r="B2302" s="141"/>
    </row>
    <row r="2303" spans="2:2" ht="15">
      <c r="B2303" s="141"/>
    </row>
    <row r="2304" spans="2:2" ht="15">
      <c r="B2304" s="141"/>
    </row>
    <row r="2305" spans="2:2" ht="15">
      <c r="B2305" s="141"/>
    </row>
    <row r="2306" spans="2:2" ht="15">
      <c r="B2306" s="141"/>
    </row>
    <row r="2307" spans="2:2" ht="15">
      <c r="B2307" s="141"/>
    </row>
    <row r="2308" spans="2:2" ht="15">
      <c r="B2308" s="141"/>
    </row>
    <row r="2309" spans="2:2" ht="15">
      <c r="B2309" s="141"/>
    </row>
    <row r="2310" spans="2:2" ht="15">
      <c r="B2310" s="141"/>
    </row>
    <row r="2311" spans="2:2" ht="15">
      <c r="B2311" s="141"/>
    </row>
    <row r="2312" spans="2:2" ht="15">
      <c r="B2312" s="141"/>
    </row>
    <row r="2313" spans="2:2" ht="15">
      <c r="B2313" s="141"/>
    </row>
    <row r="2314" spans="2:2" ht="15">
      <c r="B2314" s="141"/>
    </row>
    <row r="2315" spans="2:2" ht="15">
      <c r="B2315" s="141"/>
    </row>
    <row r="2316" spans="2:2" ht="15">
      <c r="B2316" s="141"/>
    </row>
    <row r="2317" spans="2:2" ht="15">
      <c r="B2317" s="141"/>
    </row>
    <row r="2318" spans="2:2" ht="15">
      <c r="B2318" s="141"/>
    </row>
    <row r="2319" spans="2:2" ht="15">
      <c r="B2319" s="141"/>
    </row>
    <row r="2320" spans="2:2" ht="15">
      <c r="B2320" s="141"/>
    </row>
    <row r="2321" spans="2:2" ht="15">
      <c r="B2321" s="141"/>
    </row>
    <row r="2322" spans="2:2" ht="15">
      <c r="B2322" s="141"/>
    </row>
    <row r="2323" spans="2:2" ht="15">
      <c r="B2323" s="141"/>
    </row>
    <row r="2324" spans="2:2" ht="15">
      <c r="B2324" s="141"/>
    </row>
    <row r="2325" spans="2:2" ht="15">
      <c r="B2325" s="141"/>
    </row>
    <row r="2326" spans="2:2" ht="15">
      <c r="B2326" s="141"/>
    </row>
    <row r="2327" spans="2:2" ht="15">
      <c r="B2327" s="141"/>
    </row>
    <row r="2328" spans="2:2" ht="15">
      <c r="B2328" s="141"/>
    </row>
    <row r="2329" spans="2:2" ht="15">
      <c r="B2329" s="141"/>
    </row>
    <row r="2330" spans="2:2" ht="15">
      <c r="B2330" s="141"/>
    </row>
    <row r="2331" spans="2:2" ht="15">
      <c r="B2331" s="141"/>
    </row>
    <row r="2332" spans="2:2" ht="15">
      <c r="B2332" s="141"/>
    </row>
    <row r="2333" spans="2:2" ht="15">
      <c r="B2333" s="141"/>
    </row>
    <row r="2334" spans="2:2" ht="15">
      <c r="B2334" s="141"/>
    </row>
    <row r="2335" spans="2:2" ht="15">
      <c r="B2335" s="141"/>
    </row>
    <row r="2336" spans="2:2" ht="15">
      <c r="B2336" s="141"/>
    </row>
    <row r="2337" spans="2:2" ht="15">
      <c r="B2337" s="141"/>
    </row>
    <row r="2338" spans="2:2" ht="15">
      <c r="B2338" s="141"/>
    </row>
    <row r="2339" spans="2:2" ht="15">
      <c r="B2339" s="141"/>
    </row>
    <row r="2340" spans="2:2" ht="15">
      <c r="B2340" s="141"/>
    </row>
    <row r="2341" spans="2:2" ht="15">
      <c r="B2341" s="141"/>
    </row>
    <row r="2342" spans="2:2" ht="15">
      <c r="B2342" s="141"/>
    </row>
    <row r="2343" spans="2:2" ht="15">
      <c r="B2343" s="141"/>
    </row>
    <row r="2344" spans="2:2" ht="15">
      <c r="B2344" s="141"/>
    </row>
    <row r="2345" spans="2:2" ht="15">
      <c r="B2345" s="141"/>
    </row>
    <row r="2346" spans="2:2" ht="15">
      <c r="B2346" s="141"/>
    </row>
    <row r="2347" spans="2:2" ht="15">
      <c r="B2347" s="141"/>
    </row>
    <row r="2348" spans="2:2" ht="15">
      <c r="B2348" s="141"/>
    </row>
    <row r="2349" spans="2:2" ht="15">
      <c r="B2349" s="141"/>
    </row>
    <row r="2350" spans="2:2" ht="15">
      <c r="B2350" s="141"/>
    </row>
    <row r="2351" spans="2:2" ht="15">
      <c r="B2351" s="141"/>
    </row>
    <row r="2352" spans="2:2" ht="15">
      <c r="B2352" s="141"/>
    </row>
    <row r="2353" spans="2:2" ht="15">
      <c r="B2353" s="141"/>
    </row>
    <row r="2354" spans="2:2" ht="15">
      <c r="B2354" s="141"/>
    </row>
    <row r="2355" spans="2:2" ht="15">
      <c r="B2355" s="141"/>
    </row>
    <row r="2356" spans="2:2" ht="15">
      <c r="B2356" s="141"/>
    </row>
    <row r="2357" spans="2:2" ht="15">
      <c r="B2357" s="141"/>
    </row>
    <row r="2358" spans="2:2" ht="15">
      <c r="B2358" s="141"/>
    </row>
    <row r="2359" spans="2:2" ht="15">
      <c r="B2359" s="141"/>
    </row>
    <row r="2360" spans="2:2" ht="15">
      <c r="B2360" s="141"/>
    </row>
    <row r="2361" spans="2:2" ht="15">
      <c r="B2361" s="141"/>
    </row>
    <row r="2362" spans="2:2" ht="15">
      <c r="B2362" s="141"/>
    </row>
    <row r="2363" spans="2:2" ht="15">
      <c r="B2363" s="141"/>
    </row>
    <row r="2364" spans="2:2" ht="15">
      <c r="B2364" s="141"/>
    </row>
    <row r="2365" spans="2:2" ht="15">
      <c r="B2365" s="141"/>
    </row>
    <row r="2366" spans="2:2" ht="15">
      <c r="B2366" s="141"/>
    </row>
    <row r="2367" spans="2:2" ht="15">
      <c r="B2367" s="141"/>
    </row>
    <row r="2368" spans="2:2" ht="15">
      <c r="B2368" s="141"/>
    </row>
    <row r="2369" spans="2:2" ht="15">
      <c r="B2369" s="141"/>
    </row>
    <row r="2370" spans="2:2" ht="15">
      <c r="B2370" s="141"/>
    </row>
    <row r="2371" spans="2:2" ht="15">
      <c r="B2371" s="141"/>
    </row>
    <row r="2372" spans="2:2" ht="15">
      <c r="B2372" s="141"/>
    </row>
    <row r="2373" spans="2:2" ht="15">
      <c r="B2373" s="141"/>
    </row>
    <row r="2374" spans="2:2" ht="15">
      <c r="B2374" s="141"/>
    </row>
    <row r="2375" spans="2:2" ht="15">
      <c r="B2375" s="141"/>
    </row>
    <row r="2376" spans="2:2" ht="15">
      <c r="B2376" s="141"/>
    </row>
    <row r="2377" spans="2:2" ht="15">
      <c r="B2377" s="141"/>
    </row>
    <row r="2378" spans="2:2" ht="15">
      <c r="B2378" s="141"/>
    </row>
    <row r="2379" spans="2:2" ht="15">
      <c r="B2379" s="141"/>
    </row>
    <row r="2380" spans="2:2" ht="15">
      <c r="B2380" s="141"/>
    </row>
    <row r="2381" spans="2:2" ht="15">
      <c r="B2381" s="141"/>
    </row>
    <row r="2382" spans="2:2" ht="15">
      <c r="B2382" s="141"/>
    </row>
    <row r="2383" spans="2:2" ht="15">
      <c r="B2383" s="141"/>
    </row>
    <row r="2384" spans="2:2" ht="15">
      <c r="B2384" s="141"/>
    </row>
    <row r="2385" spans="2:2" ht="15">
      <c r="B2385" s="141"/>
    </row>
    <row r="2386" spans="2:2" ht="15">
      <c r="B2386" s="141"/>
    </row>
    <row r="2387" spans="2:2" ht="15">
      <c r="B2387" s="141"/>
    </row>
    <row r="2388" spans="2:2" ht="15">
      <c r="B2388" s="141"/>
    </row>
    <row r="2389" spans="2:2" ht="15">
      <c r="B2389" s="141"/>
    </row>
    <row r="2390" spans="2:2" ht="15">
      <c r="B2390" s="141"/>
    </row>
    <row r="2391" spans="2:2" ht="15">
      <c r="B2391" s="141"/>
    </row>
    <row r="2392" spans="2:2" ht="15">
      <c r="B2392" s="141"/>
    </row>
    <row r="2393" spans="2:2" ht="15">
      <c r="B2393" s="141"/>
    </row>
    <row r="2394" spans="2:2" ht="15">
      <c r="B2394" s="141"/>
    </row>
    <row r="2395" spans="2:2" ht="15">
      <c r="B2395" s="141"/>
    </row>
    <row r="2396" spans="2:2" ht="15">
      <c r="B2396" s="141"/>
    </row>
    <row r="2397" spans="2:2" ht="15">
      <c r="B2397" s="141"/>
    </row>
    <row r="2398" spans="2:2" ht="15">
      <c r="B2398" s="141"/>
    </row>
    <row r="2399" spans="2:2" ht="15">
      <c r="B2399" s="141"/>
    </row>
    <row r="2400" spans="2:2" ht="15">
      <c r="B2400" s="141"/>
    </row>
    <row r="2401" spans="2:2" ht="15">
      <c r="B2401" s="141"/>
    </row>
    <row r="2402" spans="2:2" ht="15">
      <c r="B2402" s="141"/>
    </row>
    <row r="2403" spans="2:2" ht="15">
      <c r="B2403" s="141"/>
    </row>
    <row r="2404" spans="2:2" ht="15">
      <c r="B2404" s="141"/>
    </row>
    <row r="2405" spans="2:2" ht="15">
      <c r="B2405" s="141"/>
    </row>
    <row r="2406" spans="2:2" ht="15">
      <c r="B2406" s="141"/>
    </row>
    <row r="2407" spans="2:2" ht="15">
      <c r="B2407" s="141"/>
    </row>
    <row r="2408" spans="2:2" ht="15">
      <c r="B2408" s="141"/>
    </row>
    <row r="2409" spans="2:2" ht="15">
      <c r="B2409" s="141"/>
    </row>
    <row r="2410" spans="2:2" ht="15">
      <c r="B2410" s="141"/>
    </row>
    <row r="2411" spans="2:2" ht="15">
      <c r="B2411" s="141"/>
    </row>
    <row r="2412" spans="2:2" ht="15">
      <c r="B2412" s="141"/>
    </row>
    <row r="2413" spans="2:2" ht="15">
      <c r="B2413" s="141"/>
    </row>
    <row r="2414" spans="2:2" ht="15">
      <c r="B2414" s="141"/>
    </row>
    <row r="2415" spans="2:2" ht="15">
      <c r="B2415" s="141"/>
    </row>
    <row r="2416" spans="2:2" ht="15">
      <c r="B2416" s="141"/>
    </row>
    <row r="2417" spans="2:2" ht="15">
      <c r="B2417" s="141"/>
    </row>
    <row r="2418" spans="2:2" ht="15">
      <c r="B2418" s="141"/>
    </row>
    <row r="2419" spans="2:2" ht="15">
      <c r="B2419" s="141"/>
    </row>
    <row r="2420" spans="2:2" ht="15">
      <c r="B2420" s="141"/>
    </row>
    <row r="2421" spans="2:2" ht="15">
      <c r="B2421" s="141"/>
    </row>
    <row r="2422" spans="2:2" ht="15">
      <c r="B2422" s="141"/>
    </row>
    <row r="2423" spans="2:2" ht="15">
      <c r="B2423" s="141"/>
    </row>
    <row r="2424" spans="2:2" ht="15">
      <c r="B2424" s="141"/>
    </row>
    <row r="2425" spans="2:2" ht="15">
      <c r="B2425" s="141"/>
    </row>
    <row r="2426" spans="2:2" ht="15">
      <c r="B2426" s="141"/>
    </row>
    <row r="2427" spans="2:2" ht="15">
      <c r="B2427" s="141"/>
    </row>
    <row r="2428" spans="2:2" ht="15">
      <c r="B2428" s="141"/>
    </row>
    <row r="2429" spans="2:2" ht="15">
      <c r="B2429" s="141"/>
    </row>
    <row r="2430" spans="2:2" ht="15">
      <c r="B2430" s="141"/>
    </row>
    <row r="2431" spans="2:2" ht="15">
      <c r="B2431" s="141"/>
    </row>
    <row r="2432" spans="2:2" ht="15">
      <c r="B2432" s="141"/>
    </row>
    <row r="2433" spans="2:2" ht="15">
      <c r="B2433" s="141"/>
    </row>
    <row r="2434" spans="2:2" ht="15">
      <c r="B2434" s="141"/>
    </row>
    <row r="2435" spans="2:2" ht="15">
      <c r="B2435" s="141"/>
    </row>
    <row r="2436" spans="2:2" ht="15">
      <c r="B2436" s="141"/>
    </row>
    <row r="2437" spans="2:2" ht="15">
      <c r="B2437" s="141"/>
    </row>
    <row r="2438" spans="2:2" ht="15">
      <c r="B2438" s="141"/>
    </row>
    <row r="2439" spans="2:2" ht="15">
      <c r="B2439" s="141"/>
    </row>
    <row r="2440" spans="2:2" ht="15">
      <c r="B2440" s="141"/>
    </row>
    <row r="2441" spans="2:2" ht="15">
      <c r="B2441" s="141"/>
    </row>
    <row r="2442" spans="2:2" ht="15">
      <c r="B2442" s="141"/>
    </row>
    <row r="2443" spans="2:2" ht="15">
      <c r="B2443" s="141"/>
    </row>
    <row r="2444" spans="2:2" ht="15">
      <c r="B2444" s="141"/>
    </row>
    <row r="2445" spans="2:2" ht="15">
      <c r="B2445" s="141"/>
    </row>
    <row r="2446" spans="2:2" ht="15">
      <c r="B2446" s="141"/>
    </row>
    <row r="2447" spans="2:2" ht="15">
      <c r="B2447" s="141"/>
    </row>
    <row r="2448" spans="2:2" ht="15">
      <c r="B2448" s="141"/>
    </row>
    <row r="2449" spans="2:2" ht="15">
      <c r="B2449" s="141"/>
    </row>
    <row r="2450" spans="2:2" ht="15">
      <c r="B2450" s="141"/>
    </row>
    <row r="2451" spans="2:2" ht="15">
      <c r="B2451" s="141"/>
    </row>
    <row r="2452" spans="2:2" ht="15">
      <c r="B2452" s="141"/>
    </row>
    <row r="2453" spans="2:2" ht="15">
      <c r="B2453" s="141"/>
    </row>
    <row r="2454" spans="2:2" ht="15">
      <c r="B2454" s="141"/>
    </row>
    <row r="2455" spans="2:2" ht="15">
      <c r="B2455" s="141"/>
    </row>
    <row r="2456" spans="2:2" ht="15">
      <c r="B2456" s="141"/>
    </row>
    <row r="2457" spans="2:2" ht="15">
      <c r="B2457" s="141"/>
    </row>
    <row r="2458" spans="2:2" ht="15">
      <c r="B2458" s="141"/>
    </row>
    <row r="2459" spans="2:2" ht="15">
      <c r="B2459" s="141"/>
    </row>
    <row r="2460" spans="2:2" ht="15">
      <c r="B2460" s="141"/>
    </row>
    <row r="2461" spans="2:2" ht="15">
      <c r="B2461" s="141"/>
    </row>
    <row r="2462" spans="2:2" ht="15">
      <c r="B2462" s="141"/>
    </row>
    <row r="2463" spans="2:2" ht="15">
      <c r="B2463" s="141"/>
    </row>
    <row r="2464" spans="2:2" ht="15">
      <c r="B2464" s="141"/>
    </row>
    <row r="2465" spans="2:2" ht="15">
      <c r="B2465" s="141"/>
    </row>
    <row r="2466" spans="2:2" ht="15">
      <c r="B2466" s="141"/>
    </row>
    <row r="2467" spans="2:2" ht="15">
      <c r="B2467" s="141"/>
    </row>
    <row r="2468" spans="2:2" ht="15">
      <c r="B2468" s="141"/>
    </row>
    <row r="2469" spans="2:2" ht="15">
      <c r="B2469" s="141"/>
    </row>
    <row r="2470" spans="2:2" ht="15">
      <c r="B2470" s="141"/>
    </row>
    <row r="2471" spans="2:2" ht="15">
      <c r="B2471" s="141"/>
    </row>
    <row r="2472" spans="2:2" ht="15">
      <c r="B2472" s="141"/>
    </row>
    <row r="2473" spans="2:2" ht="15">
      <c r="B2473" s="141"/>
    </row>
    <row r="2474" spans="2:2" ht="15">
      <c r="B2474" s="141"/>
    </row>
    <row r="2475" spans="2:2" ht="15">
      <c r="B2475" s="141"/>
    </row>
    <row r="2476" spans="2:2" ht="15">
      <c r="B2476" s="141"/>
    </row>
    <row r="2477" spans="2:2" ht="15">
      <c r="B2477" s="141"/>
    </row>
    <row r="2478" spans="2:2" ht="15">
      <c r="B2478" s="141"/>
    </row>
    <row r="2479" spans="2:2" ht="15">
      <c r="B2479" s="141"/>
    </row>
    <row r="2480" spans="2:2" ht="15">
      <c r="B2480" s="141"/>
    </row>
    <row r="2481" spans="2:2" ht="15">
      <c r="B2481" s="141"/>
    </row>
    <row r="2482" spans="2:2" ht="15">
      <c r="B2482" s="141"/>
    </row>
    <row r="2483" spans="2:2" ht="15">
      <c r="B2483" s="141"/>
    </row>
    <row r="2484" spans="2:2" ht="15">
      <c r="B2484" s="141"/>
    </row>
    <row r="2485" spans="2:2" ht="15">
      <c r="B2485" s="141"/>
    </row>
    <row r="2486" spans="2:2" ht="15">
      <c r="B2486" s="141"/>
    </row>
    <row r="2487" spans="2:2" ht="15">
      <c r="B2487" s="141"/>
    </row>
    <row r="2488" spans="2:2" ht="15">
      <c r="B2488" s="141"/>
    </row>
    <row r="2489" spans="2:2" ht="15">
      <c r="B2489" s="141"/>
    </row>
    <row r="2490" spans="2:2" ht="15">
      <c r="B2490" s="141"/>
    </row>
    <row r="2491" spans="2:2" ht="15">
      <c r="B2491" s="141"/>
    </row>
    <row r="2492" spans="2:2" ht="15">
      <c r="B2492" s="141"/>
    </row>
    <row r="2493" spans="2:2" ht="15">
      <c r="B2493" s="141"/>
    </row>
    <row r="2494" spans="2:2" ht="15">
      <c r="B2494" s="141"/>
    </row>
    <row r="2495" spans="2:2" ht="15">
      <c r="B2495" s="141"/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9" ht="15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ht="15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ht="15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ht="15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ht="15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ht="15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ht="15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ht="15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ht="15">
      <c r="A15" t="s">
        <v>222</v>
      </c>
      <c r="B15" s="141">
        <v>44345</v>
      </c>
      <c r="C15" t="s">
        <v>181</v>
      </c>
      <c r="D15" t="s">
        <v>200</v>
      </c>
      <c r="E15">
        <v>4517754.0899999999</v>
      </c>
      <c r="H15" s="143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1">
        <v>44345</v>
      </c>
      <c r="C20" t="s">
        <v>186</v>
      </c>
      <c r="D20" t="s">
        <v>689</v>
      </c>
      <c r="E20">
        <v>907643.82999999996</v>
      </c>
      <c r="H20" s="143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1">
        <v>44345</v>
      </c>
      <c r="C21" t="s">
        <v>186</v>
      </c>
      <c r="D21" t="s">
        <v>200</v>
      </c>
      <c r="E21">
        <v>2536072.5899999999</v>
      </c>
      <c r="H21" s="143" t="s">
        <v>689</v>
      </c>
      <c r="I21">
        <v>79908.929999999993</v>
      </c>
      <c r="J21">
        <v>10044</v>
      </c>
    </row>
    <row r="22" spans="1:10" ht="15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1">
        <v>44345</v>
      </c>
      <c r="C23" t="s">
        <v>186</v>
      </c>
      <c r="D23" t="s">
        <v>202</v>
      </c>
      <c r="E23">
        <v>1189426.8200000001</v>
      </c>
      <c r="H23" s="143" t="s">
        <v>201</v>
      </c>
      <c r="I23">
        <v>253929.42999999999</v>
      </c>
      <c r="J23">
        <v>31940</v>
      </c>
    </row>
    <row r="24" spans="1:10" ht="15">
      <c r="A24" t="s">
        <v>223</v>
      </c>
      <c r="B24" s="141">
        <v>44345</v>
      </c>
      <c r="C24" t="s">
        <v>181</v>
      </c>
      <c r="D24" t="s">
        <v>688</v>
      </c>
      <c r="E24">
        <v>454443.41999999998</v>
      </c>
      <c r="H24" s="143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1">
        <v>44345</v>
      </c>
      <c r="C27" t="s">
        <v>181</v>
      </c>
      <c r="D27" t="s">
        <v>201</v>
      </c>
      <c r="E27">
        <v>253929.42999999999</v>
      </c>
      <c r="H27" s="143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1">
        <v>44345</v>
      </c>
      <c r="C28" t="s">
        <v>181</v>
      </c>
      <c r="D28" t="s">
        <v>202</v>
      </c>
      <c r="E28">
        <v>818142.81999999995</v>
      </c>
      <c r="H28" s="143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1">
        <v>44345</v>
      </c>
      <c r="C29" t="s">
        <v>186</v>
      </c>
      <c r="D29" t="s">
        <v>688</v>
      </c>
      <c r="E29">
        <v>98050.220000000001</v>
      </c>
      <c r="H29" s="143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1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ht="15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ht="15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ht="15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ht="15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5" ht="15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1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1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1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2:2" ht="15">
      <c r="B56" s="141"/>
    </row>
    <row r="57" spans="2:2" ht="15">
      <c r="B57" s="141"/>
    </row>
    <row r="58" spans="2:2" ht="15">
      <c r="B58" s="141"/>
    </row>
    <row r="59" spans="2:2" ht="15">
      <c r="B59" s="141"/>
    </row>
    <row r="60" spans="2:2" ht="15">
      <c r="B60" s="141"/>
    </row>
    <row r="61" spans="2:2" ht="15">
      <c r="B61" s="141"/>
    </row>
    <row r="62" spans="2:2" ht="15">
      <c r="B62" s="141"/>
    </row>
    <row r="63" spans="2:2" ht="15">
      <c r="B63" s="141"/>
    </row>
    <row r="64" spans="2:2" ht="15">
      <c r="B64" s="141"/>
    </row>
    <row r="65" spans="2:2" ht="15">
      <c r="B65" s="141"/>
    </row>
    <row r="66" spans="2:2" ht="15">
      <c r="B66" s="141"/>
    </row>
    <row r="67" spans="2:2" ht="15">
      <c r="B67" s="141"/>
    </row>
    <row r="68" spans="2:2" ht="15">
      <c r="B68" s="141"/>
    </row>
    <row r="69" spans="2:2" ht="15">
      <c r="B69" s="141"/>
    </row>
    <row r="70" spans="2:2" ht="15">
      <c r="B70" s="141"/>
    </row>
    <row r="71" spans="2:2" ht="15">
      <c r="B71" s="141"/>
    </row>
    <row r="72" spans="2:2" ht="15">
      <c r="B72" s="141"/>
    </row>
    <row r="73" spans="2:2" ht="15">
      <c r="B73" s="141"/>
    </row>
    <row r="74" spans="2:2" ht="15">
      <c r="B74" s="141"/>
    </row>
    <row r="75" spans="2:2" ht="15">
      <c r="B75" s="141"/>
    </row>
    <row r="76" spans="2:2" ht="15">
      <c r="B76" s="141"/>
    </row>
    <row r="77" spans="2:2" ht="15">
      <c r="B77" s="141"/>
    </row>
    <row r="78" spans="2:2" ht="15">
      <c r="B78" s="141"/>
    </row>
    <row r="79" spans="2:2" ht="15">
      <c r="B79" s="141"/>
    </row>
    <row r="80" spans="2:2" ht="15">
      <c r="B80" s="141"/>
    </row>
    <row r="81" spans="2:2" ht="15">
      <c r="B81" s="141"/>
    </row>
    <row r="82" spans="2:2" ht="15">
      <c r="B82" s="141"/>
    </row>
    <row r="83" spans="2:2" ht="15">
      <c r="B83" s="141"/>
    </row>
    <row r="84" spans="2:2" ht="15">
      <c r="B84" s="141"/>
    </row>
    <row r="85" spans="2:2" ht="15">
      <c r="B85" s="141"/>
    </row>
    <row r="86" spans="2:2" ht="15">
      <c r="B86" s="141"/>
    </row>
    <row r="87" spans="2:2" ht="15">
      <c r="B87" s="141"/>
    </row>
    <row r="88" spans="2:2" ht="15">
      <c r="B88" s="141"/>
    </row>
    <row r="89" spans="2:2" ht="15">
      <c r="B89" s="141"/>
    </row>
    <row r="90" spans="2:2" ht="15">
      <c r="B90" s="141"/>
    </row>
    <row r="91" spans="2:2" ht="15">
      <c r="B91" s="141"/>
    </row>
    <row r="92" spans="2:2" ht="15">
      <c r="B92" s="141"/>
    </row>
    <row r="93" spans="2:2" ht="15">
      <c r="B93" s="141"/>
    </row>
    <row r="94" spans="2:2" ht="15">
      <c r="B94" s="141"/>
    </row>
    <row r="95" spans="2:2" ht="15">
      <c r="B95" s="141"/>
    </row>
    <row r="96" spans="2:2" ht="15">
      <c r="B96" s="141"/>
    </row>
    <row r="97" spans="2:2" ht="15">
      <c r="B97" s="141"/>
    </row>
    <row r="98" spans="2:2" ht="15">
      <c r="B98" s="141"/>
    </row>
    <row r="99" spans="2:2" ht="15">
      <c r="B99" s="141"/>
    </row>
    <row r="100" spans="2:2" ht="15">
      <c r="B100" s="141"/>
    </row>
    <row r="101" spans="2:2" ht="15">
      <c r="B101" s="141"/>
    </row>
    <row r="102" spans="2:2" ht="15">
      <c r="B102" s="141"/>
    </row>
    <row r="103" spans="2:2" ht="15">
      <c r="B103" s="141"/>
    </row>
    <row r="104" spans="2:2" ht="15">
      <c r="B104" s="141"/>
    </row>
    <row r="105" spans="2:2" ht="15">
      <c r="B105" s="141"/>
    </row>
    <row r="106" spans="2:2" ht="15">
      <c r="B106" s="141"/>
    </row>
    <row r="107" spans="2:2" ht="15">
      <c r="B107" s="141"/>
    </row>
    <row r="108" spans="2:2" ht="15">
      <c r="B108" s="141"/>
    </row>
    <row r="109" spans="2:2" ht="15">
      <c r="B109" s="141"/>
    </row>
    <row r="110" spans="2:2" ht="15">
      <c r="B110" s="141"/>
    </row>
    <row r="111" spans="2:2" ht="15">
      <c r="B111" s="141"/>
    </row>
    <row r="112" spans="2:2" ht="15">
      <c r="B112" s="141"/>
    </row>
    <row r="113" spans="2:2" ht="15">
      <c r="B113" s="141"/>
    </row>
    <row r="114" spans="2:2" ht="15">
      <c r="B114" s="141"/>
    </row>
    <row r="115" spans="2:2" ht="15">
      <c r="B115" s="141"/>
    </row>
    <row r="116" spans="2:2" ht="15">
      <c r="B116" s="141"/>
    </row>
    <row r="117" spans="2:2" ht="15">
      <c r="B117" s="141"/>
    </row>
    <row r="118" spans="2:2" ht="15">
      <c r="B118" s="141"/>
    </row>
    <row r="119" spans="2:2" ht="15">
      <c r="B119" s="141"/>
    </row>
    <row r="120" spans="2:2" ht="15">
      <c r="B120" s="141"/>
    </row>
    <row r="121" spans="2:2" ht="15">
      <c r="B121" s="141"/>
    </row>
    <row r="122" spans="2:2" ht="15">
      <c r="B122" s="141"/>
    </row>
    <row r="123" spans="2:2" ht="15">
      <c r="B123" s="141"/>
    </row>
    <row r="124" spans="2:2" ht="15">
      <c r="B124" s="141"/>
    </row>
    <row r="125" spans="2:2" ht="15">
      <c r="B125" s="141"/>
    </row>
    <row r="126" spans="2:2" ht="15">
      <c r="B126" s="141"/>
    </row>
    <row r="127" spans="2:2" ht="15">
      <c r="B127" s="141"/>
    </row>
    <row r="128" spans="2:2" ht="15">
      <c r="B128" s="141"/>
    </row>
    <row r="129" spans="2:2" ht="15">
      <c r="B129" s="141"/>
    </row>
    <row r="130" spans="2:2" ht="15">
      <c r="B130" s="141"/>
    </row>
    <row r="131" spans="2:2" ht="15">
      <c r="B131" s="141"/>
    </row>
    <row r="132" spans="2:2" ht="15">
      <c r="B132" s="141"/>
    </row>
    <row r="133" spans="2:2" ht="15">
      <c r="B133" s="141"/>
    </row>
    <row r="134" spans="2:2" ht="15">
      <c r="B134" s="141"/>
    </row>
    <row r="135" spans="2:2" ht="15">
      <c r="B135" s="141"/>
    </row>
    <row r="136" spans="2:2" ht="15">
      <c r="B136" s="141"/>
    </row>
    <row r="137" spans="2:2" ht="15">
      <c r="B137" s="141"/>
    </row>
    <row r="138" spans="2:2" ht="15">
      <c r="B138" s="141"/>
    </row>
    <row r="139" spans="2:2" ht="15">
      <c r="B139" s="141"/>
    </row>
    <row r="140" spans="2:2" ht="15">
      <c r="B140" s="141"/>
    </row>
    <row r="141" spans="2:2" ht="15">
      <c r="B141" s="141"/>
    </row>
    <row r="142" spans="2:2" ht="15">
      <c r="B142" s="141"/>
    </row>
    <row r="143" spans="2:2" ht="15">
      <c r="B143" s="141"/>
    </row>
    <row r="144" spans="2:2" ht="15">
      <c r="B144" s="141"/>
    </row>
    <row r="145" spans="2:2" ht="15">
      <c r="B145" s="141"/>
    </row>
    <row r="146" spans="2:2" ht="15">
      <c r="B146" s="141"/>
    </row>
    <row r="147" spans="2:2" ht="15">
      <c r="B147" s="141"/>
    </row>
    <row r="148" spans="2:2" ht="15">
      <c r="B148" s="141"/>
    </row>
    <row r="149" spans="2:2" ht="15">
      <c r="B149" s="141"/>
    </row>
    <row r="150" spans="2:2" ht="15">
      <c r="B150" s="141"/>
    </row>
    <row r="151" spans="2:2" ht="15">
      <c r="B151" s="141"/>
    </row>
    <row r="152" spans="2:2" ht="15">
      <c r="B152" s="141"/>
    </row>
    <row r="153" spans="2:2" ht="15">
      <c r="B153" s="141"/>
    </row>
    <row r="154" spans="2:2" ht="15">
      <c r="B154" s="141"/>
    </row>
    <row r="155" spans="2:2" ht="15">
      <c r="B155" s="141"/>
    </row>
    <row r="156" spans="2:2" ht="15">
      <c r="B156" s="141"/>
    </row>
    <row r="157" spans="2:2" ht="15">
      <c r="B157" s="141"/>
    </row>
    <row r="158" spans="2:2" ht="15">
      <c r="B158" s="141"/>
    </row>
    <row r="159" spans="2:2" ht="15">
      <c r="B159" s="141"/>
    </row>
    <row r="160" spans="2:2" ht="15">
      <c r="B160" s="141"/>
    </row>
    <row r="161" spans="2:2" ht="15">
      <c r="B161" s="141"/>
    </row>
    <row r="162" spans="2:2" ht="15">
      <c r="B162" s="141"/>
    </row>
    <row r="163" spans="2:2" ht="15">
      <c r="B163" s="141"/>
    </row>
    <row r="164" spans="2:2" ht="15">
      <c r="B164" s="141"/>
    </row>
    <row r="165" spans="2:2" ht="15">
      <c r="B165" s="141"/>
    </row>
    <row r="166" spans="2:2" ht="15">
      <c r="B166" s="141"/>
    </row>
    <row r="167" spans="2:2" ht="15">
      <c r="B167" s="141"/>
    </row>
    <row r="168" spans="2:2" ht="15">
      <c r="B168" s="141"/>
    </row>
    <row r="169" spans="2:2" ht="15">
      <c r="B169" s="141"/>
    </row>
    <row r="170" spans="2:2" ht="15">
      <c r="B170" s="141"/>
    </row>
    <row r="171" spans="2:2" ht="15">
      <c r="B171" s="141"/>
    </row>
    <row r="172" spans="2:2" ht="15">
      <c r="B172" s="141"/>
    </row>
    <row r="173" spans="2:2" ht="15">
      <c r="B173" s="141"/>
    </row>
    <row r="174" spans="2:2" ht="15">
      <c r="B174" s="141"/>
    </row>
    <row r="175" spans="2:2" ht="15">
      <c r="B175" s="141"/>
    </row>
    <row r="176" spans="2:2" ht="15">
      <c r="B176" s="141"/>
    </row>
    <row r="177" spans="2:2" ht="15">
      <c r="B177" s="141"/>
    </row>
    <row r="178" spans="2:2" ht="15">
      <c r="B178" s="141"/>
    </row>
    <row r="179" spans="2:2" ht="15">
      <c r="B179" s="141"/>
    </row>
    <row r="180" spans="2:2" ht="15">
      <c r="B180" s="141"/>
    </row>
    <row r="181" spans="2:2" ht="15">
      <c r="B181" s="141"/>
    </row>
    <row r="182" spans="2:2" ht="15">
      <c r="B182" s="141"/>
    </row>
    <row r="183" spans="2:2" ht="15">
      <c r="B183" s="141"/>
    </row>
    <row r="184" spans="2:2" ht="15">
      <c r="B184" s="141"/>
    </row>
    <row r="185" spans="2:2" ht="15">
      <c r="B185" s="141"/>
    </row>
    <row r="186" spans="2:2" ht="15">
      <c r="B186" s="141"/>
    </row>
    <row r="187" spans="2:2" ht="15">
      <c r="B187" s="141"/>
    </row>
    <row r="188" spans="2:2" ht="15">
      <c r="B188" s="141"/>
    </row>
    <row r="189" spans="2:2" ht="15">
      <c r="B189" s="141"/>
    </row>
    <row r="190" spans="2:2" ht="15">
      <c r="B190" s="141"/>
    </row>
    <row r="191" spans="2:2" ht="15">
      <c r="B191" s="141"/>
    </row>
    <row r="192" spans="2:2" ht="15">
      <c r="B192" s="141"/>
    </row>
    <row r="193" spans="2:2" ht="15">
      <c r="B193" s="141"/>
    </row>
    <row r="194" spans="2:2" ht="15">
      <c r="B194" s="141"/>
    </row>
    <row r="195" spans="2:2" ht="15">
      <c r="B195" s="141"/>
    </row>
    <row r="196" spans="2:2" ht="15">
      <c r="B196" s="141"/>
    </row>
    <row r="197" spans="2:2" ht="15">
      <c r="B197" s="141"/>
    </row>
    <row r="198" spans="2:2" ht="15">
      <c r="B198" s="141"/>
    </row>
    <row r="199" spans="2:2" ht="15">
      <c r="B199" s="141"/>
    </row>
    <row r="200" spans="2:2" ht="15">
      <c r="B200" s="141"/>
    </row>
    <row r="201" spans="2:2" ht="15">
      <c r="B201" s="141"/>
    </row>
    <row r="202" spans="2:2" ht="15">
      <c r="B202" s="141"/>
    </row>
    <row r="203" spans="2:2" ht="15">
      <c r="B203" s="141"/>
    </row>
    <row r="204" spans="2:2" ht="15">
      <c r="B204" s="141"/>
    </row>
    <row r="205" spans="2:2" ht="15">
      <c r="B205" s="141"/>
    </row>
    <row r="206" spans="2:2" ht="15">
      <c r="B206" s="141"/>
    </row>
    <row r="207" spans="2:2" ht="15">
      <c r="B207" s="141"/>
    </row>
    <row r="208" spans="2:2" ht="15">
      <c r="B208" s="141"/>
    </row>
    <row r="209" spans="2:2" ht="15">
      <c r="B209" s="141"/>
    </row>
    <row r="210" spans="2:2" ht="15">
      <c r="B210" s="141"/>
    </row>
    <row r="211" spans="2:2" ht="15">
      <c r="B211" s="141"/>
    </row>
    <row r="212" spans="2:2" ht="15">
      <c r="B212" s="141"/>
    </row>
    <row r="213" spans="2:2" ht="15">
      <c r="B213" s="141"/>
    </row>
    <row r="214" spans="2:2" ht="15">
      <c r="B214" s="141"/>
    </row>
    <row r="215" spans="2:2" ht="15">
      <c r="B215" s="141"/>
    </row>
    <row r="216" spans="2:2" ht="15">
      <c r="B216" s="141"/>
    </row>
    <row r="217" spans="2:2" ht="15">
      <c r="B217" s="141"/>
    </row>
    <row r="218" spans="2:2" ht="15">
      <c r="B218" s="141"/>
    </row>
    <row r="219" spans="2:2" ht="15">
      <c r="B219" s="141"/>
    </row>
    <row r="220" spans="2:2" ht="15">
      <c r="B220" s="141"/>
    </row>
    <row r="221" spans="2:2" ht="15">
      <c r="B221" s="141"/>
    </row>
    <row r="222" spans="2:2" ht="15">
      <c r="B222" s="141"/>
    </row>
    <row r="223" spans="2:2" ht="15">
      <c r="B223" s="141"/>
    </row>
    <row r="224" spans="2:2" ht="15">
      <c r="B224" s="141"/>
    </row>
    <row r="225" spans="2:2" ht="15">
      <c r="B225" s="141"/>
    </row>
    <row r="226" spans="2:2" ht="15">
      <c r="B226" s="141"/>
    </row>
    <row r="227" spans="2:2" ht="15">
      <c r="B227" s="141"/>
    </row>
    <row r="228" spans="2:2" ht="15">
      <c r="B228" s="141"/>
    </row>
    <row r="229" spans="2:2" ht="15">
      <c r="B229" s="141"/>
    </row>
    <row r="230" spans="2:2" ht="15">
      <c r="B230" s="141"/>
    </row>
    <row r="231" spans="2:2" ht="15">
      <c r="B231" s="141"/>
    </row>
    <row r="232" spans="2:2" ht="15">
      <c r="B232" s="141"/>
    </row>
    <row r="233" spans="2:2" ht="15">
      <c r="B233" s="141"/>
    </row>
    <row r="234" spans="2:2" ht="15">
      <c r="B234" s="141"/>
    </row>
    <row r="235" spans="2:2" ht="15">
      <c r="B235" s="141"/>
    </row>
    <row r="236" spans="2:2" ht="15">
      <c r="B236" s="141"/>
    </row>
    <row r="237" spans="2:2" ht="15">
      <c r="B237" s="141"/>
    </row>
    <row r="238" spans="2:2" ht="15">
      <c r="B238" s="141"/>
    </row>
    <row r="239" spans="2:2" ht="15">
      <c r="B239" s="141"/>
    </row>
    <row r="240" spans="2:2" ht="15">
      <c r="B240" s="141"/>
    </row>
    <row r="241" spans="2:2" ht="15">
      <c r="B241" s="141"/>
    </row>
    <row r="242" spans="2:2" ht="15">
      <c r="B242" s="141"/>
    </row>
    <row r="243" spans="2:2" ht="15">
      <c r="B243" s="141"/>
    </row>
    <row r="244" spans="2:2" ht="15">
      <c r="B244" s="141"/>
    </row>
    <row r="245" spans="2:2" ht="15">
      <c r="B245" s="141"/>
    </row>
    <row r="246" spans="2:2" ht="15">
      <c r="B246" s="141"/>
    </row>
    <row r="247" spans="2:2" ht="15">
      <c r="B247" s="141"/>
    </row>
    <row r="248" spans="2:2" ht="15">
      <c r="B248" s="141"/>
    </row>
    <row r="249" spans="2:2" ht="15">
      <c r="B249" s="141"/>
    </row>
    <row r="250" spans="2:2" ht="15">
      <c r="B250" s="141"/>
    </row>
    <row r="251" spans="2:2" ht="15">
      <c r="B251" s="141"/>
    </row>
    <row r="252" spans="2:2" ht="15">
      <c r="B252" s="141"/>
    </row>
    <row r="253" spans="2:2" ht="15">
      <c r="B253" s="141"/>
    </row>
    <row r="254" spans="2:2" ht="15">
      <c r="B254" s="141"/>
    </row>
    <row r="255" spans="2:2" ht="15">
      <c r="B255" s="141"/>
    </row>
    <row r="256" spans="2:2" ht="15">
      <c r="B256" s="141"/>
    </row>
    <row r="257" spans="2:2" ht="15">
      <c r="B257" s="141"/>
    </row>
    <row r="258" spans="2:2" ht="15">
      <c r="B258" s="141"/>
    </row>
    <row r="259" spans="2:2" ht="15">
      <c r="B259" s="141"/>
    </row>
    <row r="260" spans="2:2" ht="15">
      <c r="B260" s="141"/>
    </row>
    <row r="261" spans="2:2" ht="15">
      <c r="B261" s="141"/>
    </row>
    <row r="262" spans="2:2" ht="15">
      <c r="B262" s="141"/>
    </row>
    <row r="263" spans="2:2" ht="15">
      <c r="B263" s="141"/>
    </row>
    <row r="264" spans="2:2" ht="15">
      <c r="B264" s="141"/>
    </row>
    <row r="265" spans="2:2" ht="15">
      <c r="B265" s="141"/>
    </row>
    <row r="266" spans="2:2" ht="15">
      <c r="B266" s="141"/>
    </row>
    <row r="267" spans="2:2" ht="15">
      <c r="B267" s="141"/>
    </row>
    <row r="268" spans="2:2" ht="15">
      <c r="B268" s="141"/>
    </row>
    <row r="269" spans="2:2" ht="15">
      <c r="B269" s="141"/>
    </row>
    <row r="270" spans="2:2" ht="15">
      <c r="B270" s="141"/>
    </row>
    <row r="271" spans="2:2" ht="15">
      <c r="B271" s="141"/>
    </row>
    <row r="272" spans="2:2" ht="15">
      <c r="B272" s="141"/>
    </row>
    <row r="273" spans="2:2" ht="15">
      <c r="B273" s="141"/>
    </row>
    <row r="274" spans="2:2" ht="15">
      <c r="B274" s="141"/>
    </row>
    <row r="275" spans="2:2" ht="15">
      <c r="B275" s="141"/>
    </row>
    <row r="276" spans="2:2" ht="15">
      <c r="B276" s="141"/>
    </row>
    <row r="277" spans="2:2" ht="15">
      <c r="B277" s="141"/>
    </row>
    <row r="278" spans="2:2" ht="15">
      <c r="B278" s="141"/>
    </row>
    <row r="279" spans="2:2" ht="15">
      <c r="B279" s="141"/>
    </row>
    <row r="280" spans="2:2" ht="15">
      <c r="B280" s="141"/>
    </row>
    <row r="281" spans="2:2" ht="15">
      <c r="B281" s="141"/>
    </row>
    <row r="282" spans="2:2" ht="15">
      <c r="B282" s="141"/>
    </row>
    <row r="283" spans="2:2" ht="15">
      <c r="B283" s="141"/>
    </row>
    <row r="284" spans="2:2" ht="15">
      <c r="B284" s="141"/>
    </row>
    <row r="285" spans="2:2" ht="15">
      <c r="B285" s="141"/>
    </row>
    <row r="286" spans="2:2" ht="15">
      <c r="B286" s="141"/>
    </row>
    <row r="287" spans="2:2" ht="15">
      <c r="B287" s="141"/>
    </row>
    <row r="288" spans="2:2" ht="15">
      <c r="B288" s="141"/>
    </row>
    <row r="289" spans="2:2" ht="15">
      <c r="B289" s="141"/>
    </row>
    <row r="290" spans="2:2" ht="15">
      <c r="B290" s="141"/>
    </row>
    <row r="291" spans="2:2" ht="15">
      <c r="B291" s="141"/>
    </row>
    <row r="292" spans="2:2" ht="15">
      <c r="B292" s="141"/>
    </row>
    <row r="293" spans="2:2" ht="15">
      <c r="B293" s="141"/>
    </row>
    <row r="294" spans="2:2" ht="15">
      <c r="B294" s="141"/>
    </row>
    <row r="295" spans="2:2" ht="15">
      <c r="B295" s="141"/>
    </row>
    <row r="296" spans="2:2" ht="15">
      <c r="B296" s="141"/>
    </row>
    <row r="297" spans="2:2" ht="15">
      <c r="B297" s="141"/>
    </row>
    <row r="298" spans="2:2" ht="15">
      <c r="B298" s="141"/>
    </row>
    <row r="299" spans="2:2" ht="15">
      <c r="B299" s="141"/>
    </row>
    <row r="300" spans="2:2" ht="15">
      <c r="B300" s="141"/>
    </row>
    <row r="301" spans="2:2" ht="15">
      <c r="B301" s="141"/>
    </row>
    <row r="302" spans="2:2" ht="15">
      <c r="B302" s="141"/>
    </row>
    <row r="303" spans="2:2" ht="15">
      <c r="B303" s="141"/>
    </row>
    <row r="304" spans="2:2" ht="15">
      <c r="B304" s="141"/>
    </row>
    <row r="305" spans="2:2" ht="15">
      <c r="B305" s="141"/>
    </row>
    <row r="306" spans="2:2" ht="15">
      <c r="B306" s="141"/>
    </row>
    <row r="307" spans="2:2" ht="15">
      <c r="B307" s="141"/>
    </row>
    <row r="308" spans="2:2" ht="15">
      <c r="B308" s="141"/>
    </row>
    <row r="309" spans="2:2" ht="15">
      <c r="B309" s="141"/>
    </row>
    <row r="310" spans="2:2" ht="15">
      <c r="B310" s="141"/>
    </row>
    <row r="311" spans="2:2" ht="15">
      <c r="B311" s="141"/>
    </row>
    <row r="312" spans="2:2" ht="15">
      <c r="B312" s="141"/>
    </row>
    <row r="313" spans="2:2" ht="15">
      <c r="B313" s="141"/>
    </row>
    <row r="314" spans="2:2" ht="15">
      <c r="B314" s="141"/>
    </row>
    <row r="315" spans="2:2" ht="15">
      <c r="B315" s="141"/>
    </row>
    <row r="316" spans="2:2" ht="15">
      <c r="B316" s="141"/>
    </row>
    <row r="317" spans="2:2" ht="15">
      <c r="B317" s="141"/>
    </row>
    <row r="318" spans="2:2" ht="15">
      <c r="B318" s="141"/>
    </row>
    <row r="319" spans="2:2" ht="15">
      <c r="B319" s="141"/>
    </row>
    <row r="320" spans="2:2" ht="15">
      <c r="B320" s="141"/>
    </row>
    <row r="321" spans="2:2" ht="15">
      <c r="B321" s="141"/>
    </row>
    <row r="322" spans="2:2" ht="15">
      <c r="B322" s="141"/>
    </row>
    <row r="323" spans="2:2" ht="15">
      <c r="B323" s="141"/>
    </row>
    <row r="324" spans="2:2" ht="15">
      <c r="B324" s="141"/>
    </row>
    <row r="325" spans="2:2" ht="15">
      <c r="B325" s="141"/>
    </row>
    <row r="326" spans="2:2" ht="15">
      <c r="B326" s="141"/>
    </row>
    <row r="327" spans="2:2" ht="15">
      <c r="B327" s="141"/>
    </row>
    <row r="328" spans="2:2" ht="15">
      <c r="B328" s="141"/>
    </row>
    <row r="329" spans="2:2" ht="15">
      <c r="B329" s="141"/>
    </row>
    <row r="330" spans="2:2" ht="15">
      <c r="B330" s="141"/>
    </row>
    <row r="331" spans="2:2" ht="15">
      <c r="B331" s="141"/>
    </row>
    <row r="332" spans="2:2" ht="15">
      <c r="B332" s="141"/>
    </row>
    <row r="333" spans="2:2" ht="15">
      <c r="B333" s="141"/>
    </row>
    <row r="334" spans="2:2" ht="15">
      <c r="B334" s="141"/>
    </row>
    <row r="335" spans="2:2" ht="15">
      <c r="B335" s="141"/>
    </row>
    <row r="336" spans="2:2" ht="15">
      <c r="B336" s="141"/>
    </row>
    <row r="337" spans="2:2" ht="15">
      <c r="B337" s="141"/>
    </row>
    <row r="338" spans="2:2" ht="15">
      <c r="B338" s="141"/>
    </row>
    <row r="339" spans="2:2" ht="15">
      <c r="B339" s="141"/>
    </row>
    <row r="340" spans="2:2" ht="15">
      <c r="B340" s="141"/>
    </row>
    <row r="341" spans="2:2" ht="15">
      <c r="B341" s="141"/>
    </row>
    <row r="342" spans="2:2" ht="15">
      <c r="B342" s="141"/>
    </row>
    <row r="343" spans="2:2" ht="15">
      <c r="B343" s="141"/>
    </row>
    <row r="344" spans="2:2" ht="15">
      <c r="B344" s="141"/>
    </row>
    <row r="345" spans="2:2" ht="15">
      <c r="B345" s="141"/>
    </row>
    <row r="346" spans="2:2" ht="15">
      <c r="B346" s="141"/>
    </row>
    <row r="347" spans="2:2" ht="15">
      <c r="B347" s="141"/>
    </row>
    <row r="348" spans="2:2" ht="15">
      <c r="B348" s="141"/>
    </row>
    <row r="349" spans="2:2" ht="15">
      <c r="B349" s="141"/>
    </row>
    <row r="350" spans="2:2" ht="15">
      <c r="B350" s="141"/>
    </row>
    <row r="351" spans="2:2" ht="15">
      <c r="B351" s="141"/>
    </row>
    <row r="352" spans="2:2" ht="15">
      <c r="B352" s="141"/>
    </row>
    <row r="353" spans="2:2" ht="15">
      <c r="B353" s="141"/>
    </row>
    <row r="354" spans="2:2" ht="15">
      <c r="B354" s="141"/>
    </row>
    <row r="355" spans="2:2" ht="15">
      <c r="B355" s="141"/>
    </row>
    <row r="356" spans="2:2" ht="15">
      <c r="B356" s="141"/>
    </row>
    <row r="357" spans="2:2" ht="15">
      <c r="B357" s="141"/>
    </row>
    <row r="358" spans="2:2" ht="15">
      <c r="B358" s="141"/>
    </row>
    <row r="359" spans="2:2" ht="15">
      <c r="B359" s="141"/>
    </row>
    <row r="360" spans="2:2" ht="15">
      <c r="B360" s="141"/>
    </row>
    <row r="361" spans="2:2" ht="15">
      <c r="B361" s="141"/>
    </row>
    <row r="362" spans="2:2" ht="15">
      <c r="B362" s="141"/>
    </row>
    <row r="363" spans="2:2" ht="15">
      <c r="B363" s="141"/>
    </row>
    <row r="364" spans="2:2" ht="15">
      <c r="B364" s="141"/>
    </row>
    <row r="365" spans="2:2" ht="15">
      <c r="B365" s="141"/>
    </row>
    <row r="366" spans="2:2" ht="15">
      <c r="B366" s="141"/>
    </row>
    <row r="367" spans="2:2" ht="15">
      <c r="B367" s="141"/>
    </row>
    <row r="368" spans="2:2" ht="15">
      <c r="B368" s="141"/>
    </row>
    <row r="369" spans="2:2" ht="15">
      <c r="B369" s="141"/>
    </row>
    <row r="370" spans="2:2" ht="15">
      <c r="B370" s="141"/>
    </row>
    <row r="371" spans="2:2" ht="15">
      <c r="B371" s="141"/>
    </row>
    <row r="372" spans="2:2" ht="15">
      <c r="B372" s="141"/>
    </row>
    <row r="373" spans="2:2" ht="15">
      <c r="B373" s="141"/>
    </row>
    <row r="374" spans="2:2" ht="15">
      <c r="B374" s="141"/>
    </row>
    <row r="375" spans="2:2" ht="15">
      <c r="B375" s="141"/>
    </row>
    <row r="376" spans="2:2" ht="15">
      <c r="B376" s="141"/>
    </row>
    <row r="377" spans="2:2" ht="15">
      <c r="B377" s="141"/>
    </row>
    <row r="378" spans="2:2" ht="15">
      <c r="B378" s="141"/>
    </row>
    <row r="379" spans="2:2" ht="15">
      <c r="B379" s="141"/>
    </row>
    <row r="380" spans="2:2" ht="15">
      <c r="B380" s="141"/>
    </row>
    <row r="381" spans="2:2" ht="15">
      <c r="B381" s="141"/>
    </row>
    <row r="382" spans="2:2" ht="15">
      <c r="B382" s="141"/>
    </row>
    <row r="383" spans="2:2" ht="15">
      <c r="B383" s="141"/>
    </row>
    <row r="384" spans="2:2" ht="15">
      <c r="B384" s="141"/>
    </row>
    <row r="385" spans="2:2" ht="15">
      <c r="B385" s="141"/>
    </row>
    <row r="386" spans="2:2" ht="15">
      <c r="B386" s="141"/>
    </row>
    <row r="387" spans="2:2" ht="15">
      <c r="B387" s="141"/>
    </row>
    <row r="388" spans="2:2" ht="15">
      <c r="B388" s="141"/>
    </row>
    <row r="389" spans="2:2" ht="15">
      <c r="B389" s="141"/>
    </row>
    <row r="390" spans="2:2" ht="15">
      <c r="B390" s="141"/>
    </row>
    <row r="391" spans="2:2" ht="15">
      <c r="B391" s="141"/>
    </row>
    <row r="392" spans="2:2" ht="15">
      <c r="B392" s="141"/>
    </row>
    <row r="393" spans="2:2" ht="15">
      <c r="B393" s="141"/>
    </row>
    <row r="394" spans="2:2" ht="15">
      <c r="B394" s="141"/>
    </row>
    <row r="395" spans="2:2" ht="15">
      <c r="B395" s="141"/>
    </row>
    <row r="396" spans="2:2" ht="15">
      <c r="B396" s="141"/>
    </row>
    <row r="397" spans="2:2" ht="15">
      <c r="B397" s="141"/>
    </row>
    <row r="398" spans="2:2" ht="15">
      <c r="B398" s="141"/>
    </row>
    <row r="399" spans="2:2" ht="15">
      <c r="B399" s="141"/>
    </row>
    <row r="400" spans="2:2" ht="15">
      <c r="B400" s="141"/>
    </row>
    <row r="401" spans="2:2" ht="15">
      <c r="B401" s="141"/>
    </row>
    <row r="402" spans="2:2" ht="15">
      <c r="B402" s="141"/>
    </row>
    <row r="403" spans="2:2" ht="15">
      <c r="B403" s="141"/>
    </row>
    <row r="404" spans="2:2" ht="15">
      <c r="B404" s="141"/>
    </row>
    <row r="405" spans="2:2" ht="15">
      <c r="B405" s="141"/>
    </row>
    <row r="406" spans="2:2" ht="15">
      <c r="B406" s="141"/>
    </row>
    <row r="407" spans="2:2" ht="15">
      <c r="B407" s="141"/>
    </row>
    <row r="408" spans="2:2" ht="15">
      <c r="B408" s="141"/>
    </row>
    <row r="409" spans="2:2" ht="15">
      <c r="B409" s="141"/>
    </row>
    <row r="410" spans="2:2" ht="15">
      <c r="B410" s="141"/>
    </row>
    <row r="411" spans="2:2" ht="15">
      <c r="B411" s="141"/>
    </row>
    <row r="412" spans="2:2" ht="15">
      <c r="B412" s="141"/>
    </row>
    <row r="413" spans="2:2" ht="15">
      <c r="B413" s="141"/>
    </row>
    <row r="414" spans="2:2" ht="15">
      <c r="B414" s="141"/>
    </row>
    <row r="415" spans="2:2" ht="15">
      <c r="B415" s="141"/>
    </row>
    <row r="416" spans="2:2" ht="15">
      <c r="B416" s="141"/>
    </row>
    <row r="417" spans="2:2" ht="15">
      <c r="B417" s="141"/>
    </row>
    <row r="418" spans="2:2" ht="15">
      <c r="B418" s="141"/>
    </row>
    <row r="419" spans="2:2" ht="15">
      <c r="B419" s="141"/>
    </row>
    <row r="420" spans="2:2" ht="15">
      <c r="B420" s="141"/>
    </row>
    <row r="421" spans="2:2" ht="15">
      <c r="B421" s="141"/>
    </row>
    <row r="422" spans="2:2" ht="15">
      <c r="B422" s="141"/>
    </row>
    <row r="423" spans="2:2" ht="15">
      <c r="B423" s="141"/>
    </row>
    <row r="424" spans="2:2" ht="15">
      <c r="B424" s="141"/>
    </row>
    <row r="425" spans="2:2" ht="15">
      <c r="B425" s="141"/>
    </row>
    <row r="426" spans="2:2" ht="15">
      <c r="B426" s="141"/>
    </row>
    <row r="427" spans="2:2" ht="15">
      <c r="B427" s="141"/>
    </row>
    <row r="428" spans="2:2" ht="15">
      <c r="B428" s="141"/>
    </row>
    <row r="429" spans="2:2" ht="15">
      <c r="B429" s="141"/>
    </row>
    <row r="430" spans="2:2" ht="15">
      <c r="B430" s="141"/>
    </row>
    <row r="431" spans="2:2" ht="15">
      <c r="B431" s="141"/>
    </row>
    <row r="432" spans="2:2" ht="15">
      <c r="B432" s="141"/>
    </row>
    <row r="433" spans="2:2" ht="15">
      <c r="B433" s="141"/>
    </row>
    <row r="434" spans="2:2" ht="15">
      <c r="B434" s="141"/>
    </row>
    <row r="435" spans="2:2" ht="15">
      <c r="B435" s="141"/>
    </row>
    <row r="436" spans="2:2" ht="15">
      <c r="B436" s="141"/>
    </row>
    <row r="437" spans="2:2" ht="15">
      <c r="B437" s="141"/>
    </row>
    <row r="438" spans="2:2" ht="15">
      <c r="B438" s="141"/>
    </row>
    <row r="439" spans="2:2" ht="15">
      <c r="B439" s="141"/>
    </row>
    <row r="440" spans="2:2" ht="15">
      <c r="B440" s="141"/>
    </row>
    <row r="441" spans="2:2" ht="15">
      <c r="B441" s="141"/>
    </row>
    <row r="442" spans="2:2" ht="15">
      <c r="B442" s="141"/>
    </row>
    <row r="443" spans="2:2" ht="15">
      <c r="B443" s="141"/>
    </row>
    <row r="444" spans="2:2" ht="15">
      <c r="B444" s="141"/>
    </row>
    <row r="445" spans="2:2" ht="15">
      <c r="B445" s="141"/>
    </row>
    <row r="446" spans="2:2" ht="15">
      <c r="B446" s="141"/>
    </row>
    <row r="447" spans="2:2" ht="15">
      <c r="B447" s="141"/>
    </row>
    <row r="448" spans="2:2" ht="15">
      <c r="B448" s="141"/>
    </row>
    <row r="449" spans="2:2" ht="15">
      <c r="B449" s="141"/>
    </row>
    <row r="450" spans="2:2" ht="15">
      <c r="B450" s="141"/>
    </row>
    <row r="451" spans="2:2" ht="15">
      <c r="B451" s="141"/>
    </row>
    <row r="452" spans="2:2" ht="15">
      <c r="B452" s="141"/>
    </row>
    <row r="453" spans="2:2" ht="15">
      <c r="B453" s="141"/>
    </row>
    <row r="454" spans="2:2" ht="15">
      <c r="B454" s="141"/>
    </row>
    <row r="455" spans="2:2" ht="15">
      <c r="B455" s="141"/>
    </row>
    <row r="456" spans="2:2" ht="15">
      <c r="B456" s="141"/>
    </row>
    <row r="457" spans="2:2" ht="15">
      <c r="B457" s="141"/>
    </row>
    <row r="458" spans="2:2" ht="15">
      <c r="B458" s="141"/>
    </row>
    <row r="459" spans="2:2" ht="15">
      <c r="B459" s="141"/>
    </row>
    <row r="460" spans="2:2" ht="15">
      <c r="B460" s="141"/>
    </row>
    <row r="461" spans="2:2" ht="15">
      <c r="B461" s="141"/>
    </row>
    <row r="462" spans="2:2" ht="15">
      <c r="B462" s="141"/>
    </row>
    <row r="463" spans="2:2" ht="15">
      <c r="B463" s="141"/>
    </row>
    <row r="464" spans="2:2" ht="15">
      <c r="B464" s="141"/>
    </row>
    <row r="465" spans="2:2" ht="15">
      <c r="B465" s="141"/>
    </row>
    <row r="466" spans="2:2" ht="15">
      <c r="B466" s="141"/>
    </row>
    <row r="467" spans="2:2" ht="15">
      <c r="B467" s="141"/>
    </row>
    <row r="468" spans="2:2" ht="15">
      <c r="B468" s="141"/>
    </row>
    <row r="469" spans="2:2" ht="15">
      <c r="B469" s="141"/>
    </row>
    <row r="470" spans="2:2" ht="15">
      <c r="B470" s="141"/>
    </row>
    <row r="471" spans="2:2" ht="15">
      <c r="B471" s="141"/>
    </row>
    <row r="472" spans="2:2" ht="15">
      <c r="B472" s="141"/>
    </row>
    <row r="473" spans="2:2" ht="15">
      <c r="B473" s="141"/>
    </row>
    <row r="474" spans="2:2" ht="15">
      <c r="B474" s="141"/>
    </row>
    <row r="475" spans="2:2" ht="15">
      <c r="B475" s="141"/>
    </row>
    <row r="476" spans="2:2" ht="15">
      <c r="B476" s="141"/>
    </row>
    <row r="477" spans="2:2" ht="15">
      <c r="B477" s="141"/>
    </row>
    <row r="478" spans="2:2" ht="15">
      <c r="B478" s="141"/>
    </row>
    <row r="479" spans="2:2" ht="15">
      <c r="B479" s="141"/>
    </row>
    <row r="480" spans="2:2" ht="15">
      <c r="B480" s="141"/>
    </row>
    <row r="481" spans="2:2" ht="15">
      <c r="B481" s="141"/>
    </row>
    <row r="482" spans="2:2" ht="15">
      <c r="B482" s="141"/>
    </row>
    <row r="483" spans="2:2" ht="15">
      <c r="B483" s="141"/>
    </row>
    <row r="484" spans="2:2" ht="15">
      <c r="B484" s="141"/>
    </row>
    <row r="485" spans="2:2" ht="15">
      <c r="B485" s="141"/>
    </row>
    <row r="486" spans="2:2" ht="15">
      <c r="B486" s="141"/>
    </row>
    <row r="487" spans="2:2" ht="15">
      <c r="B487" s="141"/>
    </row>
    <row r="488" spans="2:2" ht="15">
      <c r="B488" s="141"/>
    </row>
    <row r="489" spans="2:2" ht="15">
      <c r="B489" s="141"/>
    </row>
    <row r="490" spans="2:2" ht="15">
      <c r="B490" s="141"/>
    </row>
    <row r="491" spans="2:2" ht="15">
      <c r="B491" s="141"/>
    </row>
    <row r="492" spans="2:2" ht="15">
      <c r="B492" s="141"/>
    </row>
    <row r="493" spans="2:2" ht="15">
      <c r="B493" s="141"/>
    </row>
    <row r="494" spans="2:2" ht="15">
      <c r="B494" s="141"/>
    </row>
    <row r="495" spans="2:2" ht="15">
      <c r="B495" s="141"/>
    </row>
    <row r="496" spans="2:2" ht="15">
      <c r="B496" s="141"/>
    </row>
    <row r="497" spans="2:2" ht="15">
      <c r="B497" s="141"/>
    </row>
    <row r="498" spans="2:2" ht="15">
      <c r="B498" s="141"/>
    </row>
    <row r="499" spans="2:2" ht="15">
      <c r="B499" s="141"/>
    </row>
    <row r="500" spans="2:2" ht="15">
      <c r="B500" s="141"/>
    </row>
    <row r="501" spans="2:2" ht="15">
      <c r="B501" s="141"/>
    </row>
    <row r="502" spans="2:2" ht="15">
      <c r="B502" s="141"/>
    </row>
    <row r="503" spans="2:2" ht="15">
      <c r="B503" s="141"/>
    </row>
    <row r="504" spans="2:2" ht="15">
      <c r="B504" s="141"/>
    </row>
    <row r="505" spans="2:2" ht="15">
      <c r="B505" s="141"/>
    </row>
    <row r="506" spans="2:2" ht="15">
      <c r="B506" s="141"/>
    </row>
    <row r="507" spans="2:2" ht="15">
      <c r="B507" s="141"/>
    </row>
    <row r="508" spans="2:2" ht="15">
      <c r="B508" s="141"/>
    </row>
    <row r="509" spans="2:2" ht="15">
      <c r="B509" s="141"/>
    </row>
    <row r="510" spans="2:2" ht="15">
      <c r="B510" s="141"/>
    </row>
    <row r="511" spans="2:2" ht="15">
      <c r="B511" s="141"/>
    </row>
    <row r="512" spans="2:2" ht="15">
      <c r="B512" s="141"/>
    </row>
    <row r="513" spans="2:2" ht="15">
      <c r="B513" s="141"/>
    </row>
    <row r="514" spans="2:2" ht="15">
      <c r="B514" s="141"/>
    </row>
    <row r="515" spans="2:2" ht="15">
      <c r="B515" s="141"/>
    </row>
    <row r="516" spans="2:2" ht="15">
      <c r="B516" s="141"/>
    </row>
    <row r="517" spans="2:2" ht="15">
      <c r="B517" s="141"/>
    </row>
    <row r="518" spans="2:2" ht="15">
      <c r="B518" s="141"/>
    </row>
    <row r="519" spans="2:2" ht="15">
      <c r="B519" s="141"/>
    </row>
    <row r="520" spans="2:2" ht="15">
      <c r="B520" s="141"/>
    </row>
    <row r="521" spans="2:2" ht="15">
      <c r="B521" s="141"/>
    </row>
    <row r="522" spans="2:2" ht="15">
      <c r="B522" s="141"/>
    </row>
    <row r="523" spans="2:2" ht="15">
      <c r="B523" s="141"/>
    </row>
    <row r="524" spans="2:2" ht="15">
      <c r="B524" s="141"/>
    </row>
    <row r="525" spans="2:2" ht="15">
      <c r="B525" s="141"/>
    </row>
    <row r="526" spans="2:2" ht="15">
      <c r="B526" s="141"/>
    </row>
    <row r="527" spans="2:2" ht="15">
      <c r="B527" s="141"/>
    </row>
    <row r="528" spans="2:2" ht="15">
      <c r="B528" s="141"/>
    </row>
    <row r="529" spans="2:2" ht="15">
      <c r="B529" s="141"/>
    </row>
    <row r="530" spans="2:2" ht="15">
      <c r="B530" s="141"/>
    </row>
    <row r="531" spans="2:2" ht="15">
      <c r="B531" s="141"/>
    </row>
    <row r="532" spans="2:2" ht="15">
      <c r="B532" s="141"/>
    </row>
    <row r="533" spans="2:2" ht="15">
      <c r="B533" s="141"/>
    </row>
    <row r="534" spans="2:2" ht="15">
      <c r="B534" s="141"/>
    </row>
    <row r="535" spans="2:2" ht="15">
      <c r="B535" s="141"/>
    </row>
    <row r="536" spans="2:2" ht="15">
      <c r="B536" s="141"/>
    </row>
    <row r="537" spans="2:2" ht="15">
      <c r="B537" s="141"/>
    </row>
    <row r="538" spans="2:2" ht="15">
      <c r="B538" s="141"/>
    </row>
    <row r="539" spans="2:2" ht="15">
      <c r="B539" s="141"/>
    </row>
    <row r="540" spans="2:2" ht="15">
      <c r="B540" s="141"/>
    </row>
    <row r="541" spans="2:2" ht="15">
      <c r="B541" s="141"/>
    </row>
    <row r="542" spans="2:2" ht="15">
      <c r="B542" s="141"/>
    </row>
    <row r="543" spans="2:2" ht="15">
      <c r="B543" s="141"/>
    </row>
    <row r="544" spans="2:2" ht="15">
      <c r="B544" s="141"/>
    </row>
    <row r="545" spans="2:2" ht="15">
      <c r="B545" s="141"/>
    </row>
    <row r="546" spans="2:2" ht="15">
      <c r="B546" s="141"/>
    </row>
    <row r="547" spans="2:2" ht="15">
      <c r="B547" s="141"/>
    </row>
    <row r="548" spans="2:2" ht="15">
      <c r="B548" s="141"/>
    </row>
    <row r="549" spans="2:2" ht="15">
      <c r="B549" s="141"/>
    </row>
    <row r="550" spans="2:2" ht="15">
      <c r="B550" s="141"/>
    </row>
    <row r="551" spans="2:2" ht="15">
      <c r="B551" s="141"/>
    </row>
    <row r="552" spans="2:2" ht="15">
      <c r="B552" s="141"/>
    </row>
    <row r="553" spans="2:2" ht="15">
      <c r="B553" s="141"/>
    </row>
    <row r="554" spans="2:2" ht="15">
      <c r="B554" s="141"/>
    </row>
    <row r="555" spans="2:2" ht="15">
      <c r="B555" s="141"/>
    </row>
    <row r="556" spans="2:2" ht="15">
      <c r="B556" s="141"/>
    </row>
    <row r="557" spans="2:2" ht="15">
      <c r="B557" s="141"/>
    </row>
    <row r="558" spans="2:2" ht="15">
      <c r="B558" s="141"/>
    </row>
    <row r="559" spans="2:2" ht="15">
      <c r="B559" s="141"/>
    </row>
    <row r="560" spans="2:2" ht="15">
      <c r="B560" s="141"/>
    </row>
    <row r="561" spans="2:2" ht="15">
      <c r="B561" s="141"/>
    </row>
    <row r="562" spans="2:2" ht="15">
      <c r="B562" s="141"/>
    </row>
    <row r="563" spans="2:2" ht="15">
      <c r="B563" s="141"/>
    </row>
    <row r="564" spans="2:2" ht="15">
      <c r="B564" s="141"/>
    </row>
    <row r="565" spans="2:2" ht="15">
      <c r="B565" s="141"/>
    </row>
    <row r="566" spans="2:2" ht="15">
      <c r="B566" s="141"/>
    </row>
    <row r="567" spans="2:2" ht="15">
      <c r="B567" s="141"/>
    </row>
    <row r="568" spans="2:2" ht="15">
      <c r="B568" s="141"/>
    </row>
    <row r="569" spans="2:2" ht="15">
      <c r="B569" s="141"/>
    </row>
    <row r="570" spans="2:2" ht="15">
      <c r="B570" s="141"/>
    </row>
    <row r="571" spans="2:2" ht="15">
      <c r="B571" s="141"/>
    </row>
    <row r="572" spans="2:2" ht="15">
      <c r="B572" s="141"/>
    </row>
    <row r="573" spans="2:2" ht="15">
      <c r="B573" s="141"/>
    </row>
    <row r="574" spans="2:2" ht="15">
      <c r="B574" s="141"/>
    </row>
    <row r="575" spans="2:2" ht="15">
      <c r="B575" s="141"/>
    </row>
    <row r="576" spans="2:2" ht="15">
      <c r="B576" s="141"/>
    </row>
    <row r="577" spans="2:2" ht="15">
      <c r="B577" s="141"/>
    </row>
    <row r="578" spans="2:2" ht="15">
      <c r="B578" s="141"/>
    </row>
    <row r="579" spans="2:2" ht="15">
      <c r="B579" s="141"/>
    </row>
    <row r="580" spans="2:2" ht="15">
      <c r="B580" s="141"/>
    </row>
    <row r="581" spans="2:2" ht="15">
      <c r="B581" s="141"/>
    </row>
    <row r="582" spans="2:2" ht="15">
      <c r="B582" s="141"/>
    </row>
    <row r="583" spans="2:2" ht="15">
      <c r="B583" s="141"/>
    </row>
    <row r="584" spans="2:2" ht="15">
      <c r="B584" s="141"/>
    </row>
    <row r="585" spans="2:2" ht="15">
      <c r="B585" s="141"/>
    </row>
    <row r="586" spans="2:2" ht="15">
      <c r="B586" s="141"/>
    </row>
    <row r="587" spans="2:2" ht="15">
      <c r="B587" s="141"/>
    </row>
    <row r="588" spans="2:2" ht="15">
      <c r="B588" s="141"/>
    </row>
    <row r="589" spans="2:2" ht="15">
      <c r="B589" s="141"/>
    </row>
    <row r="590" spans="2:2" ht="15">
      <c r="B590" s="141"/>
    </row>
    <row r="591" spans="2:2" ht="15">
      <c r="B591" s="141"/>
    </row>
    <row r="592" spans="2:2" ht="15">
      <c r="B592" s="141"/>
    </row>
    <row r="593" spans="2:2" ht="15">
      <c r="B593" s="141"/>
    </row>
    <row r="594" spans="2:2" ht="15">
      <c r="B594" s="141"/>
    </row>
    <row r="595" spans="2:2" ht="15">
      <c r="B595" s="141"/>
    </row>
    <row r="596" spans="2:2" ht="15">
      <c r="B596" s="141"/>
    </row>
    <row r="597" spans="2:2" ht="15">
      <c r="B597" s="141"/>
    </row>
    <row r="598" spans="2:2" ht="15">
      <c r="B598" s="141"/>
    </row>
    <row r="599" spans="2:2" ht="15">
      <c r="B599" s="141"/>
    </row>
    <row r="600" spans="2:2" ht="15">
      <c r="B600" s="141"/>
    </row>
    <row r="601" spans="2:2" ht="15">
      <c r="B601" s="141"/>
    </row>
    <row r="602" spans="2:2" ht="15">
      <c r="B602" s="141"/>
    </row>
    <row r="603" spans="2:2" ht="15">
      <c r="B603" s="141"/>
    </row>
    <row r="604" spans="2:2" ht="15">
      <c r="B604" s="141"/>
    </row>
    <row r="605" spans="2:2" ht="15">
      <c r="B605" s="141"/>
    </row>
    <row r="606" spans="2:2" ht="15">
      <c r="B606" s="141"/>
    </row>
    <row r="607" spans="2:2" ht="15">
      <c r="B607" s="141"/>
    </row>
    <row r="608" spans="2:2" ht="15">
      <c r="B608" s="141"/>
    </row>
    <row r="609" spans="2:2" ht="15">
      <c r="B609" s="141"/>
    </row>
    <row r="610" spans="2:2" ht="15">
      <c r="B610" s="141"/>
    </row>
    <row r="611" spans="2:2" ht="15">
      <c r="B611" s="141"/>
    </row>
    <row r="612" spans="2:2" ht="15">
      <c r="B612" s="141"/>
    </row>
    <row r="613" spans="2:2" ht="15">
      <c r="B613" s="141"/>
    </row>
    <row r="614" spans="2:2" ht="15">
      <c r="B614" s="141"/>
    </row>
    <row r="615" spans="2:2" ht="15">
      <c r="B615" s="141"/>
    </row>
    <row r="616" spans="2:2" ht="15">
      <c r="B616" s="141"/>
    </row>
    <row r="617" spans="2:2" ht="15">
      <c r="B617" s="141"/>
    </row>
    <row r="618" spans="2:2" ht="15">
      <c r="B618" s="141"/>
    </row>
    <row r="619" spans="2:2" ht="15">
      <c r="B619" s="141"/>
    </row>
    <row r="620" spans="2:2" ht="15">
      <c r="B620" s="141"/>
    </row>
    <row r="621" spans="2:2" ht="15">
      <c r="B621" s="141"/>
    </row>
    <row r="622" spans="2:2" ht="15">
      <c r="B622" s="141"/>
    </row>
    <row r="623" spans="2:2" ht="15">
      <c r="B623" s="141"/>
    </row>
    <row r="624" spans="2:2" ht="15">
      <c r="B624" s="141"/>
    </row>
    <row r="625" spans="2:2" ht="15">
      <c r="B625" s="141"/>
    </row>
    <row r="626" spans="2:2" ht="15">
      <c r="B626" s="141"/>
    </row>
    <row r="627" spans="2:2" ht="15">
      <c r="B627" s="141"/>
    </row>
    <row r="628" spans="2:2" ht="15">
      <c r="B628" s="141"/>
    </row>
    <row r="629" spans="2:2" ht="15">
      <c r="B629" s="141"/>
    </row>
    <row r="630" spans="2:2" ht="15">
      <c r="B630" s="141"/>
    </row>
    <row r="631" spans="2:2" ht="15">
      <c r="B631" s="141"/>
    </row>
    <row r="632" spans="2:2" ht="15">
      <c r="B632" s="141"/>
    </row>
    <row r="633" spans="2:2" ht="15">
      <c r="B633" s="141"/>
    </row>
    <row r="634" spans="2:2" ht="15">
      <c r="B634" s="141"/>
    </row>
    <row r="635" spans="2:2" ht="15">
      <c r="B635" s="141"/>
    </row>
    <row r="636" spans="2:2" ht="15">
      <c r="B636" s="141"/>
    </row>
    <row r="637" spans="2:2" ht="15">
      <c r="B637" s="141"/>
    </row>
    <row r="638" spans="2:2" ht="15">
      <c r="B638" s="141"/>
    </row>
    <row r="639" spans="2:2" ht="15">
      <c r="B639" s="141"/>
    </row>
    <row r="640" spans="2:2" ht="15">
      <c r="B640" s="141"/>
    </row>
    <row r="641" spans="2:2" ht="15">
      <c r="B641" s="141"/>
    </row>
    <row r="642" spans="2:2" ht="15">
      <c r="B642" s="141"/>
    </row>
    <row r="643" spans="2:2" ht="15">
      <c r="B643" s="141"/>
    </row>
    <row r="644" spans="2:2" ht="15">
      <c r="B644" s="141"/>
    </row>
    <row r="645" spans="2:2" ht="15">
      <c r="B645" s="141"/>
    </row>
    <row r="646" spans="2:2" ht="15">
      <c r="B646" s="141"/>
    </row>
    <row r="647" spans="2:2" ht="15">
      <c r="B647" s="141"/>
    </row>
    <row r="648" spans="2:2" ht="15">
      <c r="B648" s="141"/>
    </row>
    <row r="649" spans="2:2" ht="15">
      <c r="B649" s="141"/>
    </row>
    <row r="650" spans="2:2" ht="15">
      <c r="B650" s="141"/>
    </row>
    <row r="651" spans="2:2" ht="15">
      <c r="B651" s="141"/>
    </row>
    <row r="652" spans="2:2" ht="15">
      <c r="B652" s="141"/>
    </row>
    <row r="653" spans="2:2" ht="15">
      <c r="B653" s="141"/>
    </row>
    <row r="654" spans="2:2" ht="15">
      <c r="B654" s="141"/>
    </row>
    <row r="655" spans="2:2" ht="15">
      <c r="B655" s="141"/>
    </row>
    <row r="656" spans="2:2" ht="15">
      <c r="B656" s="141"/>
    </row>
    <row r="657" spans="2:2" ht="15">
      <c r="B657" s="141"/>
    </row>
    <row r="658" spans="2:2" ht="15">
      <c r="B658" s="141"/>
    </row>
    <row r="659" spans="2:2" ht="15">
      <c r="B659" s="141"/>
    </row>
    <row r="660" spans="2:2" ht="15">
      <c r="B660" s="141"/>
    </row>
    <row r="661" spans="2:2" ht="15">
      <c r="B661" s="141"/>
    </row>
    <row r="662" spans="2:2" ht="15">
      <c r="B662" s="141"/>
    </row>
    <row r="663" spans="2:2" ht="15">
      <c r="B663" s="141"/>
    </row>
    <row r="664" spans="2:2" ht="15">
      <c r="B664" s="141"/>
    </row>
    <row r="665" spans="2:2" ht="15">
      <c r="B665" s="141"/>
    </row>
    <row r="666" spans="2:2" ht="15">
      <c r="B666" s="141"/>
    </row>
    <row r="667" spans="2:2" ht="15">
      <c r="B667" s="141"/>
    </row>
    <row r="668" spans="2:2" ht="15">
      <c r="B668" s="141"/>
    </row>
    <row r="669" spans="2:2" ht="15">
      <c r="B669" s="141"/>
    </row>
    <row r="670" spans="2:2" ht="15">
      <c r="B670" s="141"/>
    </row>
    <row r="671" spans="2:2" ht="15">
      <c r="B671" s="141"/>
    </row>
    <row r="672" spans="2:2" ht="15">
      <c r="B672" s="141"/>
    </row>
    <row r="673" spans="2:2" ht="15">
      <c r="B673" s="141"/>
    </row>
    <row r="674" spans="2:2" ht="15">
      <c r="B674" s="141"/>
    </row>
    <row r="675" spans="2:2" ht="15">
      <c r="B675" s="141"/>
    </row>
    <row r="676" spans="2:2" ht="15">
      <c r="B676" s="141"/>
    </row>
    <row r="677" spans="2:2" ht="15">
      <c r="B677" s="141"/>
    </row>
    <row r="678" spans="2:2" ht="15">
      <c r="B678" s="141"/>
    </row>
    <row r="679" spans="2:2" ht="15">
      <c r="B679" s="141"/>
    </row>
    <row r="680" spans="2:2" ht="15">
      <c r="B680" s="141"/>
    </row>
    <row r="681" spans="2:2" ht="15">
      <c r="B681" s="141"/>
    </row>
    <row r="682" spans="2:2" ht="15">
      <c r="B682" s="141"/>
    </row>
    <row r="683" spans="2:2" ht="15">
      <c r="B683" s="141"/>
    </row>
    <row r="684" spans="2:2" ht="15">
      <c r="B684" s="141"/>
    </row>
    <row r="685" spans="2:2" ht="15">
      <c r="B685" s="141"/>
    </row>
    <row r="686" spans="2:2" ht="15">
      <c r="B686" s="141"/>
    </row>
    <row r="687" spans="2:2" ht="15">
      <c r="B687" s="141"/>
    </row>
    <row r="688" spans="2:2" ht="15">
      <c r="B688" s="141"/>
    </row>
    <row r="689" spans="2:2" ht="15">
      <c r="B689" s="141"/>
    </row>
    <row r="690" spans="2:2" ht="15">
      <c r="B690" s="141"/>
    </row>
    <row r="691" spans="2:2" ht="15">
      <c r="B691" s="141"/>
    </row>
    <row r="692" spans="2:2" ht="15">
      <c r="B692" s="141"/>
    </row>
    <row r="693" spans="2:2" ht="15">
      <c r="B693" s="141"/>
    </row>
    <row r="694" spans="2:2" ht="15">
      <c r="B694" s="141"/>
    </row>
    <row r="695" spans="2:2" ht="15">
      <c r="B695" s="141"/>
    </row>
    <row r="696" spans="2:2" ht="15">
      <c r="B696" s="141"/>
    </row>
    <row r="697" spans="2:2" ht="15">
      <c r="B697" s="141"/>
    </row>
    <row r="698" spans="2:2" ht="15">
      <c r="B698" s="141"/>
    </row>
    <row r="699" spans="2:2" ht="15">
      <c r="B699" s="141"/>
    </row>
    <row r="700" spans="2:2" ht="15">
      <c r="B700" s="141"/>
    </row>
    <row r="701" spans="2:2" ht="15">
      <c r="B701" s="141"/>
    </row>
    <row r="702" spans="2:2" ht="15">
      <c r="B702" s="141"/>
    </row>
    <row r="703" spans="2:2" ht="15">
      <c r="B703" s="141"/>
    </row>
    <row r="704" spans="2:2" ht="15">
      <c r="B704" s="141"/>
    </row>
    <row r="705" spans="2:2" ht="15">
      <c r="B705" s="141"/>
    </row>
    <row r="706" spans="2:2" ht="15">
      <c r="B706" s="141"/>
    </row>
    <row r="707" spans="2:2" ht="15">
      <c r="B707" s="141"/>
    </row>
    <row r="708" spans="2:2" ht="15">
      <c r="B708" s="141"/>
    </row>
    <row r="709" spans="2:2" ht="15">
      <c r="B709" s="141"/>
    </row>
    <row r="710" spans="2:2" ht="15">
      <c r="B710" s="141"/>
    </row>
    <row r="711" spans="2:2" ht="15">
      <c r="B711" s="141"/>
    </row>
    <row r="712" spans="2:2" ht="15">
      <c r="B712" s="141"/>
    </row>
    <row r="713" spans="2:2" ht="15">
      <c r="B713" s="141"/>
    </row>
    <row r="714" spans="2:2" ht="15">
      <c r="B714" s="141"/>
    </row>
    <row r="715" spans="2:2" ht="15">
      <c r="B715" s="141"/>
    </row>
    <row r="716" spans="2:2" ht="15">
      <c r="B716" s="141"/>
    </row>
    <row r="717" spans="2:2" ht="15">
      <c r="B717" s="141"/>
    </row>
    <row r="718" spans="2:2" ht="15">
      <c r="B718" s="141"/>
    </row>
    <row r="719" spans="2:2" ht="15">
      <c r="B719" s="141"/>
    </row>
    <row r="720" spans="2:2" ht="15">
      <c r="B720" s="141"/>
    </row>
    <row r="721" spans="2:2" ht="15">
      <c r="B721" s="141"/>
    </row>
    <row r="722" spans="2:2" ht="15">
      <c r="B722" s="141"/>
    </row>
    <row r="723" spans="2:2" ht="15">
      <c r="B723" s="141"/>
    </row>
    <row r="724" spans="2:2" ht="15">
      <c r="B724" s="141"/>
    </row>
    <row r="725" spans="2:2" ht="15">
      <c r="B725" s="141"/>
    </row>
    <row r="726" spans="2:2" ht="15">
      <c r="B726" s="141"/>
    </row>
    <row r="727" spans="2:2" ht="15">
      <c r="B727" s="141"/>
    </row>
    <row r="728" spans="2:2" ht="15">
      <c r="B728" s="141"/>
    </row>
    <row r="729" spans="2:2" ht="15">
      <c r="B729" s="141"/>
    </row>
    <row r="730" spans="2:2" ht="15">
      <c r="B730" s="141"/>
    </row>
    <row r="731" spans="2:2" ht="15">
      <c r="B731" s="141"/>
    </row>
    <row r="732" spans="2:2" ht="15">
      <c r="B732" s="141"/>
    </row>
    <row r="733" spans="2:2" ht="15">
      <c r="B733" s="141"/>
    </row>
    <row r="734" spans="2:2" ht="15">
      <c r="B734" s="141"/>
    </row>
    <row r="735" spans="2:2" ht="15">
      <c r="B735" s="141"/>
    </row>
    <row r="736" spans="2:2" ht="15">
      <c r="B736" s="141"/>
    </row>
    <row r="737" spans="2:2" ht="15">
      <c r="B737" s="141"/>
    </row>
    <row r="738" spans="2:2" ht="15">
      <c r="B738" s="141"/>
    </row>
    <row r="739" spans="2:2" ht="15">
      <c r="B739" s="141"/>
    </row>
    <row r="740" spans="2:2" ht="15">
      <c r="B740" s="141"/>
    </row>
    <row r="741" spans="2:2" ht="15">
      <c r="B741" s="141"/>
    </row>
    <row r="742" spans="2:2" ht="15">
      <c r="B742" s="141"/>
    </row>
    <row r="743" spans="2:2" ht="15">
      <c r="B743" s="141"/>
    </row>
    <row r="744" spans="2:2" ht="15">
      <c r="B744" s="141"/>
    </row>
    <row r="745" spans="2:2" ht="15">
      <c r="B745" s="141"/>
    </row>
    <row r="746" spans="2:2" ht="15">
      <c r="B746" s="141"/>
    </row>
    <row r="747" spans="2:2" ht="15">
      <c r="B747" s="141"/>
    </row>
    <row r="748" spans="2:2" ht="15">
      <c r="B748" s="141"/>
    </row>
    <row r="749" spans="2:2" ht="15">
      <c r="B749" s="141"/>
    </row>
    <row r="750" spans="2:2" ht="15">
      <c r="B750" s="141"/>
    </row>
    <row r="751" spans="2:2" ht="15">
      <c r="B751" s="141"/>
    </row>
    <row r="752" spans="2:2" ht="15">
      <c r="B752" s="141"/>
    </row>
    <row r="753" spans="2:2" ht="15">
      <c r="B753" s="141"/>
    </row>
    <row r="754" spans="2:2" ht="15">
      <c r="B754" s="141"/>
    </row>
    <row r="755" spans="2:2" ht="15">
      <c r="B755" s="141"/>
    </row>
    <row r="756" spans="2:2" ht="15">
      <c r="B756" s="141"/>
    </row>
    <row r="757" spans="2:2" ht="15">
      <c r="B757" s="141"/>
    </row>
    <row r="758" spans="2:2" ht="15">
      <c r="B758" s="141"/>
    </row>
    <row r="759" spans="2:2" ht="15">
      <c r="B759" s="141"/>
    </row>
    <row r="760" spans="2:2" ht="15">
      <c r="B760" s="141"/>
    </row>
    <row r="761" spans="2:2" ht="15">
      <c r="B761" s="141"/>
    </row>
    <row r="762" spans="2:2" ht="15">
      <c r="B762" s="141"/>
    </row>
    <row r="763" spans="2:2" ht="15">
      <c r="B763" s="141"/>
    </row>
    <row r="764" spans="2:2" ht="15">
      <c r="B764" s="141"/>
    </row>
    <row r="765" spans="2:2" ht="15">
      <c r="B765" s="141"/>
    </row>
    <row r="766" spans="2:2" ht="15">
      <c r="B766" s="141"/>
    </row>
    <row r="767" spans="2:2" ht="15">
      <c r="B767" s="141"/>
    </row>
    <row r="768" spans="2:2" ht="15">
      <c r="B768" s="141"/>
    </row>
    <row r="769" spans="2:2" ht="15">
      <c r="B769" s="141"/>
    </row>
    <row r="770" spans="2:2" ht="15">
      <c r="B770" s="141"/>
    </row>
    <row r="771" spans="2:2" ht="15">
      <c r="B771" s="141"/>
    </row>
    <row r="772" spans="2:2" ht="15">
      <c r="B772" s="141"/>
    </row>
    <row r="773" spans="2:2" ht="15">
      <c r="B773" s="141"/>
    </row>
    <row r="774" spans="2:2" ht="15">
      <c r="B774" s="141"/>
    </row>
    <row r="775" spans="2:2" ht="15">
      <c r="B775" s="141"/>
    </row>
    <row r="776" spans="2:2" ht="15">
      <c r="B776" s="141"/>
    </row>
    <row r="777" spans="2:2" ht="15">
      <c r="B777" s="141"/>
    </row>
    <row r="778" spans="2:2" ht="15">
      <c r="B778" s="141"/>
    </row>
    <row r="779" spans="2:2" ht="15">
      <c r="B779" s="141"/>
    </row>
    <row r="780" spans="2:2" ht="15">
      <c r="B780" s="141"/>
    </row>
    <row r="781" spans="2:2" ht="15">
      <c r="B781" s="141"/>
    </row>
    <row r="782" spans="2:2" ht="15">
      <c r="B782" s="141"/>
    </row>
    <row r="783" spans="2:2" ht="15">
      <c r="B783" s="141"/>
    </row>
    <row r="784" spans="2:2" ht="15">
      <c r="B784" s="141"/>
    </row>
    <row r="785" spans="2:2" ht="15">
      <c r="B785" s="141"/>
    </row>
    <row r="786" spans="2:2" ht="15">
      <c r="B786" s="141"/>
    </row>
    <row r="787" spans="2:2" ht="15">
      <c r="B787" s="141"/>
    </row>
    <row r="788" spans="2:2" ht="15">
      <c r="B788" s="141"/>
    </row>
    <row r="789" spans="2:2" ht="15">
      <c r="B789" s="141"/>
    </row>
    <row r="790" spans="2:2" ht="15">
      <c r="B790" s="141"/>
    </row>
    <row r="791" spans="2:2" ht="15">
      <c r="B791" s="141"/>
    </row>
    <row r="792" spans="2:2" ht="15">
      <c r="B792" s="141"/>
    </row>
    <row r="793" spans="2:2" ht="15">
      <c r="B793" s="141"/>
    </row>
    <row r="794" spans="2:2" ht="15">
      <c r="B794" s="141"/>
    </row>
    <row r="795" spans="2:2" ht="15">
      <c r="B795" s="141"/>
    </row>
    <row r="796" spans="2:2" ht="15">
      <c r="B796" s="141"/>
    </row>
    <row r="797" spans="2:2" ht="15">
      <c r="B797" s="141"/>
    </row>
    <row r="798" spans="2:2" ht="15">
      <c r="B798" s="141"/>
    </row>
    <row r="799" spans="2:2" ht="15">
      <c r="B799" s="141"/>
    </row>
    <row r="800" spans="2:2" ht="15">
      <c r="B800" s="141"/>
    </row>
    <row r="801" spans="2:2" ht="15">
      <c r="B801" s="141"/>
    </row>
    <row r="802" spans="2:2" ht="15">
      <c r="B802" s="141"/>
    </row>
    <row r="803" spans="2:2" ht="15">
      <c r="B803" s="141"/>
    </row>
    <row r="804" spans="2:2" ht="15">
      <c r="B804" s="141"/>
    </row>
    <row r="805" spans="2:2" ht="15">
      <c r="B805" s="141"/>
    </row>
    <row r="806" spans="2:2" ht="15">
      <c r="B806" s="141"/>
    </row>
    <row r="807" spans="2:2" ht="15">
      <c r="B807" s="141"/>
    </row>
    <row r="808" spans="2:2" ht="15">
      <c r="B808" s="141"/>
    </row>
    <row r="809" spans="2:2" ht="15">
      <c r="B809" s="141"/>
    </row>
    <row r="810" spans="2:2" ht="15">
      <c r="B810" s="141"/>
    </row>
    <row r="811" spans="2:2" ht="15">
      <c r="B811" s="141"/>
    </row>
    <row r="812" spans="2:2" ht="15">
      <c r="B812" s="141"/>
    </row>
    <row r="813" spans="2:2" ht="15">
      <c r="B813" s="141"/>
    </row>
    <row r="814" spans="2:2" ht="15">
      <c r="B814" s="141"/>
    </row>
    <row r="815" spans="2:2" ht="15">
      <c r="B815" s="141"/>
    </row>
    <row r="816" spans="2:2" ht="15">
      <c r="B816" s="141"/>
    </row>
    <row r="817" spans="2:2" ht="15">
      <c r="B817" s="141"/>
    </row>
    <row r="818" spans="2:2" ht="15">
      <c r="B818" s="141"/>
    </row>
    <row r="819" spans="2:2" ht="15">
      <c r="B819" s="141"/>
    </row>
    <row r="820" spans="2:2" ht="15">
      <c r="B820" s="141"/>
    </row>
    <row r="821" spans="2:2" ht="15">
      <c r="B821" s="141"/>
    </row>
    <row r="822" spans="2:2" ht="15">
      <c r="B822" s="141"/>
    </row>
    <row r="823" spans="2:2" ht="15">
      <c r="B823" s="141"/>
    </row>
    <row r="824" spans="2:2" ht="15">
      <c r="B824" s="141"/>
    </row>
    <row r="825" spans="2:2" ht="15">
      <c r="B825" s="141"/>
    </row>
    <row r="826" spans="2:2" ht="15">
      <c r="B826" s="141"/>
    </row>
    <row r="827" spans="2:2" ht="15">
      <c r="B827" s="141"/>
    </row>
    <row r="828" spans="2:2" ht="15">
      <c r="B828" s="141"/>
    </row>
    <row r="829" spans="2:2" ht="15">
      <c r="B829" s="141"/>
    </row>
    <row r="830" spans="2:2" ht="15">
      <c r="B830" s="141"/>
    </row>
    <row r="831" spans="2:2" ht="15">
      <c r="B831" s="141"/>
    </row>
    <row r="832" spans="2:2" ht="15">
      <c r="B832" s="141"/>
    </row>
    <row r="833" spans="2:2" ht="15">
      <c r="B833" s="141"/>
    </row>
    <row r="834" spans="2:2" ht="15">
      <c r="B834" s="141"/>
    </row>
    <row r="835" spans="2:2" ht="15">
      <c r="B835" s="141"/>
    </row>
    <row r="836" spans="2:2" ht="15">
      <c r="B836" s="141"/>
    </row>
    <row r="837" spans="2:2" ht="15">
      <c r="B837" s="141"/>
    </row>
    <row r="838" spans="2:2" ht="15">
      <c r="B838" s="141"/>
    </row>
    <row r="839" spans="2:2" ht="15">
      <c r="B839" s="141"/>
    </row>
    <row r="840" spans="2:2" ht="15">
      <c r="B840" s="141"/>
    </row>
    <row r="841" spans="2:2" ht="15">
      <c r="B841" s="141"/>
    </row>
    <row r="842" spans="2:2" ht="15">
      <c r="B842" s="141"/>
    </row>
    <row r="843" spans="2:2" ht="15">
      <c r="B843" s="141"/>
    </row>
    <row r="844" spans="2:2" ht="15">
      <c r="B844" s="141"/>
    </row>
    <row r="845" spans="2:2" ht="15">
      <c r="B845" s="141"/>
    </row>
    <row r="846" spans="2:2" ht="15">
      <c r="B846" s="141"/>
    </row>
    <row r="847" spans="2:2" ht="15">
      <c r="B847" s="141"/>
    </row>
    <row r="848" spans="2:2" ht="15">
      <c r="B848" s="141"/>
    </row>
    <row r="849" spans="2:2" ht="15">
      <c r="B849" s="141"/>
    </row>
    <row r="850" spans="2:2" ht="15">
      <c r="B850" s="141"/>
    </row>
    <row r="851" spans="2:2" ht="15">
      <c r="B851" s="141"/>
    </row>
    <row r="852" spans="2:2" ht="15">
      <c r="B852" s="141"/>
    </row>
    <row r="853" spans="2:2" ht="15">
      <c r="B853" s="141"/>
    </row>
    <row r="854" spans="2:2" ht="15">
      <c r="B854" s="141"/>
    </row>
    <row r="855" spans="2:2" ht="15">
      <c r="B855" s="141"/>
    </row>
    <row r="856" spans="2:2" ht="15">
      <c r="B856" s="141"/>
    </row>
    <row r="857" spans="2:2" ht="15">
      <c r="B857" s="141"/>
    </row>
    <row r="858" spans="2:2" ht="15">
      <c r="B858" s="141"/>
    </row>
    <row r="859" spans="2:2" ht="15">
      <c r="B859" s="141"/>
    </row>
    <row r="860" spans="2:2" ht="15">
      <c r="B860" s="141"/>
    </row>
    <row r="861" spans="2:2" ht="15">
      <c r="B861" s="141"/>
    </row>
    <row r="862" spans="2:2" ht="15">
      <c r="B862" s="141"/>
    </row>
    <row r="863" spans="2:2" ht="15">
      <c r="B863" s="141"/>
    </row>
    <row r="864" spans="2:2" ht="15">
      <c r="B864" s="141"/>
    </row>
    <row r="865" spans="2:2" ht="15">
      <c r="B865" s="141"/>
    </row>
    <row r="866" spans="2:2" ht="15">
      <c r="B866" s="141"/>
    </row>
    <row r="867" spans="2:2" ht="15">
      <c r="B867" s="141"/>
    </row>
    <row r="868" spans="2:2" ht="15">
      <c r="B868" s="141"/>
    </row>
    <row r="869" spans="2:2" ht="15">
      <c r="B869" s="141"/>
    </row>
    <row r="870" spans="2:2" ht="15">
      <c r="B870" s="141"/>
    </row>
    <row r="871" spans="2:2" ht="15">
      <c r="B871" s="141"/>
    </row>
    <row r="872" spans="2:2" ht="15">
      <c r="B872" s="141"/>
    </row>
    <row r="873" spans="2:2" ht="15">
      <c r="B873" s="141"/>
    </row>
    <row r="874" spans="2:2" ht="15">
      <c r="B874" s="141"/>
    </row>
    <row r="875" spans="2:2" ht="15">
      <c r="B875" s="141"/>
    </row>
    <row r="876" spans="2:2" ht="15">
      <c r="B876" s="141"/>
    </row>
    <row r="877" spans="2:2" ht="15">
      <c r="B877" s="141"/>
    </row>
    <row r="878" spans="2:2" ht="15">
      <c r="B878" s="141"/>
    </row>
    <row r="879" spans="2:2" ht="15">
      <c r="B879" s="141"/>
    </row>
    <row r="880" spans="2:2" ht="15">
      <c r="B880" s="141"/>
    </row>
    <row r="881" spans="2:2" ht="15">
      <c r="B881" s="141"/>
    </row>
    <row r="882" spans="2:2" ht="15">
      <c r="B882" s="141"/>
    </row>
    <row r="883" spans="2:2" ht="15">
      <c r="B883" s="141"/>
    </row>
    <row r="884" spans="2:2" ht="15">
      <c r="B884" s="141"/>
    </row>
    <row r="885" spans="2:2" ht="15">
      <c r="B885" s="141"/>
    </row>
    <row r="886" spans="2:2" ht="15">
      <c r="B886" s="141"/>
    </row>
    <row r="887" spans="2:2" ht="15">
      <c r="B887" s="141"/>
    </row>
    <row r="888" spans="2:2" ht="15">
      <c r="B888" s="141"/>
    </row>
    <row r="889" spans="2:2" ht="15">
      <c r="B889" s="141"/>
    </row>
    <row r="890" spans="2:2" ht="15">
      <c r="B890" s="141"/>
    </row>
    <row r="891" spans="2:2" ht="15">
      <c r="B891" s="141"/>
    </row>
    <row r="892" spans="2:2" ht="15">
      <c r="B892" s="141"/>
    </row>
    <row r="893" spans="2:2" ht="15">
      <c r="B893" s="141"/>
    </row>
    <row r="894" spans="2:2" ht="15">
      <c r="B894" s="141"/>
    </row>
    <row r="895" spans="2:2" ht="15">
      <c r="B895" s="141"/>
    </row>
    <row r="896" spans="2:2" ht="15">
      <c r="B896" s="141"/>
    </row>
    <row r="897" spans="2:2" ht="15">
      <c r="B897" s="141"/>
    </row>
    <row r="898" spans="2:2" ht="15">
      <c r="B898" s="141"/>
    </row>
    <row r="899" spans="2:2" ht="15">
      <c r="B899" s="141"/>
    </row>
    <row r="900" spans="2:2" ht="15">
      <c r="B900" s="141"/>
    </row>
    <row r="901" spans="2:2" ht="15">
      <c r="B901" s="141"/>
    </row>
    <row r="902" spans="2:2" ht="15">
      <c r="B902" s="141"/>
    </row>
    <row r="903" spans="2:2" ht="15">
      <c r="B903" s="141"/>
    </row>
    <row r="904" spans="2:2" ht="15">
      <c r="B904" s="141"/>
    </row>
    <row r="905" spans="2:2" ht="15">
      <c r="B905" s="141"/>
    </row>
    <row r="906" spans="2:2" ht="15">
      <c r="B906" s="141"/>
    </row>
    <row r="907" spans="2:2" ht="15">
      <c r="B907" s="141"/>
    </row>
    <row r="908" spans="2:2" ht="15">
      <c r="B908" s="141"/>
    </row>
    <row r="909" spans="2:2" ht="15">
      <c r="B909" s="141"/>
    </row>
    <row r="910" spans="2:2" ht="15">
      <c r="B910" s="141"/>
    </row>
    <row r="911" spans="2:2" ht="15">
      <c r="B911" s="141"/>
    </row>
    <row r="912" spans="2:2" ht="15">
      <c r="B912" s="141"/>
    </row>
    <row r="913" spans="2:2" ht="15">
      <c r="B913" s="141"/>
    </row>
    <row r="914" spans="2:2" ht="15">
      <c r="B914" s="141"/>
    </row>
    <row r="915" spans="2:2" ht="15">
      <c r="B915" s="141"/>
    </row>
    <row r="916" spans="2:2" ht="15">
      <c r="B916" s="141"/>
    </row>
    <row r="917" spans="2:2" ht="15">
      <c r="B917" s="141"/>
    </row>
    <row r="918" spans="2:2" ht="15">
      <c r="B918" s="141"/>
    </row>
    <row r="919" spans="2:2" ht="15">
      <c r="B919" s="141"/>
    </row>
    <row r="920" spans="2:2" ht="15">
      <c r="B920" s="141"/>
    </row>
    <row r="921" spans="2:2" ht="15">
      <c r="B921" s="141"/>
    </row>
    <row r="922" spans="2:2" ht="15">
      <c r="B922" s="141"/>
    </row>
    <row r="923" spans="2:2" ht="15">
      <c r="B923" s="141"/>
    </row>
    <row r="924" spans="2:2" ht="15">
      <c r="B924" s="141"/>
    </row>
    <row r="925" spans="2:2" ht="15">
      <c r="B925" s="141"/>
    </row>
    <row r="926" spans="2:2" ht="15">
      <c r="B926" s="141"/>
    </row>
    <row r="927" spans="2:2" ht="15">
      <c r="B927" s="141"/>
    </row>
    <row r="928" spans="2:2" ht="15">
      <c r="B928" s="141"/>
    </row>
    <row r="929" spans="2:2" ht="15">
      <c r="B929" s="141"/>
    </row>
    <row r="930" spans="2:2" ht="15">
      <c r="B930" s="141"/>
    </row>
    <row r="931" spans="2:2" ht="15">
      <c r="B931" s="141"/>
    </row>
    <row r="932" spans="2:2" ht="15">
      <c r="B932" s="141"/>
    </row>
    <row r="933" spans="2:2" ht="15">
      <c r="B933" s="141"/>
    </row>
    <row r="934" spans="2:2" ht="15">
      <c r="B934" s="141"/>
    </row>
    <row r="935" spans="2:2" ht="15">
      <c r="B935" s="141"/>
    </row>
    <row r="936" spans="2:2" ht="15">
      <c r="B936" s="141"/>
    </row>
    <row r="937" spans="2:2" ht="15">
      <c r="B937" s="141"/>
    </row>
    <row r="938" spans="2:2" ht="15">
      <c r="B938" s="141"/>
    </row>
    <row r="939" spans="2:2" ht="15">
      <c r="B939" s="141"/>
    </row>
    <row r="940" spans="2:2" ht="15">
      <c r="B940" s="141"/>
    </row>
    <row r="941" spans="2:2" ht="15">
      <c r="B941" s="141"/>
    </row>
    <row r="942" spans="2:2" ht="15">
      <c r="B942" s="141"/>
    </row>
    <row r="943" spans="2:2" ht="15">
      <c r="B943" s="141"/>
    </row>
    <row r="944" spans="2:2" ht="15">
      <c r="B944" s="141"/>
    </row>
    <row r="945" spans="2:2" ht="15">
      <c r="B945" s="141"/>
    </row>
    <row r="946" spans="2:2" ht="15">
      <c r="B946" s="141"/>
    </row>
    <row r="947" spans="2:2" ht="15">
      <c r="B947" s="141"/>
    </row>
    <row r="948" spans="2:2" ht="15">
      <c r="B948" s="141"/>
    </row>
    <row r="949" spans="2:2" ht="15">
      <c r="B949" s="141"/>
    </row>
    <row r="950" spans="2:2" ht="15">
      <c r="B950" s="141"/>
    </row>
    <row r="951" spans="2:2" ht="15">
      <c r="B951" s="141"/>
    </row>
    <row r="952" spans="2:2" ht="15">
      <c r="B952" s="141"/>
    </row>
    <row r="953" spans="2:2" ht="15">
      <c r="B953" s="141"/>
    </row>
    <row r="954" spans="2:2" ht="15">
      <c r="B954" s="141"/>
    </row>
    <row r="955" spans="2:2" ht="15">
      <c r="B955" s="141"/>
    </row>
    <row r="956" spans="2:2" ht="15">
      <c r="B956" s="141"/>
    </row>
    <row r="957" spans="2:2" ht="15">
      <c r="B957" s="141"/>
    </row>
    <row r="958" spans="2:2" ht="15">
      <c r="B958" s="141"/>
    </row>
    <row r="959" spans="2:2" ht="15">
      <c r="B959" s="141"/>
    </row>
    <row r="960" spans="2:2" ht="15">
      <c r="B960" s="141"/>
    </row>
    <row r="961" spans="2:2" ht="15">
      <c r="B961" s="141"/>
    </row>
    <row r="962" spans="2:2" ht="15">
      <c r="B962" s="141"/>
    </row>
    <row r="963" spans="2:2" ht="15">
      <c r="B963" s="141"/>
    </row>
    <row r="964" spans="2:2" ht="15">
      <c r="B964" s="141"/>
    </row>
    <row r="965" spans="2:2" ht="15">
      <c r="B965" s="141"/>
    </row>
    <row r="966" spans="2:2" ht="15">
      <c r="B966" s="141"/>
    </row>
    <row r="967" spans="2:2" ht="15">
      <c r="B967" s="141"/>
    </row>
    <row r="968" spans="2:2" ht="15">
      <c r="B968" s="141"/>
    </row>
    <row r="969" spans="2:2" ht="15">
      <c r="B969" s="141"/>
    </row>
    <row r="970" spans="2:2" ht="15">
      <c r="B970" s="141"/>
    </row>
    <row r="971" spans="2:2" ht="15">
      <c r="B971" s="141"/>
    </row>
    <row r="972" spans="2:2" ht="15">
      <c r="B972" s="141"/>
    </row>
    <row r="973" spans="2:2" ht="15">
      <c r="B973" s="141"/>
    </row>
    <row r="974" spans="2:2" ht="15">
      <c r="B974" s="141"/>
    </row>
    <row r="975" spans="2:2" ht="15">
      <c r="B975" s="141"/>
    </row>
    <row r="976" spans="2:2" ht="15">
      <c r="B976" s="141"/>
    </row>
    <row r="977" spans="2:2" ht="15">
      <c r="B977" s="141"/>
    </row>
    <row r="978" spans="2:2" ht="15">
      <c r="B978" s="141"/>
    </row>
    <row r="979" spans="2:2" ht="15">
      <c r="B979" s="141"/>
    </row>
    <row r="980" spans="2:2" ht="15">
      <c r="B980" s="141"/>
    </row>
    <row r="981" spans="2:2" ht="15">
      <c r="B981" s="141"/>
    </row>
    <row r="982" spans="2:2" ht="15">
      <c r="B982" s="141"/>
    </row>
    <row r="983" spans="2:2" ht="15">
      <c r="B983" s="141"/>
    </row>
    <row r="984" spans="2:2" ht="15">
      <c r="B984" s="141"/>
    </row>
    <row r="985" spans="2:2" ht="15">
      <c r="B985" s="141"/>
    </row>
    <row r="986" spans="2:2" ht="15">
      <c r="B986" s="141"/>
    </row>
    <row r="987" spans="2:2" ht="15">
      <c r="B987" s="141"/>
    </row>
    <row r="988" spans="2:2" ht="15">
      <c r="B988" s="141"/>
    </row>
    <row r="989" spans="2:2" ht="15">
      <c r="B989" s="141"/>
    </row>
    <row r="990" spans="2:2" ht="15">
      <c r="B990" s="141"/>
    </row>
    <row r="991" spans="2:2" ht="15">
      <c r="B991" s="141"/>
    </row>
    <row r="992" spans="2:2" ht="15">
      <c r="B992" s="141"/>
    </row>
    <row r="993" spans="2:2" ht="15">
      <c r="B993" s="141"/>
    </row>
    <row r="994" spans="2:2" ht="15">
      <c r="B994" s="141"/>
    </row>
    <row r="995" spans="2:2" ht="15">
      <c r="B995" s="141"/>
    </row>
    <row r="996" spans="2:2" ht="15">
      <c r="B996" s="141"/>
    </row>
    <row r="997" spans="2:2" ht="15">
      <c r="B997" s="141"/>
    </row>
    <row r="998" spans="2:2" ht="15">
      <c r="B998" s="141"/>
    </row>
    <row r="999" spans="2:2" ht="15">
      <c r="B999" s="141"/>
    </row>
    <row r="1000" spans="2:2" ht="15">
      <c r="B1000" s="141"/>
    </row>
    <row r="1001" spans="2:2" ht="15">
      <c r="B1001" s="141"/>
    </row>
    <row r="1002" spans="2:2" ht="15">
      <c r="B1002" s="141"/>
    </row>
    <row r="1003" spans="2:2" ht="15">
      <c r="B1003" s="141"/>
    </row>
    <row r="1004" spans="2:2" ht="15">
      <c r="B1004" s="141"/>
    </row>
    <row r="1005" spans="2:2" ht="15">
      <c r="B1005" s="141"/>
    </row>
    <row r="1006" spans="2:2" ht="15">
      <c r="B1006" s="141"/>
    </row>
    <row r="1007" spans="2:2" ht="15">
      <c r="B1007" s="141"/>
    </row>
    <row r="1008" spans="2:2" ht="15">
      <c r="B1008" s="141"/>
    </row>
    <row r="1009" spans="2:2" ht="15">
      <c r="B1009" s="141"/>
    </row>
    <row r="1010" spans="2:2" ht="15">
      <c r="B1010" s="141"/>
    </row>
    <row r="1011" spans="2:2" ht="15">
      <c r="B1011" s="141"/>
    </row>
    <row r="1012" spans="2:2" ht="15">
      <c r="B1012" s="141"/>
    </row>
    <row r="1013" spans="2:2" ht="15">
      <c r="B1013" s="141"/>
    </row>
    <row r="1014" spans="2:2" ht="15">
      <c r="B1014" s="141"/>
    </row>
    <row r="1015" spans="2:2" ht="15">
      <c r="B1015" s="141"/>
    </row>
    <row r="1016" spans="2:2" ht="15">
      <c r="B1016" s="141"/>
    </row>
    <row r="1017" spans="2:2" ht="15">
      <c r="B1017" s="141"/>
    </row>
    <row r="1018" spans="2:2" ht="15">
      <c r="B1018" s="141"/>
    </row>
    <row r="1019" spans="2:2" ht="15">
      <c r="B1019" s="141"/>
    </row>
    <row r="1020" spans="2:2" ht="15">
      <c r="B1020" s="141"/>
    </row>
    <row r="1021" spans="2:2" ht="15">
      <c r="B1021" s="141"/>
    </row>
    <row r="1022" spans="2:2" ht="15">
      <c r="B1022" s="141"/>
    </row>
    <row r="1023" spans="2:2" ht="15">
      <c r="B1023" s="141"/>
    </row>
    <row r="1024" spans="2:2" ht="15">
      <c r="B1024" s="141"/>
    </row>
    <row r="1025" spans="2:2" ht="15">
      <c r="B1025" s="141"/>
    </row>
    <row r="1026" spans="2:2" ht="15">
      <c r="B1026" s="141"/>
    </row>
    <row r="1027" spans="2:2" ht="15">
      <c r="B1027" s="141"/>
    </row>
    <row r="1028" spans="2:2" ht="15">
      <c r="B1028" s="141"/>
    </row>
    <row r="1029" spans="2:2" ht="15">
      <c r="B1029" s="141"/>
    </row>
    <row r="1030" spans="2:2" ht="15">
      <c r="B1030" s="141"/>
    </row>
    <row r="1031" spans="2:2" ht="15">
      <c r="B1031" s="141"/>
    </row>
    <row r="1032" spans="2:2" ht="15">
      <c r="B1032" s="141"/>
    </row>
    <row r="1033" spans="2:2" ht="15">
      <c r="B1033" s="141"/>
    </row>
    <row r="1034" spans="2:2" ht="15">
      <c r="B1034" s="141"/>
    </row>
    <row r="1035" spans="2:2" ht="15">
      <c r="B1035" s="141"/>
    </row>
    <row r="1036" spans="2:2" ht="15">
      <c r="B1036" s="141"/>
    </row>
    <row r="1037" spans="2:2" ht="15">
      <c r="B1037" s="141"/>
    </row>
    <row r="1038" spans="2:2" ht="15">
      <c r="B1038" s="141"/>
    </row>
    <row r="1039" spans="2:2" ht="15">
      <c r="B1039" s="141"/>
    </row>
    <row r="1040" spans="2:2" ht="15">
      <c r="B1040" s="141"/>
    </row>
    <row r="1041" spans="2:2" ht="15">
      <c r="B1041" s="141"/>
    </row>
    <row r="1042" spans="2:2" ht="15">
      <c r="B1042" s="141"/>
    </row>
    <row r="1043" spans="2:2" ht="15">
      <c r="B1043" s="141"/>
    </row>
    <row r="1044" spans="2:2" ht="15">
      <c r="B1044" s="141"/>
    </row>
    <row r="1045" spans="2:2" ht="15">
      <c r="B1045" s="141"/>
    </row>
    <row r="1046" spans="2:2" ht="15">
      <c r="B1046" s="141"/>
    </row>
    <row r="1047" spans="2:2" ht="15">
      <c r="B1047" s="141"/>
    </row>
    <row r="1048" spans="2:2" ht="15">
      <c r="B1048" s="141"/>
    </row>
    <row r="1049" spans="2:2" ht="15">
      <c r="B1049" s="141"/>
    </row>
    <row r="1050" spans="2:2" ht="15">
      <c r="B1050" s="141"/>
    </row>
    <row r="1051" spans="2:2" ht="15">
      <c r="B1051" s="141"/>
    </row>
    <row r="1052" spans="2:2" ht="15">
      <c r="B1052" s="141"/>
    </row>
    <row r="1053" spans="2:2" ht="15">
      <c r="B1053" s="141"/>
    </row>
    <row r="1054" spans="2:2" ht="15">
      <c r="B1054" s="141"/>
    </row>
    <row r="1055" spans="2:2" ht="15">
      <c r="B1055" s="141"/>
    </row>
    <row r="1056" spans="2:2" ht="15">
      <c r="B1056" s="141"/>
    </row>
    <row r="1057" spans="2:2" ht="15">
      <c r="B1057" s="141"/>
    </row>
    <row r="1058" spans="2:2" ht="15">
      <c r="B1058" s="141"/>
    </row>
    <row r="1059" spans="2:2" ht="15">
      <c r="B1059" s="141"/>
    </row>
    <row r="1060" spans="2:2" ht="15">
      <c r="B1060" s="141"/>
    </row>
    <row r="1061" spans="2:2" ht="15">
      <c r="B1061" s="141"/>
    </row>
    <row r="1062" spans="2:2" ht="15">
      <c r="B1062" s="141"/>
    </row>
    <row r="1063" spans="2:2" ht="15">
      <c r="B1063" s="141"/>
    </row>
    <row r="1064" spans="2:2" ht="15">
      <c r="B1064" s="141"/>
    </row>
    <row r="1065" spans="2:2" ht="15">
      <c r="B1065" s="141"/>
    </row>
    <row r="1066" spans="2:2" ht="15">
      <c r="B1066" s="141"/>
    </row>
    <row r="1067" spans="2:2" ht="15">
      <c r="B1067" s="141"/>
    </row>
    <row r="1068" spans="2:2" ht="15">
      <c r="B1068" s="141"/>
    </row>
    <row r="1069" spans="2:2" ht="15">
      <c r="B1069" s="141"/>
    </row>
    <row r="1070" spans="2:2" ht="15">
      <c r="B1070" s="141"/>
    </row>
    <row r="1071" spans="2:2" ht="15">
      <c r="B1071" s="141"/>
    </row>
    <row r="1072" spans="2:2" ht="15">
      <c r="B1072" s="141"/>
    </row>
    <row r="1073" spans="2:2" ht="15">
      <c r="B1073" s="141"/>
    </row>
    <row r="1074" spans="2:2" ht="15">
      <c r="B1074" s="141"/>
    </row>
    <row r="1075" spans="2:2" ht="15">
      <c r="B1075" s="141"/>
    </row>
    <row r="1076" spans="2:2" ht="15">
      <c r="B1076" s="141"/>
    </row>
    <row r="1077" spans="2:2" ht="15">
      <c r="B1077" s="141"/>
    </row>
    <row r="1078" spans="2:2" ht="15">
      <c r="B1078" s="141"/>
    </row>
    <row r="1079" spans="2:2" ht="15">
      <c r="B1079" s="141"/>
    </row>
    <row r="1080" spans="2:2" ht="15">
      <c r="B1080" s="141"/>
    </row>
    <row r="1081" spans="2:2" ht="15">
      <c r="B1081" s="141"/>
    </row>
    <row r="1082" spans="2:2" ht="15">
      <c r="B1082" s="141"/>
    </row>
    <row r="1083" spans="2:2" ht="15">
      <c r="B1083" s="141"/>
    </row>
    <row r="1084" spans="2:2" ht="15">
      <c r="B1084" s="141"/>
    </row>
    <row r="1085" spans="2:2" ht="15">
      <c r="B1085" s="141"/>
    </row>
    <row r="1086" spans="2:2" ht="15">
      <c r="B1086" s="141"/>
    </row>
    <row r="1087" spans="2:2" ht="15">
      <c r="B1087" s="141"/>
    </row>
    <row r="1088" spans="2:2" ht="15">
      <c r="B1088" s="141"/>
    </row>
    <row r="1089" spans="2:2" ht="15">
      <c r="B1089" s="141"/>
    </row>
    <row r="1090" spans="2:2" ht="15">
      <c r="B1090" s="141"/>
    </row>
    <row r="1091" spans="2:2" ht="15">
      <c r="B1091" s="141"/>
    </row>
    <row r="1092" spans="2:2" ht="15">
      <c r="B1092" s="141"/>
    </row>
    <row r="1093" spans="2:2" ht="15">
      <c r="B1093" s="141"/>
    </row>
    <row r="1094" spans="2:2" ht="15">
      <c r="B1094" s="141"/>
    </row>
    <row r="1095" spans="2:2" ht="15">
      <c r="B1095" s="141"/>
    </row>
    <row r="1096" spans="2:2" ht="15">
      <c r="B1096" s="141"/>
    </row>
    <row r="1097" spans="2:2" ht="15">
      <c r="B1097" s="141"/>
    </row>
    <row r="1098" spans="2:2" ht="15">
      <c r="B1098" s="141"/>
    </row>
    <row r="1099" spans="2:2" ht="15">
      <c r="B1099" s="141"/>
    </row>
    <row r="1100" spans="2:2" ht="15">
      <c r="B1100" s="141"/>
    </row>
    <row r="1101" spans="2:2" ht="15">
      <c r="B1101" s="141"/>
    </row>
    <row r="1102" spans="2:2" ht="15">
      <c r="B1102" s="141"/>
    </row>
    <row r="1103" spans="2:2" ht="15">
      <c r="B1103" s="141"/>
    </row>
    <row r="1104" spans="2:2" ht="15">
      <c r="B1104" s="141"/>
    </row>
    <row r="1105" spans="2:2" ht="15">
      <c r="B1105" s="141"/>
    </row>
    <row r="1106" spans="2:2" ht="15">
      <c r="B1106" s="141"/>
    </row>
    <row r="1107" spans="2:2" ht="15">
      <c r="B1107" s="141"/>
    </row>
    <row r="1108" spans="2:2" ht="15">
      <c r="B1108" s="141"/>
    </row>
    <row r="1109" spans="2:2" ht="15">
      <c r="B1109" s="141"/>
    </row>
    <row r="1110" spans="2:2" ht="15">
      <c r="B1110" s="141"/>
    </row>
    <row r="1111" spans="2:2" ht="15">
      <c r="B1111" s="141"/>
    </row>
    <row r="1112" spans="2:2" ht="15">
      <c r="B1112" s="141"/>
    </row>
    <row r="1113" spans="2:2" ht="15">
      <c r="B1113" s="141"/>
    </row>
    <row r="1114" spans="2:2" ht="15">
      <c r="B1114" s="141"/>
    </row>
    <row r="1115" spans="2:2" ht="15">
      <c r="B1115" s="141"/>
    </row>
    <row r="1116" spans="2:2" ht="15">
      <c r="B1116" s="141"/>
    </row>
    <row r="1117" spans="2:2" ht="15">
      <c r="B1117" s="141"/>
    </row>
    <row r="1118" spans="2:2" ht="15">
      <c r="B1118" s="141"/>
    </row>
    <row r="1119" spans="2:2" ht="15">
      <c r="B1119" s="141"/>
    </row>
    <row r="1120" spans="2:2" ht="15">
      <c r="B1120" s="141"/>
    </row>
    <row r="1121" spans="2:2" ht="15">
      <c r="B1121" s="141"/>
    </row>
    <row r="1122" spans="2:2" ht="15">
      <c r="B1122" s="141"/>
    </row>
    <row r="1123" spans="2:2" ht="15">
      <c r="B1123" s="141"/>
    </row>
    <row r="1124" spans="2:2" ht="15">
      <c r="B1124" s="141"/>
    </row>
    <row r="1125" spans="2:2" ht="15">
      <c r="B1125" s="141"/>
    </row>
    <row r="1126" spans="2:2" ht="15">
      <c r="B1126" s="141"/>
    </row>
    <row r="1127" spans="2:2" ht="15">
      <c r="B1127" s="141"/>
    </row>
    <row r="1128" spans="2:2" ht="15">
      <c r="B1128" s="141"/>
    </row>
    <row r="1129" spans="2:2" ht="15">
      <c r="B1129" s="141"/>
    </row>
    <row r="1130" spans="2:2" ht="15">
      <c r="B1130" s="141"/>
    </row>
    <row r="1131" spans="2:2" ht="15">
      <c r="B1131" s="141"/>
    </row>
    <row r="1132" spans="2:2" ht="15">
      <c r="B1132" s="141"/>
    </row>
    <row r="1133" spans="2:2" ht="15">
      <c r="B1133" s="141"/>
    </row>
    <row r="1134" spans="2:2" ht="15">
      <c r="B1134" s="141"/>
    </row>
    <row r="1135" spans="2:2" ht="15">
      <c r="B1135" s="141"/>
    </row>
    <row r="1136" spans="2:2" ht="15">
      <c r="B1136" s="141"/>
    </row>
    <row r="1137" spans="2:2" ht="15">
      <c r="B1137" s="141"/>
    </row>
    <row r="1138" spans="2:2" ht="15">
      <c r="B1138" s="141"/>
    </row>
    <row r="1139" spans="2:2" ht="15">
      <c r="B1139" s="141"/>
    </row>
    <row r="1140" spans="2:2" ht="15">
      <c r="B1140" s="141"/>
    </row>
    <row r="1141" spans="2:2" ht="15">
      <c r="B1141" s="141"/>
    </row>
    <row r="1142" spans="2:2" ht="15">
      <c r="B1142" s="141"/>
    </row>
    <row r="1143" spans="2:2" ht="15">
      <c r="B1143" s="141"/>
    </row>
    <row r="1144" spans="2:2" ht="15">
      <c r="B1144" s="141"/>
    </row>
    <row r="1145" spans="2:2" ht="15">
      <c r="B1145" s="141"/>
    </row>
    <row r="1146" spans="2:2" ht="15">
      <c r="B1146" s="141"/>
    </row>
    <row r="1147" spans="2:2" ht="15">
      <c r="B1147" s="141"/>
    </row>
    <row r="1148" spans="2:2" ht="15">
      <c r="B1148" s="141"/>
    </row>
    <row r="1149" spans="2:2" ht="15">
      <c r="B1149" s="141"/>
    </row>
    <row r="1150" spans="2:2" ht="15">
      <c r="B1150" s="141"/>
    </row>
    <row r="1151" spans="2:2" ht="15">
      <c r="B1151" s="141"/>
    </row>
    <row r="1152" spans="2:2" ht="15">
      <c r="B1152" s="141"/>
    </row>
    <row r="1153" spans="2:2" ht="15">
      <c r="B1153" s="141"/>
    </row>
    <row r="1154" spans="2:2" ht="15">
      <c r="B1154" s="141"/>
    </row>
    <row r="1155" spans="2:2" ht="15">
      <c r="B1155" s="141"/>
    </row>
    <row r="1156" spans="2:2" ht="15">
      <c r="B1156" s="141"/>
    </row>
    <row r="1157" spans="2:2" ht="15">
      <c r="B1157" s="141"/>
    </row>
    <row r="1158" spans="2:2" ht="15">
      <c r="B1158" s="141"/>
    </row>
    <row r="1159" spans="2:2" ht="15">
      <c r="B1159" s="141"/>
    </row>
    <row r="1160" spans="2:2" ht="15">
      <c r="B1160" s="141"/>
    </row>
    <row r="1161" spans="2:2" ht="15">
      <c r="B1161" s="141"/>
    </row>
    <row r="1162" spans="2:2" ht="15">
      <c r="B1162" s="141"/>
    </row>
    <row r="1163" spans="2:2" ht="15">
      <c r="B1163" s="141"/>
    </row>
    <row r="1164" spans="2:2" ht="15">
      <c r="B1164" s="141"/>
    </row>
    <row r="1165" spans="2:2" ht="15">
      <c r="B1165" s="141"/>
    </row>
    <row r="1166" spans="2:2" ht="15">
      <c r="B1166" s="141"/>
    </row>
    <row r="1167" spans="2:2" ht="15">
      <c r="B1167" s="141"/>
    </row>
    <row r="1168" spans="2:2" ht="15">
      <c r="B1168" s="141"/>
    </row>
    <row r="1169" spans="2:2" ht="15">
      <c r="B1169" s="141"/>
    </row>
    <row r="1170" spans="2:2" ht="15">
      <c r="B1170" s="141"/>
    </row>
    <row r="1171" spans="2:2" ht="15">
      <c r="B1171" s="141"/>
    </row>
    <row r="1172" spans="2:2" ht="15">
      <c r="B1172" s="141"/>
    </row>
    <row r="1173" spans="2:2" ht="15">
      <c r="B1173" s="141"/>
    </row>
    <row r="1174" spans="2:2" ht="15">
      <c r="B1174" s="141"/>
    </row>
    <row r="1175" spans="2:2" ht="15">
      <c r="B1175" s="141"/>
    </row>
    <row r="1176" spans="2:2" ht="15">
      <c r="B1176" s="141"/>
    </row>
    <row r="1177" spans="2:2" ht="15">
      <c r="B1177" s="141"/>
    </row>
    <row r="1178" spans="2:2" ht="15">
      <c r="B1178" s="141"/>
    </row>
    <row r="1179" spans="2:2" ht="15">
      <c r="B1179" s="141"/>
    </row>
    <row r="1180" spans="2:2" ht="15">
      <c r="B1180" s="141"/>
    </row>
    <row r="1181" spans="2:2" ht="15">
      <c r="B1181" s="141"/>
    </row>
    <row r="1182" spans="2:2" ht="15">
      <c r="B1182" s="141"/>
    </row>
    <row r="1183" spans="2:2" ht="15">
      <c r="B1183" s="141"/>
    </row>
    <row r="1184" spans="2:2" ht="15">
      <c r="B1184" s="141"/>
    </row>
    <row r="1185" spans="2:2" ht="15">
      <c r="B1185" s="141"/>
    </row>
    <row r="1186" spans="2:2" ht="15">
      <c r="B1186" s="141"/>
    </row>
    <row r="1187" spans="2:2" ht="15">
      <c r="B1187" s="141"/>
    </row>
    <row r="1188" spans="2:2" ht="15">
      <c r="B1188" s="141"/>
    </row>
    <row r="1189" spans="2:2" ht="15">
      <c r="B1189" s="141"/>
    </row>
    <row r="1190" spans="2:2" ht="15">
      <c r="B1190" s="141"/>
    </row>
    <row r="1191" spans="2:2" ht="15">
      <c r="B1191" s="141"/>
    </row>
    <row r="1192" spans="2:2" ht="15">
      <c r="B1192" s="141"/>
    </row>
    <row r="1193" spans="2:2" ht="15">
      <c r="B1193" s="141"/>
    </row>
    <row r="1194" spans="2:2" ht="15">
      <c r="B1194" s="141"/>
    </row>
    <row r="1195" spans="2:2" ht="15">
      <c r="B1195" s="141"/>
    </row>
    <row r="1196" spans="2:2" ht="15">
      <c r="B1196" s="141"/>
    </row>
    <row r="1197" spans="2:2" ht="15">
      <c r="B1197" s="141"/>
    </row>
    <row r="1198" spans="2:2" ht="15">
      <c r="B1198" s="141"/>
    </row>
    <row r="1199" spans="2:2" ht="15">
      <c r="B1199" s="141"/>
    </row>
    <row r="1200" spans="2:2" ht="15">
      <c r="B1200" s="141"/>
    </row>
    <row r="1201" spans="2:2" ht="15">
      <c r="B1201" s="141"/>
    </row>
    <row r="1202" spans="2:2" ht="15">
      <c r="B1202" s="141"/>
    </row>
    <row r="1203" spans="2:2" ht="15">
      <c r="B1203" s="141"/>
    </row>
    <row r="1204" spans="2:2" ht="15">
      <c r="B1204" s="141"/>
    </row>
    <row r="1205" spans="2:2" ht="15">
      <c r="B1205" s="141"/>
    </row>
    <row r="1206" spans="2:2" ht="15">
      <c r="B1206" s="141"/>
    </row>
    <row r="1207" spans="2:2" ht="15">
      <c r="B1207" s="141"/>
    </row>
    <row r="1208" spans="2:2" ht="15">
      <c r="B1208" s="141"/>
    </row>
    <row r="1209" spans="2:2" ht="15">
      <c r="B1209" s="141"/>
    </row>
    <row r="1210" spans="2:2" ht="15">
      <c r="B1210" s="141"/>
    </row>
    <row r="1211" spans="2:2" ht="15">
      <c r="B1211" s="141"/>
    </row>
    <row r="1212" spans="2:2" ht="15">
      <c r="B1212" s="141"/>
    </row>
    <row r="1213" spans="2:2" ht="15">
      <c r="B1213" s="141"/>
    </row>
    <row r="1214" spans="2:2" ht="15">
      <c r="B1214" s="141"/>
    </row>
    <row r="1215" spans="2:2" ht="15">
      <c r="B1215" s="141"/>
    </row>
    <row r="1216" spans="2:2" ht="15">
      <c r="B1216" s="141"/>
    </row>
    <row r="1217" spans="2:2" ht="15">
      <c r="B1217" s="141"/>
    </row>
    <row r="1218" spans="2:2" ht="15">
      <c r="B1218" s="141"/>
    </row>
    <row r="1219" spans="2:2" ht="15">
      <c r="B1219" s="141"/>
    </row>
    <row r="1220" spans="2:2" ht="15">
      <c r="B1220" s="141"/>
    </row>
    <row r="1221" spans="2:2" ht="15">
      <c r="B1221" s="141"/>
    </row>
    <row r="1222" spans="2:2" ht="15">
      <c r="B1222" s="141"/>
    </row>
    <row r="1223" spans="2:2" ht="15">
      <c r="B1223" s="141"/>
    </row>
    <row r="1224" spans="2:2" ht="15">
      <c r="B1224" s="141"/>
    </row>
    <row r="1225" spans="2:2" ht="15">
      <c r="B1225" s="141"/>
    </row>
    <row r="1226" spans="2:2" ht="15">
      <c r="B1226" s="141"/>
    </row>
    <row r="1227" spans="2:2" ht="15">
      <c r="B1227" s="141"/>
    </row>
    <row r="1228" spans="2:2" ht="15">
      <c r="B1228" s="141"/>
    </row>
    <row r="1229" spans="2:2" ht="15">
      <c r="B1229" s="141"/>
    </row>
    <row r="1230" spans="2:2" ht="15">
      <c r="B1230" s="141"/>
    </row>
    <row r="1231" spans="2:2" ht="15">
      <c r="B1231" s="141"/>
    </row>
    <row r="1232" spans="2:2" ht="15">
      <c r="B1232" s="141"/>
    </row>
    <row r="1233" spans="2:2" ht="15">
      <c r="B1233" s="141"/>
    </row>
    <row r="1234" spans="2:2" ht="15">
      <c r="B1234" s="141"/>
    </row>
    <row r="1235" spans="2:2" ht="15">
      <c r="B1235" s="141"/>
    </row>
    <row r="1236" spans="2:2" ht="15">
      <c r="B1236" s="141"/>
    </row>
    <row r="1237" spans="2:2" ht="15">
      <c r="B1237" s="141"/>
    </row>
    <row r="1238" spans="2:2" ht="15">
      <c r="B1238" s="141"/>
    </row>
    <row r="1239" spans="2:2" ht="15">
      <c r="B1239" s="141"/>
    </row>
    <row r="1240" spans="2:2" ht="15">
      <c r="B1240" s="141"/>
    </row>
    <row r="1241" spans="2:2" ht="15">
      <c r="B1241" s="141"/>
    </row>
    <row r="1242" spans="2:2" ht="15">
      <c r="B1242" s="141"/>
    </row>
    <row r="1243" spans="2:2" ht="15">
      <c r="B1243" s="141"/>
    </row>
    <row r="1244" spans="2:2" ht="15">
      <c r="B1244" s="141"/>
    </row>
    <row r="1245" spans="2:2" ht="15">
      <c r="B1245" s="141"/>
    </row>
    <row r="1246" spans="2:2" ht="15">
      <c r="B1246" s="141"/>
    </row>
    <row r="1247" spans="2:2" ht="15">
      <c r="B1247" s="141"/>
    </row>
    <row r="1248" spans="2:2" ht="15">
      <c r="B1248" s="141"/>
    </row>
    <row r="1249" spans="2:2" ht="15">
      <c r="B1249" s="141"/>
    </row>
    <row r="1250" spans="2:2" ht="15">
      <c r="B1250" s="141"/>
    </row>
    <row r="1251" spans="2:2" ht="15">
      <c r="B1251" s="141"/>
    </row>
    <row r="1252" spans="2:2" ht="15">
      <c r="B1252" s="141"/>
    </row>
    <row r="1253" spans="2:2" ht="15">
      <c r="B1253" s="141"/>
    </row>
    <row r="1254" spans="2:2" ht="15">
      <c r="B1254" s="141"/>
    </row>
    <row r="1255" spans="2:2" ht="15">
      <c r="B1255" s="141"/>
    </row>
    <row r="1256" spans="2:2" ht="15">
      <c r="B1256" s="141"/>
    </row>
    <row r="1257" spans="2:2" ht="15">
      <c r="B1257" s="141"/>
    </row>
    <row r="1258" spans="2:2" ht="15">
      <c r="B1258" s="141"/>
    </row>
    <row r="1259" spans="2:2" ht="15">
      <c r="B1259" s="141"/>
    </row>
    <row r="1260" spans="2:2" ht="15">
      <c r="B1260" s="141"/>
    </row>
    <row r="1261" spans="2:2" ht="15">
      <c r="B1261" s="141"/>
    </row>
    <row r="1262" spans="2:2" ht="15">
      <c r="B1262" s="141"/>
    </row>
    <row r="1263" spans="2:2" ht="15">
      <c r="B1263" s="141"/>
    </row>
    <row r="1264" spans="2:2" ht="15">
      <c r="B1264" s="141"/>
    </row>
    <row r="1265" spans="2:2" ht="15">
      <c r="B1265" s="141"/>
    </row>
    <row r="1266" spans="2:2" ht="15">
      <c r="B1266" s="141"/>
    </row>
    <row r="1267" spans="2:2" ht="15">
      <c r="B1267" s="141"/>
    </row>
    <row r="1268" spans="2:2" ht="15">
      <c r="B1268" s="141"/>
    </row>
    <row r="1269" spans="2:2" ht="15">
      <c r="B1269" s="141"/>
    </row>
    <row r="1270" spans="2:2" ht="15">
      <c r="B1270" s="141"/>
    </row>
    <row r="1271" spans="2:2" ht="15">
      <c r="B1271" s="141"/>
    </row>
    <row r="1272" spans="2:2" ht="15">
      <c r="B1272" s="141"/>
    </row>
    <row r="1273" spans="2:2" ht="15">
      <c r="B1273" s="141"/>
    </row>
    <row r="1274" spans="2:2" ht="15">
      <c r="B1274" s="141"/>
    </row>
    <row r="1275" spans="2:2" ht="15">
      <c r="B1275" s="141"/>
    </row>
    <row r="1276" spans="2:2" ht="15">
      <c r="B1276" s="141"/>
    </row>
    <row r="1277" spans="2:2" ht="15">
      <c r="B1277" s="141"/>
    </row>
    <row r="1278" spans="2:2" ht="15">
      <c r="B1278" s="141"/>
    </row>
    <row r="1279" spans="2:2" ht="15">
      <c r="B1279" s="141"/>
    </row>
    <row r="1280" spans="2:2" ht="15">
      <c r="B1280" s="141"/>
    </row>
    <row r="1281" spans="2:2" ht="15">
      <c r="B1281" s="141"/>
    </row>
    <row r="1282" spans="2:2" ht="15">
      <c r="B1282" s="141"/>
    </row>
    <row r="1283" spans="2:2" ht="15">
      <c r="B1283" s="141"/>
    </row>
    <row r="1284" spans="2:2" ht="15">
      <c r="B1284" s="141"/>
    </row>
    <row r="1285" spans="2:2" ht="15">
      <c r="B1285" s="141"/>
    </row>
    <row r="1286" spans="2:2" ht="15">
      <c r="B1286" s="141"/>
    </row>
    <row r="1287" spans="2:2" ht="15">
      <c r="B1287" s="141"/>
    </row>
    <row r="1288" spans="2:2" ht="15">
      <c r="B1288" s="141"/>
    </row>
    <row r="1289" spans="2:2" ht="15">
      <c r="B1289" s="141"/>
    </row>
    <row r="1290" spans="2:2" ht="15">
      <c r="B1290" s="141"/>
    </row>
    <row r="1291" spans="2:2" ht="15">
      <c r="B1291" s="141"/>
    </row>
    <row r="1292" spans="2:2" ht="15">
      <c r="B1292" s="141"/>
    </row>
    <row r="1293" spans="2:2" ht="15">
      <c r="B1293" s="141"/>
    </row>
    <row r="1294" spans="2:2" ht="15">
      <c r="B1294" s="141"/>
    </row>
    <row r="1295" spans="2:2" ht="15">
      <c r="B1295" s="141"/>
    </row>
    <row r="1296" spans="2:2" ht="15">
      <c r="B1296" s="141"/>
    </row>
    <row r="1297" spans="2:2" ht="15">
      <c r="B1297" s="141"/>
    </row>
    <row r="1298" spans="2:2" ht="15">
      <c r="B1298" s="141"/>
    </row>
    <row r="1299" spans="2:2" ht="15">
      <c r="B1299" s="141"/>
    </row>
    <row r="1300" spans="2:2" ht="15">
      <c r="B1300" s="141"/>
    </row>
    <row r="1301" spans="2:2" ht="15">
      <c r="B1301" s="141"/>
    </row>
    <row r="1302" spans="2:2" ht="15">
      <c r="B1302" s="141"/>
    </row>
    <row r="1303" spans="2:2" ht="15">
      <c r="B1303" s="141"/>
    </row>
    <row r="1304" spans="2:2" ht="15">
      <c r="B1304" s="141"/>
    </row>
    <row r="1305" spans="2:2" ht="15">
      <c r="B1305" s="141"/>
    </row>
    <row r="1306" spans="2:2" ht="15">
      <c r="B1306" s="141"/>
    </row>
    <row r="1307" spans="2:2" ht="15">
      <c r="B1307" s="141"/>
    </row>
    <row r="1308" spans="2:2" ht="15">
      <c r="B1308" s="141"/>
    </row>
    <row r="1309" spans="2:2" ht="15">
      <c r="B1309" s="141"/>
    </row>
    <row r="1310" spans="2:2" ht="15">
      <c r="B1310" s="141"/>
    </row>
    <row r="1311" spans="2:2" ht="15">
      <c r="B1311" s="141"/>
    </row>
    <row r="1312" spans="2:2" ht="15">
      <c r="B1312" s="141"/>
    </row>
    <row r="1313" spans="2:2" ht="15">
      <c r="B1313" s="141"/>
    </row>
    <row r="1314" spans="2:2" ht="15">
      <c r="B1314" s="141"/>
    </row>
    <row r="1315" spans="2:2" ht="15">
      <c r="B1315" s="141"/>
    </row>
    <row r="1316" spans="2:2" ht="15">
      <c r="B1316" s="141"/>
    </row>
    <row r="1317" spans="2:2" ht="15">
      <c r="B1317" s="141"/>
    </row>
    <row r="1318" spans="2:2" ht="15">
      <c r="B1318" s="141"/>
    </row>
    <row r="1319" spans="2:2" ht="15">
      <c r="B1319" s="141"/>
    </row>
    <row r="1320" spans="2:2" ht="15">
      <c r="B1320" s="141"/>
    </row>
    <row r="1321" spans="2:2" ht="15">
      <c r="B1321" s="141"/>
    </row>
    <row r="1322" spans="2:2" ht="15">
      <c r="B1322" s="141"/>
    </row>
    <row r="1323" spans="2:2" ht="15">
      <c r="B1323" s="141"/>
    </row>
    <row r="1324" spans="2:2" ht="15">
      <c r="B1324" s="141"/>
    </row>
    <row r="1325" spans="2:2" ht="15">
      <c r="B1325" s="141"/>
    </row>
    <row r="1326" spans="2:2" ht="15">
      <c r="B1326" s="141"/>
    </row>
    <row r="1327" spans="2:2" ht="15">
      <c r="B1327" s="141"/>
    </row>
    <row r="1328" spans="2:2" ht="15">
      <c r="B1328" s="141"/>
    </row>
    <row r="1329" spans="2:2" ht="15">
      <c r="B1329" s="141"/>
    </row>
    <row r="1330" spans="2:2" ht="15">
      <c r="B1330" s="141"/>
    </row>
    <row r="1331" spans="2:2" ht="15">
      <c r="B1331" s="141"/>
    </row>
    <row r="1332" spans="2:2" ht="15">
      <c r="B1332" s="141"/>
    </row>
    <row r="1333" spans="2:2" ht="15">
      <c r="B1333" s="141"/>
    </row>
    <row r="1334" spans="2:2" ht="15">
      <c r="B1334" s="141"/>
    </row>
    <row r="1335" spans="2:2" ht="15">
      <c r="B1335" s="141"/>
    </row>
    <row r="1336" spans="2:2" ht="15">
      <c r="B1336" s="141"/>
    </row>
    <row r="1337" spans="2:2" ht="15">
      <c r="B1337" s="141"/>
    </row>
    <row r="1338" spans="2:2" ht="15">
      <c r="B1338" s="141"/>
    </row>
    <row r="1339" spans="2:2" ht="15">
      <c r="B1339" s="141"/>
    </row>
    <row r="1340" spans="2:2" ht="15">
      <c r="B1340" s="141"/>
    </row>
    <row r="1341" spans="2:2" ht="15">
      <c r="B1341" s="141"/>
    </row>
    <row r="1342" spans="2:2" ht="15">
      <c r="B1342" s="141"/>
    </row>
    <row r="1343" spans="2:2" ht="15">
      <c r="B1343" s="141"/>
    </row>
    <row r="1344" spans="2:2" ht="15">
      <c r="B1344" s="141"/>
    </row>
    <row r="1345" spans="2:2" ht="15">
      <c r="B1345" s="141"/>
    </row>
    <row r="1346" spans="2:2" ht="15">
      <c r="B1346" s="141"/>
    </row>
    <row r="1347" spans="2:2" ht="15">
      <c r="B1347" s="141"/>
    </row>
    <row r="1348" spans="2:2" ht="15">
      <c r="B1348" s="141"/>
    </row>
    <row r="1349" spans="2:2" ht="15">
      <c r="B1349" s="141"/>
    </row>
    <row r="1350" spans="2:2" ht="15">
      <c r="B1350" s="141"/>
    </row>
    <row r="1351" spans="2:2" ht="15">
      <c r="B1351" s="141"/>
    </row>
    <row r="1352" spans="2:2" ht="15">
      <c r="B1352" s="141"/>
    </row>
    <row r="1353" spans="2:2" ht="15">
      <c r="B1353" s="141"/>
    </row>
    <row r="1354" spans="2:2" ht="15">
      <c r="B1354" s="141"/>
    </row>
    <row r="1355" spans="2:2" ht="15">
      <c r="B1355" s="141"/>
    </row>
    <row r="1356" spans="2:2" ht="15">
      <c r="B1356" s="141"/>
    </row>
    <row r="1357" spans="2:2" ht="15">
      <c r="B1357" s="141"/>
    </row>
    <row r="1358" spans="2:2" ht="15">
      <c r="B1358" s="141"/>
    </row>
    <row r="1359" spans="2:2" ht="15">
      <c r="B1359" s="141"/>
    </row>
    <row r="1360" spans="2:2" ht="15">
      <c r="B1360" s="141"/>
    </row>
    <row r="1361" spans="2:2" ht="15">
      <c r="B1361" s="141"/>
    </row>
    <row r="1362" spans="2:2" ht="15">
      <c r="B1362" s="141"/>
    </row>
    <row r="1363" spans="2:2" ht="15">
      <c r="B1363" s="141"/>
    </row>
    <row r="1364" spans="2:2" ht="15">
      <c r="B1364" s="141"/>
    </row>
    <row r="1365" spans="2:2" ht="15">
      <c r="B1365" s="141"/>
    </row>
    <row r="1366" spans="2:2" ht="15">
      <c r="B1366" s="141"/>
    </row>
    <row r="1367" spans="2:2" ht="15">
      <c r="B1367" s="141"/>
    </row>
    <row r="1368" spans="2:2" ht="15">
      <c r="B1368" s="141"/>
    </row>
    <row r="1369" spans="2:2" ht="15">
      <c r="B1369" s="141"/>
    </row>
    <row r="1370" spans="2:2" ht="15">
      <c r="B1370" s="141"/>
    </row>
    <row r="1371" spans="2:2" ht="15">
      <c r="B1371" s="141"/>
    </row>
    <row r="1372" spans="2:2" ht="15">
      <c r="B1372" s="141"/>
    </row>
    <row r="1373" spans="2:2" ht="15">
      <c r="B1373" s="141"/>
    </row>
    <row r="1374" spans="2:2" ht="15">
      <c r="B1374" s="141"/>
    </row>
    <row r="1375" spans="2:2" ht="15">
      <c r="B1375" s="141"/>
    </row>
    <row r="1376" spans="2:2" ht="15">
      <c r="B1376" s="141"/>
    </row>
    <row r="1377" spans="2:2" ht="15">
      <c r="B1377" s="141"/>
    </row>
    <row r="1378" spans="2:2" ht="15">
      <c r="B1378" s="141"/>
    </row>
    <row r="1379" spans="2:2" ht="15">
      <c r="B1379" s="141"/>
    </row>
    <row r="1380" spans="2:2" ht="15">
      <c r="B1380" s="141"/>
    </row>
    <row r="1381" spans="2:2" ht="15">
      <c r="B1381" s="141"/>
    </row>
    <row r="1382" spans="2:2" ht="15">
      <c r="B1382" s="141"/>
    </row>
    <row r="1383" spans="2:2" ht="15">
      <c r="B1383" s="141"/>
    </row>
    <row r="1384" spans="2:2" ht="15">
      <c r="B1384" s="141"/>
    </row>
    <row r="1385" spans="2:2" ht="15">
      <c r="B1385" s="141"/>
    </row>
    <row r="1386" spans="2:2" ht="15">
      <c r="B1386" s="141"/>
    </row>
    <row r="1387" spans="2:2" ht="15">
      <c r="B1387" s="141"/>
    </row>
    <row r="1388" spans="2:2" ht="15">
      <c r="B1388" s="141"/>
    </row>
    <row r="1389" spans="2:2" ht="15">
      <c r="B1389" s="141"/>
    </row>
    <row r="1390" spans="2:2" ht="15">
      <c r="B1390" s="141"/>
    </row>
    <row r="1391" spans="2:2" ht="15">
      <c r="B1391" s="141"/>
    </row>
    <row r="1392" spans="2:2" ht="15">
      <c r="B1392" s="141"/>
    </row>
    <row r="1393" spans="2:2" ht="15">
      <c r="B1393" s="141"/>
    </row>
    <row r="1394" spans="2:2" ht="15">
      <c r="B1394" s="141"/>
    </row>
    <row r="1395" spans="2:2" ht="15">
      <c r="B1395" s="141"/>
    </row>
    <row r="1396" spans="2:2" ht="15">
      <c r="B1396" s="141"/>
    </row>
    <row r="1397" spans="2:2" ht="15">
      <c r="B1397" s="141"/>
    </row>
    <row r="1398" spans="2:2" ht="15">
      <c r="B1398" s="141"/>
    </row>
    <row r="1399" spans="2:2" ht="15">
      <c r="B1399" s="141"/>
    </row>
    <row r="1400" spans="2:2" ht="15">
      <c r="B1400" s="141"/>
    </row>
    <row r="1401" spans="2:2" ht="15">
      <c r="B1401" s="141"/>
    </row>
    <row r="1402" spans="2:2" ht="15">
      <c r="B1402" s="141"/>
    </row>
    <row r="1403" spans="2:2" ht="15">
      <c r="B1403" s="141"/>
    </row>
    <row r="1404" spans="2:2" ht="15">
      <c r="B1404" s="141"/>
    </row>
    <row r="1405" spans="2:2" ht="15">
      <c r="B1405" s="141"/>
    </row>
    <row r="1406" spans="2:2" ht="15">
      <c r="B1406" s="141"/>
    </row>
    <row r="1407" spans="2:2" ht="15">
      <c r="B1407" s="141"/>
    </row>
    <row r="1408" spans="2:2" ht="15">
      <c r="B1408" s="141"/>
    </row>
    <row r="1409" spans="2:2" ht="15">
      <c r="B1409" s="141"/>
    </row>
    <row r="1410" spans="2:2" ht="15">
      <c r="B1410" s="141"/>
    </row>
    <row r="1411" spans="2:2" ht="15">
      <c r="B1411" s="141"/>
    </row>
    <row r="1412" spans="2:2" ht="15">
      <c r="B1412" s="141"/>
    </row>
    <row r="1413" spans="2:2" ht="15">
      <c r="B1413" s="141"/>
    </row>
    <row r="1414" spans="2:2" ht="15">
      <c r="B1414" s="141"/>
    </row>
    <row r="1415" spans="2:2" ht="15">
      <c r="B1415" s="141"/>
    </row>
    <row r="1416" spans="2:2" ht="15">
      <c r="B1416" s="141"/>
    </row>
    <row r="1417" spans="2:2" ht="15">
      <c r="B1417" s="141"/>
    </row>
    <row r="1418" spans="2:2" ht="15">
      <c r="B1418" s="141"/>
    </row>
    <row r="1419" spans="2:2" ht="15">
      <c r="B1419" s="141"/>
    </row>
    <row r="1420" spans="2:2" ht="15">
      <c r="B1420" s="141"/>
    </row>
    <row r="1421" spans="2:2" ht="15">
      <c r="B1421" s="141"/>
    </row>
    <row r="1422" spans="2:2" ht="15">
      <c r="B1422" s="141"/>
    </row>
    <row r="1423" spans="2:2" ht="15">
      <c r="B1423" s="141"/>
    </row>
    <row r="1424" spans="2:2" ht="15">
      <c r="B1424" s="141"/>
    </row>
    <row r="1425" spans="2:2" ht="15">
      <c r="B1425" s="141"/>
    </row>
    <row r="1426" spans="2:2" ht="15">
      <c r="B1426" s="141"/>
    </row>
    <row r="1427" spans="2:2" ht="15">
      <c r="B1427" s="141"/>
    </row>
    <row r="1428" spans="2:2" ht="15">
      <c r="B1428" s="141"/>
    </row>
    <row r="1429" spans="2:2" ht="15">
      <c r="B1429" s="141"/>
    </row>
    <row r="1430" spans="2:2" ht="15">
      <c r="B1430" s="141"/>
    </row>
    <row r="1431" spans="2:2" ht="15">
      <c r="B1431" s="141"/>
    </row>
    <row r="1432" spans="2:2" ht="15">
      <c r="B1432" s="141"/>
    </row>
    <row r="1433" spans="2:2" ht="15">
      <c r="B1433" s="141"/>
    </row>
    <row r="1434" spans="2:2" ht="15">
      <c r="B1434" s="141"/>
    </row>
    <row r="1435" spans="2:2" ht="15">
      <c r="B1435" s="141"/>
    </row>
    <row r="1436" spans="2:2" ht="15">
      <c r="B1436" s="141"/>
    </row>
    <row r="1437" spans="2:2" ht="15">
      <c r="B1437" s="141"/>
    </row>
    <row r="1438" spans="2:2" ht="15">
      <c r="B1438" s="141"/>
    </row>
    <row r="1439" spans="2:2" ht="15">
      <c r="B1439" s="141"/>
    </row>
    <row r="1440" spans="2:2" ht="15">
      <c r="B1440" s="141"/>
    </row>
    <row r="1441" spans="2:2" ht="15">
      <c r="B1441" s="141"/>
    </row>
    <row r="1442" spans="2:2" ht="15">
      <c r="B1442" s="141"/>
    </row>
    <row r="1443" spans="2:2" ht="15">
      <c r="B1443" s="141"/>
    </row>
    <row r="1444" spans="2:2" ht="15">
      <c r="B1444" s="141"/>
    </row>
    <row r="1445" spans="2:2" ht="15">
      <c r="B1445" s="141"/>
    </row>
    <row r="1446" spans="2:2" ht="15">
      <c r="B1446" s="141"/>
    </row>
    <row r="1447" spans="2:2" ht="15">
      <c r="B1447" s="141"/>
    </row>
    <row r="1448" spans="2:2" ht="15">
      <c r="B1448" s="141"/>
    </row>
    <row r="1449" spans="2:2" ht="15">
      <c r="B1449" s="141"/>
    </row>
    <row r="1450" spans="2:2" ht="15">
      <c r="B1450" s="141"/>
    </row>
    <row r="1451" spans="2:2" ht="15">
      <c r="B1451" s="141"/>
    </row>
    <row r="1452" spans="2:2" ht="15">
      <c r="B1452" s="141"/>
    </row>
    <row r="1453" spans="2:2" ht="15">
      <c r="B1453" s="141"/>
    </row>
    <row r="1454" spans="2:2" ht="15">
      <c r="B1454" s="141"/>
    </row>
    <row r="1455" spans="2:2" ht="15">
      <c r="B1455" s="141"/>
    </row>
    <row r="1456" spans="2:2" ht="15">
      <c r="B1456" s="141"/>
    </row>
    <row r="1457" spans="2:2" ht="15">
      <c r="B1457" s="141"/>
    </row>
    <row r="1458" spans="2:2" ht="15">
      <c r="B1458" s="141"/>
    </row>
    <row r="1459" spans="2:2" ht="15">
      <c r="B1459" s="141"/>
    </row>
    <row r="1460" spans="2:2" ht="15">
      <c r="B1460" s="141"/>
    </row>
    <row r="1461" spans="2:2" ht="15">
      <c r="B1461" s="141"/>
    </row>
    <row r="1462" spans="2:2" ht="15">
      <c r="B1462" s="141"/>
    </row>
    <row r="1463" spans="2:2" ht="15">
      <c r="B1463" s="141"/>
    </row>
    <row r="1464" spans="2:2" ht="15">
      <c r="B1464" s="141"/>
    </row>
    <row r="1465" spans="2:2" ht="15">
      <c r="B1465" s="141"/>
    </row>
    <row r="1466" spans="2:2" ht="15">
      <c r="B1466" s="141"/>
    </row>
    <row r="1467" spans="2:2" ht="15">
      <c r="B1467" s="141"/>
    </row>
    <row r="1468" spans="2:2" ht="15">
      <c r="B1468" s="141"/>
    </row>
    <row r="1469" spans="2:2" ht="15">
      <c r="B1469" s="141"/>
    </row>
    <row r="1470" spans="2:2" ht="15">
      <c r="B1470" s="141"/>
    </row>
    <row r="1471" spans="2:2" ht="15">
      <c r="B1471" s="141"/>
    </row>
    <row r="1472" spans="2:2" ht="15">
      <c r="B1472" s="141"/>
    </row>
    <row r="1473" spans="2:2" ht="15">
      <c r="B1473" s="141"/>
    </row>
    <row r="1474" spans="2:2" ht="15">
      <c r="B1474" s="141"/>
    </row>
    <row r="1475" spans="2:2" ht="15">
      <c r="B1475" s="141"/>
    </row>
    <row r="1476" spans="2:2" ht="15">
      <c r="B1476" s="141"/>
    </row>
    <row r="1477" spans="2:2" ht="15">
      <c r="B1477" s="141"/>
    </row>
    <row r="1478" spans="2:2" ht="15">
      <c r="B1478" s="141"/>
    </row>
    <row r="1479" spans="2:2" ht="15">
      <c r="B1479" s="141"/>
    </row>
    <row r="1480" spans="2:2" ht="15">
      <c r="B1480" s="141"/>
    </row>
    <row r="1481" spans="2:2" ht="15">
      <c r="B1481" s="141"/>
    </row>
    <row r="1482" spans="2:2" ht="15">
      <c r="B1482" s="141"/>
    </row>
    <row r="1483" spans="2:2" ht="15">
      <c r="B1483" s="141"/>
    </row>
    <row r="1484" spans="2:2" ht="15">
      <c r="B1484" s="141"/>
    </row>
    <row r="1485" spans="2:2" ht="15">
      <c r="B1485" s="141"/>
    </row>
    <row r="1486" spans="2:2" ht="15">
      <c r="B1486" s="141"/>
    </row>
    <row r="1487" spans="2:2" ht="15">
      <c r="B1487" s="141"/>
    </row>
    <row r="1488" spans="2:2" ht="15">
      <c r="B1488" s="141"/>
    </row>
    <row r="1489" spans="2:2" ht="15">
      <c r="B1489" s="141"/>
    </row>
    <row r="1490" spans="2:2" ht="15">
      <c r="B1490" s="141"/>
    </row>
    <row r="1491" spans="2:2" ht="15">
      <c r="B1491" s="141"/>
    </row>
    <row r="1492" spans="2:2" ht="15">
      <c r="B1492" s="141"/>
    </row>
    <row r="1493" spans="2:2" ht="15">
      <c r="B1493" s="141"/>
    </row>
    <row r="1494" spans="2:2" ht="15">
      <c r="B1494" s="141"/>
    </row>
    <row r="1495" spans="2:2" ht="15">
      <c r="B1495" s="141"/>
    </row>
    <row r="1496" spans="2:2" ht="15">
      <c r="B1496" s="141"/>
    </row>
    <row r="1497" spans="2:2" ht="15">
      <c r="B1497" s="141"/>
    </row>
    <row r="1498" spans="2:2" ht="15">
      <c r="B1498" s="141"/>
    </row>
    <row r="1499" spans="2:2" ht="15">
      <c r="B1499" s="141"/>
    </row>
    <row r="1500" spans="2:2" ht="15">
      <c r="B1500" s="141"/>
    </row>
    <row r="1501" spans="2:2" ht="15">
      <c r="B1501" s="141"/>
    </row>
    <row r="1502" spans="2:2" ht="15">
      <c r="B1502" s="141"/>
    </row>
    <row r="1503" spans="2:2" ht="15">
      <c r="B1503" s="141"/>
    </row>
    <row r="1504" spans="2:2" ht="15">
      <c r="B1504" s="141"/>
    </row>
    <row r="1505" spans="2:2" ht="15">
      <c r="B1505" s="141"/>
    </row>
    <row r="1506" spans="2:2" ht="15">
      <c r="B1506" s="141"/>
    </row>
    <row r="1507" spans="2:2" ht="15">
      <c r="B1507" s="141"/>
    </row>
    <row r="1508" spans="2:2" ht="15">
      <c r="B1508" s="141"/>
    </row>
    <row r="1509" spans="2:2" ht="15">
      <c r="B1509" s="141"/>
    </row>
    <row r="1510" spans="2:2" ht="15">
      <c r="B1510" s="141"/>
    </row>
    <row r="1511" spans="2:2" ht="15">
      <c r="B1511" s="141"/>
    </row>
    <row r="1512" spans="2:2" ht="15">
      <c r="B1512" s="141"/>
    </row>
    <row r="1513" spans="2:2" ht="15">
      <c r="B1513" s="141"/>
    </row>
    <row r="1514" spans="2:2" ht="15">
      <c r="B1514" s="141"/>
    </row>
    <row r="1515" spans="2:2" ht="15">
      <c r="B1515" s="141"/>
    </row>
    <row r="1516" spans="2:2" ht="15">
      <c r="B1516" s="141"/>
    </row>
    <row r="1517" spans="2:2" ht="15">
      <c r="B1517" s="141"/>
    </row>
    <row r="1518" spans="2:2" ht="15">
      <c r="B1518" s="141"/>
    </row>
    <row r="1519" spans="2:2" ht="15">
      <c r="B1519" s="141"/>
    </row>
    <row r="1520" spans="2:2" ht="15">
      <c r="B1520" s="141"/>
    </row>
    <row r="1521" spans="2:2" ht="15">
      <c r="B1521" s="141"/>
    </row>
    <row r="1522" spans="2:2" ht="15">
      <c r="B1522" s="141"/>
    </row>
    <row r="1523" spans="2:2" ht="15">
      <c r="B1523" s="141"/>
    </row>
    <row r="1524" spans="2:2" ht="15">
      <c r="B1524" s="141"/>
    </row>
    <row r="1525" spans="2:2" ht="15">
      <c r="B1525" s="141"/>
    </row>
    <row r="1526" spans="2:2" ht="15">
      <c r="B1526" s="141"/>
    </row>
    <row r="1527" spans="2:2" ht="15">
      <c r="B1527" s="141"/>
    </row>
    <row r="1528" spans="2:2" ht="15">
      <c r="B1528" s="141"/>
    </row>
    <row r="1529" spans="2:2" ht="15">
      <c r="B1529" s="141"/>
    </row>
    <row r="1530" spans="2:2" ht="15">
      <c r="B1530" s="141"/>
    </row>
    <row r="1531" spans="2:2" ht="15">
      <c r="B1531" s="141"/>
    </row>
    <row r="1532" spans="2:2" ht="15">
      <c r="B1532" s="141"/>
    </row>
    <row r="1533" spans="2:2" ht="15">
      <c r="B1533" s="141"/>
    </row>
    <row r="1534" spans="2:2" ht="15">
      <c r="B1534" s="141"/>
    </row>
    <row r="1535" spans="2:2" ht="15">
      <c r="B1535" s="141"/>
    </row>
    <row r="1536" spans="2:2" ht="15">
      <c r="B1536" s="141"/>
    </row>
    <row r="1537" spans="2:2" ht="15">
      <c r="B1537" s="141"/>
    </row>
    <row r="1538" spans="2:2" ht="15">
      <c r="B1538" s="141"/>
    </row>
    <row r="1539" spans="2:2" ht="15">
      <c r="B1539" s="141"/>
    </row>
    <row r="1540" spans="2:2" ht="15">
      <c r="B1540" s="141"/>
    </row>
    <row r="1541" spans="2:2" ht="15">
      <c r="B1541" s="141"/>
    </row>
    <row r="1542" spans="2:2" ht="15">
      <c r="B1542" s="141"/>
    </row>
    <row r="1543" spans="2:2" ht="15">
      <c r="B1543" s="141"/>
    </row>
    <row r="1544" spans="2:2" ht="15">
      <c r="B1544" s="141"/>
    </row>
    <row r="1545" spans="2:2" ht="15">
      <c r="B1545" s="141"/>
    </row>
    <row r="1546" spans="2:2" ht="15">
      <c r="B1546" s="141"/>
    </row>
    <row r="1547" spans="2:2" ht="15">
      <c r="B1547" s="141"/>
    </row>
    <row r="1548" spans="2:2" ht="15">
      <c r="B1548" s="141"/>
    </row>
    <row r="1549" spans="2:2" ht="15">
      <c r="B1549" s="141"/>
    </row>
    <row r="1550" spans="2:2" ht="15">
      <c r="B1550" s="141"/>
    </row>
    <row r="1551" spans="2:2" ht="15">
      <c r="B1551" s="141"/>
    </row>
    <row r="1552" spans="2:2" ht="15">
      <c r="B1552" s="141"/>
    </row>
    <row r="1553" spans="2:2" ht="15">
      <c r="B1553" s="141"/>
    </row>
    <row r="1554" spans="2:2" ht="15">
      <c r="B1554" s="141"/>
    </row>
    <row r="1555" spans="2:2" ht="15">
      <c r="B1555" s="141"/>
    </row>
    <row r="1556" spans="2:2" ht="15">
      <c r="B1556" s="141"/>
    </row>
    <row r="1557" spans="2:2" ht="15">
      <c r="B1557" s="141"/>
    </row>
    <row r="1558" spans="2:2" ht="15">
      <c r="B1558" s="141"/>
    </row>
    <row r="1559" spans="2:2" ht="15">
      <c r="B1559" s="141"/>
    </row>
    <row r="1560" spans="2:2" ht="15">
      <c r="B1560" s="141"/>
    </row>
    <row r="1561" spans="2:2" ht="15">
      <c r="B1561" s="141"/>
    </row>
    <row r="1562" spans="2:2" ht="15">
      <c r="B1562" s="141"/>
    </row>
    <row r="1563" spans="2:2" ht="15">
      <c r="B1563" s="141"/>
    </row>
    <row r="1564" spans="2:2" ht="15">
      <c r="B1564" s="141"/>
    </row>
    <row r="1565" spans="2:2" ht="15">
      <c r="B1565" s="141"/>
    </row>
    <row r="1566" spans="2:2" ht="15">
      <c r="B1566" s="141"/>
    </row>
    <row r="1567" spans="2:2" ht="15">
      <c r="B1567" s="141"/>
    </row>
    <row r="1568" spans="2:2" ht="15">
      <c r="B1568" s="141"/>
    </row>
    <row r="1569" spans="2:2" ht="15">
      <c r="B1569" s="141"/>
    </row>
    <row r="1570" spans="2:2" ht="15">
      <c r="B1570" s="141"/>
    </row>
    <row r="1571" spans="2:2" ht="15">
      <c r="B1571" s="141"/>
    </row>
    <row r="1572" spans="2:2" ht="15">
      <c r="B1572" s="141"/>
    </row>
    <row r="1573" spans="2:2" ht="15">
      <c r="B1573" s="141"/>
    </row>
    <row r="1574" spans="2:2" ht="15">
      <c r="B1574" s="141"/>
    </row>
    <row r="1575" spans="2:2" ht="15">
      <c r="B1575" s="141"/>
    </row>
    <row r="1576" spans="2:2" ht="15">
      <c r="B1576" s="141"/>
    </row>
    <row r="1577" spans="2:2" ht="15">
      <c r="B1577" s="141"/>
    </row>
    <row r="1578" spans="2:2" ht="15">
      <c r="B1578" s="141"/>
    </row>
    <row r="1579" spans="2:2" ht="15">
      <c r="B1579" s="141"/>
    </row>
    <row r="1580" spans="2:2" ht="15">
      <c r="B1580" s="141"/>
    </row>
    <row r="1581" spans="2:2" ht="15">
      <c r="B1581" s="141"/>
    </row>
    <row r="1582" spans="2:2" ht="15">
      <c r="B1582" s="141"/>
    </row>
    <row r="1583" spans="2:2" ht="15">
      <c r="B1583" s="141"/>
    </row>
    <row r="1584" spans="2:2" ht="15">
      <c r="B1584" s="141"/>
    </row>
    <row r="1585" spans="2:2" ht="15">
      <c r="B1585" s="141"/>
    </row>
    <row r="1586" spans="2:2" ht="15">
      <c r="B1586" s="141"/>
    </row>
    <row r="1587" spans="2:2" ht="15">
      <c r="B1587" s="141"/>
    </row>
    <row r="1588" spans="2:2" ht="15">
      <c r="B1588" s="141"/>
    </row>
    <row r="1589" spans="2:2" ht="15">
      <c r="B1589" s="141"/>
    </row>
    <row r="1590" spans="2:2" ht="15">
      <c r="B1590" s="141"/>
    </row>
    <row r="1591" spans="2:2" ht="15">
      <c r="B1591" s="141"/>
    </row>
    <row r="1592" spans="2:2" ht="15">
      <c r="B1592" s="141"/>
    </row>
    <row r="1593" spans="2:2" ht="15">
      <c r="B1593" s="141"/>
    </row>
    <row r="1594" spans="2:2" ht="15">
      <c r="B1594" s="141"/>
    </row>
    <row r="1595" spans="2:2" ht="15">
      <c r="B1595" s="141"/>
    </row>
    <row r="1596" spans="2:2" ht="15">
      <c r="B1596" s="141"/>
    </row>
    <row r="1597" spans="2:2" ht="15">
      <c r="B1597" s="141"/>
    </row>
    <row r="1598" spans="2:2" ht="15">
      <c r="B1598" s="141"/>
    </row>
    <row r="1599" spans="2:2" ht="15">
      <c r="B1599" s="141"/>
    </row>
    <row r="1600" spans="2:2" ht="15">
      <c r="B1600" s="141"/>
    </row>
    <row r="1601" spans="2:2" ht="15">
      <c r="B1601" s="141"/>
    </row>
    <row r="1602" spans="2:2" ht="15">
      <c r="B1602" s="141"/>
    </row>
    <row r="1603" spans="2:2" ht="15">
      <c r="B1603" s="141"/>
    </row>
    <row r="1604" spans="2:2" ht="15">
      <c r="B1604" s="141"/>
    </row>
    <row r="1605" spans="2:2" ht="15">
      <c r="B1605" s="141"/>
    </row>
    <row r="1606" spans="2:2" ht="15">
      <c r="B1606" s="141"/>
    </row>
    <row r="1607" spans="2:2" ht="15">
      <c r="B1607" s="141"/>
    </row>
    <row r="1608" spans="2:2" ht="15">
      <c r="B1608" s="141"/>
    </row>
    <row r="1609" spans="2:2" ht="15">
      <c r="B1609" s="141"/>
    </row>
    <row r="1610" spans="2:2" ht="15">
      <c r="B1610" s="141"/>
    </row>
    <row r="1611" spans="2:2" ht="15">
      <c r="B1611" s="141"/>
    </row>
    <row r="1612" spans="2:2" ht="15">
      <c r="B1612" s="141"/>
    </row>
    <row r="1613" spans="2:2" ht="15">
      <c r="B1613" s="141"/>
    </row>
    <row r="1614" spans="2:2" ht="15">
      <c r="B1614" s="141"/>
    </row>
    <row r="1615" spans="2:2" ht="15">
      <c r="B1615" s="141"/>
    </row>
    <row r="1616" spans="2:2" ht="15">
      <c r="B1616" s="141"/>
    </row>
    <row r="1617" spans="2:2" ht="15">
      <c r="B1617" s="141"/>
    </row>
    <row r="1618" spans="2:2" ht="15">
      <c r="B1618" s="141"/>
    </row>
    <row r="1619" spans="2:2" ht="15">
      <c r="B1619" s="141"/>
    </row>
    <row r="1620" spans="2:2" ht="15">
      <c r="B1620" s="141"/>
    </row>
    <row r="1621" spans="2:2" ht="15">
      <c r="B1621" s="141"/>
    </row>
    <row r="1622" spans="2:2" ht="15">
      <c r="B1622" s="141"/>
    </row>
    <row r="1623" spans="2:2" ht="15">
      <c r="B1623" s="141"/>
    </row>
    <row r="1624" spans="2:2" ht="15">
      <c r="B1624" s="141"/>
    </row>
    <row r="1625" spans="2:2" ht="15">
      <c r="B1625" s="141"/>
    </row>
    <row r="1626" spans="2:2" ht="15">
      <c r="B1626" s="141"/>
    </row>
    <row r="1627" spans="2:2" ht="15">
      <c r="B1627" s="141"/>
    </row>
    <row r="1628" spans="2:2" ht="15">
      <c r="B1628" s="141"/>
    </row>
    <row r="1629" spans="2:2" ht="15">
      <c r="B1629" s="141"/>
    </row>
    <row r="1630" spans="2:2" ht="15">
      <c r="B1630" s="141"/>
    </row>
    <row r="1631" spans="2:2" ht="15">
      <c r="B1631" s="141"/>
    </row>
    <row r="1632" spans="2:2" ht="15">
      <c r="B1632" s="141"/>
    </row>
    <row r="1633" spans="2:2" ht="15">
      <c r="B1633" s="141"/>
    </row>
    <row r="1634" spans="2:2" ht="15">
      <c r="B1634" s="141"/>
    </row>
    <row r="1635" spans="2:2" ht="15">
      <c r="B1635" s="141"/>
    </row>
    <row r="1636" spans="2:2" ht="15">
      <c r="B1636" s="141"/>
    </row>
    <row r="1637" spans="2:2" ht="15">
      <c r="B1637" s="141"/>
    </row>
    <row r="1638" spans="2:2" ht="15">
      <c r="B1638" s="141"/>
    </row>
    <row r="1639" spans="2:2" ht="15">
      <c r="B1639" s="141"/>
    </row>
    <row r="1640" spans="2:2" ht="15">
      <c r="B1640" s="141"/>
    </row>
    <row r="1641" spans="2:2" ht="15">
      <c r="B1641" s="141"/>
    </row>
    <row r="1642" spans="2:2" ht="15">
      <c r="B1642" s="141"/>
    </row>
    <row r="1643" spans="2:2" ht="15">
      <c r="B1643" s="141"/>
    </row>
    <row r="1644" spans="2:2" ht="15">
      <c r="B1644" s="141"/>
    </row>
    <row r="1645" spans="2:2" ht="15">
      <c r="B1645" s="141"/>
    </row>
    <row r="1646" spans="2:2" ht="15">
      <c r="B1646" s="141"/>
    </row>
    <row r="1647" spans="2:2" ht="15">
      <c r="B1647" s="141"/>
    </row>
    <row r="1648" spans="2:2" ht="15">
      <c r="B1648" s="141"/>
    </row>
    <row r="1649" spans="2:2" ht="15">
      <c r="B1649" s="141"/>
    </row>
    <row r="1650" spans="2:2" ht="15">
      <c r="B1650" s="141"/>
    </row>
    <row r="1651" spans="2:2" ht="15">
      <c r="B1651" s="141"/>
    </row>
    <row r="1652" spans="2:2" ht="15">
      <c r="B1652" s="141"/>
    </row>
    <row r="1653" spans="2:2" ht="15">
      <c r="B1653" s="141"/>
    </row>
    <row r="1654" spans="2:2" ht="15">
      <c r="B1654" s="141"/>
    </row>
    <row r="1655" spans="2:2" ht="15">
      <c r="B1655" s="141"/>
    </row>
    <row r="1656" spans="2:2" ht="15">
      <c r="B1656" s="141"/>
    </row>
    <row r="1657" spans="2:2" ht="15">
      <c r="B1657" s="141"/>
    </row>
    <row r="1658" spans="2:2" ht="15">
      <c r="B1658" s="141"/>
    </row>
    <row r="1659" spans="2:2" ht="15">
      <c r="B1659" s="141"/>
    </row>
    <row r="1660" spans="2:2" ht="15">
      <c r="B1660" s="141"/>
    </row>
    <row r="1661" spans="2:2" ht="15">
      <c r="B1661" s="141"/>
    </row>
    <row r="1662" spans="2:2" ht="15">
      <c r="B1662" s="141"/>
    </row>
    <row r="1663" spans="2:2" ht="15">
      <c r="B1663" s="141"/>
    </row>
    <row r="1664" spans="2:2" ht="15">
      <c r="B1664" s="141"/>
    </row>
    <row r="1665" spans="2:2" ht="15">
      <c r="B1665" s="141"/>
    </row>
    <row r="1666" spans="2:2" ht="15">
      <c r="B1666" s="141"/>
    </row>
    <row r="1667" spans="2:2" ht="15">
      <c r="B1667" s="141"/>
    </row>
    <row r="1668" spans="2:2" ht="15">
      <c r="B1668" s="141"/>
    </row>
    <row r="1669" spans="2:2" ht="15">
      <c r="B1669" s="141"/>
    </row>
    <row r="1670" spans="2:2" ht="15">
      <c r="B1670" s="141"/>
    </row>
    <row r="1671" spans="2:2" ht="15">
      <c r="B1671" s="141"/>
    </row>
    <row r="1672" spans="2:2" ht="15">
      <c r="B1672" s="141"/>
    </row>
    <row r="1673" spans="2:2" ht="15">
      <c r="B1673" s="141"/>
    </row>
    <row r="1674" spans="2:2" ht="15">
      <c r="B1674" s="141"/>
    </row>
    <row r="1675" spans="2:2" ht="15">
      <c r="B1675" s="141"/>
    </row>
    <row r="1676" spans="2:2" ht="15">
      <c r="B1676" s="141"/>
    </row>
    <row r="1677" spans="2:2" ht="15">
      <c r="B1677" s="141"/>
    </row>
    <row r="1678" spans="2:2" ht="15">
      <c r="B1678" s="141"/>
    </row>
    <row r="1679" spans="2:2" ht="15">
      <c r="B1679" s="141"/>
    </row>
    <row r="1680" spans="2:2" ht="15">
      <c r="B1680" s="141"/>
    </row>
    <row r="1681" spans="2:2" ht="15">
      <c r="B1681" s="141"/>
    </row>
    <row r="1682" spans="2:2" ht="15">
      <c r="B1682" s="141"/>
    </row>
    <row r="1683" spans="2:2" ht="15">
      <c r="B1683" s="141"/>
    </row>
    <row r="1684" spans="2:2" ht="15">
      <c r="B1684" s="141"/>
    </row>
    <row r="1685" spans="2:2" ht="15">
      <c r="B1685" s="141"/>
    </row>
    <row r="1686" spans="2:2" ht="15">
      <c r="B1686" s="141"/>
    </row>
    <row r="1687" spans="2:2" ht="15">
      <c r="B1687" s="141"/>
    </row>
    <row r="1688" spans="2:2" ht="15">
      <c r="B1688" s="141"/>
    </row>
    <row r="1689" spans="2:2" ht="15">
      <c r="B1689" s="141"/>
    </row>
    <row r="1690" spans="2:2" ht="15">
      <c r="B1690" s="141"/>
    </row>
    <row r="1691" spans="2:2" ht="15">
      <c r="B1691" s="141"/>
    </row>
    <row r="1692" spans="2:2" ht="15">
      <c r="B1692" s="141"/>
    </row>
    <row r="1693" spans="2:2" ht="15">
      <c r="B1693" s="141"/>
    </row>
    <row r="1694" spans="2:2" ht="15">
      <c r="B1694" s="141"/>
    </row>
    <row r="1695" spans="2:2" ht="15">
      <c r="B1695" s="141"/>
    </row>
    <row r="1696" spans="2:2" ht="15">
      <c r="B1696" s="141"/>
    </row>
    <row r="1697" spans="2:2" ht="15">
      <c r="B1697" s="141"/>
    </row>
    <row r="1698" spans="2:2" ht="15">
      <c r="B1698" s="141"/>
    </row>
    <row r="1699" spans="2:2" ht="15">
      <c r="B1699" s="141"/>
    </row>
    <row r="1700" spans="2:2" ht="15">
      <c r="B1700" s="141"/>
    </row>
    <row r="1701" spans="2:2" ht="15">
      <c r="B1701" s="141"/>
    </row>
    <row r="1702" spans="2:2" ht="15">
      <c r="B1702" s="141"/>
    </row>
    <row r="1703" spans="2:2" ht="15">
      <c r="B1703" s="141"/>
    </row>
    <row r="1704" spans="2:2" ht="15">
      <c r="B1704" s="141"/>
    </row>
    <row r="1705" spans="2:2" ht="15">
      <c r="B1705" s="141"/>
    </row>
    <row r="1706" spans="2:2" ht="15">
      <c r="B1706" s="141"/>
    </row>
    <row r="1707" spans="2:2" ht="15">
      <c r="B1707" s="141"/>
    </row>
    <row r="1708" spans="2:2" ht="15">
      <c r="B1708" s="141"/>
    </row>
    <row r="1709" spans="2:2" ht="15">
      <c r="B1709" s="141"/>
    </row>
    <row r="1710" spans="2:2" ht="15">
      <c r="B1710" s="141"/>
    </row>
    <row r="1711" spans="2:2" ht="15">
      <c r="B1711" s="141"/>
    </row>
    <row r="1712" spans="2:2" ht="15">
      <c r="B1712" s="141"/>
    </row>
    <row r="1713" spans="2:2" ht="15">
      <c r="B1713" s="141"/>
    </row>
    <row r="1714" spans="2:2" ht="15">
      <c r="B1714" s="141"/>
    </row>
    <row r="1715" spans="2:2" ht="15">
      <c r="B1715" s="141"/>
    </row>
    <row r="1716" spans="2:2" ht="15">
      <c r="B1716" s="141"/>
    </row>
    <row r="1717" spans="2:2" ht="15">
      <c r="B1717" s="141"/>
    </row>
    <row r="1718" spans="2:2" ht="15">
      <c r="B1718" s="141"/>
    </row>
    <row r="1719" spans="2:2" ht="15">
      <c r="B1719" s="141"/>
    </row>
    <row r="1720" spans="2:2" ht="15">
      <c r="B1720" s="141"/>
    </row>
    <row r="1721" spans="2:2" ht="15">
      <c r="B1721" s="141"/>
    </row>
    <row r="1722" spans="2:2" ht="15">
      <c r="B1722" s="141"/>
    </row>
    <row r="1723" spans="2:2" ht="15">
      <c r="B1723" s="141"/>
    </row>
    <row r="1724" spans="2:2" ht="15">
      <c r="B1724" s="141"/>
    </row>
    <row r="1725" spans="2:2" ht="15">
      <c r="B1725" s="141"/>
    </row>
    <row r="1726" spans="2:2" ht="15">
      <c r="B1726" s="141"/>
    </row>
    <row r="1727" spans="2:2" ht="15">
      <c r="B1727" s="141"/>
    </row>
    <row r="1728" spans="2:2" ht="15">
      <c r="B1728" s="141"/>
    </row>
    <row r="1729" spans="2:2" ht="15">
      <c r="B1729" s="141"/>
    </row>
    <row r="1730" spans="2:2" ht="15">
      <c r="B1730" s="141"/>
    </row>
    <row r="1731" spans="2:2" ht="15">
      <c r="B1731" s="141"/>
    </row>
    <row r="1732" spans="2:2" ht="15">
      <c r="B1732" s="141"/>
    </row>
    <row r="1733" spans="2:2" ht="15">
      <c r="B1733" s="141"/>
    </row>
    <row r="1734" spans="2:2" ht="15">
      <c r="B1734" s="141"/>
    </row>
    <row r="1735" spans="2:2" ht="15">
      <c r="B1735" s="141"/>
    </row>
    <row r="1736" spans="2:2" ht="15">
      <c r="B1736" s="141"/>
    </row>
    <row r="1737" spans="2:2" ht="15">
      <c r="B1737" s="141"/>
    </row>
    <row r="1738" spans="2:2" ht="15">
      <c r="B1738" s="141"/>
    </row>
    <row r="1739" spans="2:2" ht="15">
      <c r="B1739" s="141"/>
    </row>
    <row r="1740" spans="2:2" ht="15">
      <c r="B1740" s="141"/>
    </row>
    <row r="1741" spans="2:2" ht="15">
      <c r="B1741" s="141"/>
    </row>
    <row r="1742" spans="2:2" ht="15">
      <c r="B1742" s="141"/>
    </row>
    <row r="1743" spans="2:2" ht="15">
      <c r="B1743" s="141"/>
    </row>
    <row r="1744" spans="2:2" ht="15">
      <c r="B1744" s="141"/>
    </row>
    <row r="1745" spans="2:2" ht="15">
      <c r="B1745" s="141"/>
    </row>
    <row r="1746" spans="2:2" ht="15">
      <c r="B1746" s="141"/>
    </row>
    <row r="1747" spans="2:2" ht="15">
      <c r="B1747" s="141"/>
    </row>
    <row r="1748" spans="2:2" ht="15">
      <c r="B1748" s="141"/>
    </row>
    <row r="1749" spans="2:2" ht="15">
      <c r="B1749" s="141"/>
    </row>
    <row r="1750" spans="2:2" ht="15">
      <c r="B1750" s="141"/>
    </row>
    <row r="1751" spans="2:2" ht="15">
      <c r="B1751" s="141"/>
    </row>
    <row r="1752" spans="2:2" ht="15">
      <c r="B1752" s="141"/>
    </row>
    <row r="1753" spans="2:2" ht="15">
      <c r="B1753" s="141"/>
    </row>
    <row r="1754" spans="2:2" ht="15">
      <c r="B1754" s="141"/>
    </row>
    <row r="1755" spans="2:2" ht="15">
      <c r="B1755" s="141"/>
    </row>
    <row r="1756" spans="2:2" ht="15">
      <c r="B1756" s="141"/>
    </row>
    <row r="1757" spans="2:2" ht="15">
      <c r="B1757" s="141"/>
    </row>
    <row r="1758" spans="2:2" ht="15">
      <c r="B1758" s="141"/>
    </row>
    <row r="1759" spans="2:2" ht="15">
      <c r="B1759" s="141"/>
    </row>
    <row r="1760" spans="2:2" ht="15">
      <c r="B1760" s="141"/>
    </row>
    <row r="1761" spans="2:2" ht="15">
      <c r="B1761" s="141"/>
    </row>
    <row r="1762" spans="2:2" ht="15">
      <c r="B1762" s="141"/>
    </row>
    <row r="1763" spans="2:2" ht="15">
      <c r="B1763" s="141"/>
    </row>
    <row r="1764" spans="2:2" ht="15">
      <c r="B1764" s="141"/>
    </row>
    <row r="1765" spans="2:2" ht="15">
      <c r="B1765" s="141"/>
    </row>
    <row r="1766" spans="2:2" ht="15">
      <c r="B1766" s="141"/>
    </row>
    <row r="1767" spans="2:2" ht="15">
      <c r="B1767" s="141"/>
    </row>
    <row r="1768" spans="2:2" ht="15">
      <c r="B1768" s="141"/>
    </row>
    <row r="1769" spans="2:2" ht="15">
      <c r="B1769" s="141"/>
    </row>
    <row r="1770" spans="2:2" ht="15">
      <c r="B1770" s="141"/>
    </row>
    <row r="1771" spans="2:2" ht="15">
      <c r="B1771" s="141"/>
    </row>
    <row r="1772" spans="2:2" ht="15">
      <c r="B1772" s="141"/>
    </row>
    <row r="1773" spans="2:2" ht="15">
      <c r="B1773" s="141"/>
    </row>
    <row r="1774" spans="2:2" ht="15">
      <c r="B1774" s="141"/>
    </row>
    <row r="1775" spans="2:2" ht="15">
      <c r="B1775" s="141"/>
    </row>
    <row r="1776" spans="2:2" ht="15">
      <c r="B1776" s="141"/>
    </row>
    <row r="1777" spans="2:2" ht="15">
      <c r="B1777" s="141"/>
    </row>
    <row r="1778" spans="2:2" ht="15">
      <c r="B1778" s="141"/>
    </row>
    <row r="1779" spans="2:2" ht="15">
      <c r="B1779" s="141"/>
    </row>
    <row r="1780" spans="2:2" ht="15">
      <c r="B1780" s="141"/>
    </row>
    <row r="1781" spans="2:2" ht="15">
      <c r="B1781" s="141"/>
    </row>
    <row r="1782" spans="2:2" ht="15">
      <c r="B1782" s="141"/>
    </row>
    <row r="1783" spans="2:2" ht="15">
      <c r="B1783" s="141"/>
    </row>
    <row r="1784" spans="2:2" ht="15">
      <c r="B1784" s="141"/>
    </row>
    <row r="1785" spans="2:2" ht="15">
      <c r="B1785" s="141"/>
    </row>
    <row r="1786" spans="2:2" ht="15">
      <c r="B1786" s="141"/>
    </row>
    <row r="1787" spans="2:2" ht="15">
      <c r="B1787" s="141"/>
    </row>
    <row r="1788" spans="2:2" ht="15">
      <c r="B1788" s="141"/>
    </row>
    <row r="1789" spans="2:2" ht="15">
      <c r="B1789" s="141"/>
    </row>
    <row r="1790" spans="2:2" ht="15">
      <c r="B1790" s="141"/>
    </row>
    <row r="1791" spans="2:2" ht="15">
      <c r="B1791" s="141"/>
    </row>
    <row r="1792" spans="2:2" ht="15">
      <c r="B1792" s="141"/>
    </row>
    <row r="1793" spans="2:2" ht="15">
      <c r="B1793" s="141"/>
    </row>
    <row r="1794" spans="2:2" ht="15">
      <c r="B1794" s="141"/>
    </row>
    <row r="1795" spans="2:2" ht="15">
      <c r="B1795" s="141"/>
    </row>
    <row r="1796" spans="2:2" ht="15">
      <c r="B1796" s="141"/>
    </row>
    <row r="1797" spans="2:2" ht="15">
      <c r="B1797" s="141"/>
    </row>
    <row r="1798" spans="2:2" ht="15">
      <c r="B1798" s="141"/>
    </row>
    <row r="1799" spans="2:2" ht="15">
      <c r="B1799" s="141"/>
    </row>
    <row r="1800" spans="2:2" ht="15">
      <c r="B1800" s="141"/>
    </row>
    <row r="1801" spans="2:2" ht="15">
      <c r="B1801" s="141"/>
    </row>
    <row r="1802" spans="2:2" ht="15">
      <c r="B1802" s="141"/>
    </row>
    <row r="1803" spans="2:2" ht="15">
      <c r="B1803" s="141"/>
    </row>
    <row r="1804" spans="2:2" ht="15">
      <c r="B1804" s="141"/>
    </row>
    <row r="1805" spans="2:2" ht="15">
      <c r="B1805" s="141"/>
    </row>
    <row r="1806" spans="2:2" ht="15">
      <c r="B1806" s="141"/>
    </row>
    <row r="1807" spans="2:2" ht="15">
      <c r="B1807" s="141"/>
    </row>
    <row r="1808" spans="2:2" ht="15">
      <c r="B1808" s="141"/>
    </row>
    <row r="1809" spans="2:2" ht="15">
      <c r="B1809" s="141"/>
    </row>
    <row r="1810" spans="2:2" ht="15">
      <c r="B1810" s="141"/>
    </row>
    <row r="1811" spans="2:2" ht="15">
      <c r="B1811" s="141"/>
    </row>
    <row r="1812" spans="2:2" ht="15">
      <c r="B1812" s="141"/>
    </row>
    <row r="1813" spans="2:2" ht="15">
      <c r="B1813" s="141"/>
    </row>
    <row r="1814" spans="2:2" ht="15">
      <c r="B1814" s="141"/>
    </row>
    <row r="1815" spans="2:2" ht="15">
      <c r="B1815" s="141"/>
    </row>
    <row r="1816" spans="2:2" ht="15">
      <c r="B1816" s="141"/>
    </row>
    <row r="1817" spans="2:2" ht="15">
      <c r="B1817" s="141"/>
    </row>
    <row r="1818" spans="2:2" ht="15">
      <c r="B1818" s="141"/>
    </row>
    <row r="1819" spans="2:2" ht="15">
      <c r="B1819" s="141"/>
    </row>
    <row r="1820" spans="2:2" ht="15">
      <c r="B1820" s="141"/>
    </row>
    <row r="1821" spans="2:2" ht="15">
      <c r="B1821" s="141"/>
    </row>
    <row r="1822" spans="2:2" ht="15">
      <c r="B1822" s="141"/>
    </row>
    <row r="1823" spans="2:2" ht="15">
      <c r="B1823" s="141"/>
    </row>
    <row r="1824" spans="2:2" ht="15">
      <c r="B1824" s="141"/>
    </row>
    <row r="1825" spans="2:2" ht="15">
      <c r="B1825" s="141"/>
    </row>
    <row r="1826" spans="2:2" ht="15">
      <c r="B1826" s="141"/>
    </row>
    <row r="1827" spans="2:2" ht="15">
      <c r="B1827" s="141"/>
    </row>
    <row r="1828" spans="2:2" ht="15">
      <c r="B1828" s="141"/>
    </row>
    <row r="1829" spans="2:2" ht="15">
      <c r="B1829" s="141"/>
    </row>
    <row r="1830" spans="2:2" ht="15">
      <c r="B1830" s="141"/>
    </row>
    <row r="1831" spans="2:2" ht="15">
      <c r="B1831" s="141"/>
    </row>
    <row r="1832" spans="2:2" ht="15">
      <c r="B1832" s="141"/>
    </row>
    <row r="1833" spans="2:2" ht="15">
      <c r="B1833" s="141"/>
    </row>
    <row r="1834" spans="2:2" ht="15">
      <c r="B1834" s="141"/>
    </row>
    <row r="1835" spans="2:2" ht="15">
      <c r="B1835" s="141"/>
    </row>
    <row r="1836" spans="2:2" ht="15">
      <c r="B1836" s="141"/>
    </row>
    <row r="1837" spans="2:2" ht="15">
      <c r="B1837" s="141"/>
    </row>
    <row r="1838" spans="2:2" ht="15">
      <c r="B1838" s="141"/>
    </row>
    <row r="1839" spans="2:2" ht="15">
      <c r="B1839" s="141"/>
    </row>
    <row r="1840" spans="2:2" ht="15">
      <c r="B1840" s="141"/>
    </row>
    <row r="1841" spans="2:2" ht="15">
      <c r="B1841" s="141"/>
    </row>
    <row r="1842" spans="2:2" ht="15">
      <c r="B1842" s="141"/>
    </row>
    <row r="1843" spans="2:2" ht="15">
      <c r="B1843" s="141"/>
    </row>
    <row r="1844" spans="2:2" ht="15">
      <c r="B1844" s="141"/>
    </row>
    <row r="1845" spans="2:2" ht="15">
      <c r="B1845" s="141"/>
    </row>
    <row r="1846" spans="2:2" ht="15">
      <c r="B1846" s="141"/>
    </row>
    <row r="1847" spans="2:2" ht="15">
      <c r="B1847" s="141"/>
    </row>
    <row r="1848" spans="2:2" ht="15">
      <c r="B1848" s="141"/>
    </row>
    <row r="1849" spans="2:2" ht="15">
      <c r="B1849" s="141"/>
    </row>
    <row r="1850" spans="2:2" ht="15">
      <c r="B1850" s="141"/>
    </row>
    <row r="1851" spans="2:2" ht="15">
      <c r="B1851" s="141"/>
    </row>
    <row r="1852" spans="2:2" ht="15">
      <c r="B1852" s="141"/>
    </row>
    <row r="1853" spans="2:2" ht="15">
      <c r="B1853" s="141"/>
    </row>
    <row r="1854" spans="2:2" ht="15">
      <c r="B1854" s="141"/>
    </row>
    <row r="1855" spans="2:2" ht="15">
      <c r="B1855" s="141"/>
    </row>
    <row r="1856" spans="2:2" ht="15">
      <c r="B1856" s="141"/>
    </row>
    <row r="1857" spans="2:2" ht="15">
      <c r="B1857" s="141"/>
    </row>
    <row r="1858" spans="2:2" ht="15">
      <c r="B1858" s="141"/>
    </row>
    <row r="1859" spans="2:2" ht="15">
      <c r="B1859" s="141"/>
    </row>
    <row r="1860" spans="2:2" ht="15">
      <c r="B1860" s="141"/>
    </row>
    <row r="1861" spans="2:2" ht="15">
      <c r="B1861" s="141"/>
    </row>
    <row r="1862" spans="2:2" ht="15">
      <c r="B1862" s="141"/>
    </row>
    <row r="1863" spans="2:2" ht="15">
      <c r="B1863" s="141"/>
    </row>
    <row r="1864" spans="2:2" ht="15">
      <c r="B1864" s="141"/>
    </row>
    <row r="1865" spans="2:2" ht="15">
      <c r="B1865" s="141"/>
    </row>
    <row r="1866" spans="2:2" ht="15">
      <c r="B1866" s="141"/>
    </row>
    <row r="1867" spans="2:2" ht="15">
      <c r="B1867" s="141"/>
    </row>
    <row r="1868" spans="2:2" ht="15">
      <c r="B1868" s="141"/>
    </row>
    <row r="1869" spans="2:2" ht="15">
      <c r="B1869" s="141"/>
    </row>
    <row r="1870" spans="2:2" ht="15">
      <c r="B1870" s="141"/>
    </row>
    <row r="1871" spans="2:2" ht="15">
      <c r="B1871" s="141"/>
    </row>
    <row r="1872" spans="2:2" ht="15">
      <c r="B1872" s="141"/>
    </row>
    <row r="1873" spans="2:2" ht="15">
      <c r="B1873" s="141"/>
    </row>
    <row r="1874" spans="2:2" ht="15">
      <c r="B1874" s="141"/>
    </row>
    <row r="1875" spans="2:2" ht="15">
      <c r="B1875" s="141"/>
    </row>
    <row r="1876" spans="2:2" ht="15">
      <c r="B1876" s="141"/>
    </row>
    <row r="1877" spans="2:2" ht="15">
      <c r="B1877" s="141"/>
    </row>
    <row r="1878" spans="2:2" ht="15">
      <c r="B1878" s="141"/>
    </row>
    <row r="1879" spans="2:2" ht="15">
      <c r="B1879" s="141"/>
    </row>
    <row r="1880" spans="2:2" ht="15">
      <c r="B1880" s="141"/>
    </row>
    <row r="1881" spans="2:2" ht="15">
      <c r="B1881" s="141"/>
    </row>
    <row r="1882" spans="2:2" ht="15">
      <c r="B1882" s="141"/>
    </row>
    <row r="1883" spans="2:2" ht="15">
      <c r="B1883" s="141"/>
    </row>
    <row r="1884" spans="2:2" ht="15">
      <c r="B1884" s="141"/>
    </row>
    <row r="1885" spans="2:2" ht="15">
      <c r="B1885" s="141"/>
    </row>
    <row r="1886" spans="2:2" ht="15">
      <c r="B1886" s="141"/>
    </row>
    <row r="1887" spans="2:2" ht="15">
      <c r="B1887" s="141"/>
    </row>
    <row r="1888" spans="2:2" ht="15">
      <c r="B1888" s="141"/>
    </row>
    <row r="1889" spans="2:2" ht="15">
      <c r="B1889" s="141"/>
    </row>
    <row r="1890" spans="2:2" ht="15">
      <c r="B1890" s="141"/>
    </row>
    <row r="1891" spans="2:2" ht="15">
      <c r="B1891" s="141"/>
    </row>
    <row r="1892" spans="2:2" ht="15">
      <c r="B1892" s="141"/>
    </row>
    <row r="1893" spans="2:2" ht="15">
      <c r="B1893" s="141"/>
    </row>
    <row r="1894" spans="2:2" ht="15">
      <c r="B1894" s="141"/>
    </row>
    <row r="1895" spans="2:2" ht="15">
      <c r="B1895" s="141"/>
    </row>
    <row r="1896" spans="2:2" ht="15">
      <c r="B1896" s="141"/>
    </row>
    <row r="1897" spans="2:2" ht="15">
      <c r="B1897" s="141"/>
    </row>
    <row r="1898" spans="2:2" ht="15">
      <c r="B1898" s="141"/>
    </row>
    <row r="1899" spans="2:2" ht="15">
      <c r="B1899" s="141"/>
    </row>
    <row r="1900" spans="2:2" ht="15">
      <c r="B1900" s="141"/>
    </row>
    <row r="1901" spans="2:2" ht="15">
      <c r="B1901" s="141"/>
    </row>
    <row r="1902" spans="2:2" ht="15">
      <c r="B1902" s="141"/>
    </row>
    <row r="1903" spans="2:2" ht="15">
      <c r="B1903" s="141"/>
    </row>
    <row r="1904" spans="2:2" ht="15">
      <c r="B1904" s="141"/>
    </row>
    <row r="1905" spans="2:2" ht="15">
      <c r="B1905" s="141"/>
    </row>
    <row r="1906" spans="2:2" ht="15">
      <c r="B1906" s="141"/>
    </row>
    <row r="1907" spans="2:2" ht="15">
      <c r="B1907" s="141"/>
    </row>
    <row r="1908" spans="2:2" ht="15">
      <c r="B1908" s="141"/>
    </row>
    <row r="1909" spans="2:2" ht="15">
      <c r="B1909" s="141"/>
    </row>
    <row r="1910" spans="2:2" ht="15">
      <c r="B1910" s="141"/>
    </row>
    <row r="1911" spans="2:2" ht="15">
      <c r="B1911" s="141"/>
    </row>
    <row r="1912" spans="2:2" ht="15">
      <c r="B1912" s="141"/>
    </row>
    <row r="1913" spans="2:2" ht="15">
      <c r="B1913" s="141"/>
    </row>
    <row r="1914" spans="2:2" ht="15">
      <c r="B1914" s="141"/>
    </row>
    <row r="1915" spans="2:2" ht="15">
      <c r="B1915" s="141"/>
    </row>
    <row r="1916" spans="2:2" ht="15">
      <c r="B1916" s="141"/>
    </row>
    <row r="1917" spans="2:2" ht="15">
      <c r="B1917" s="141"/>
    </row>
    <row r="1918" spans="2:2" ht="15">
      <c r="B1918" s="141"/>
    </row>
    <row r="1919" spans="2:2" ht="15">
      <c r="B1919" s="141"/>
    </row>
    <row r="1920" spans="2:2" ht="15">
      <c r="B1920" s="141"/>
    </row>
    <row r="1921" spans="2:2" ht="15">
      <c r="B1921" s="141"/>
    </row>
    <row r="1922" spans="2:2" ht="15">
      <c r="B1922" s="141"/>
    </row>
    <row r="1923" spans="2:2" ht="15">
      <c r="B1923" s="141"/>
    </row>
    <row r="1924" spans="2:2" ht="15">
      <c r="B1924" s="141"/>
    </row>
    <row r="1925" spans="2:2" ht="15">
      <c r="B1925" s="141"/>
    </row>
    <row r="1926" spans="2:2" ht="15">
      <c r="B1926" s="141"/>
    </row>
    <row r="1927" spans="2:2" ht="15">
      <c r="B1927" s="141"/>
    </row>
    <row r="1928" spans="2:2" ht="15">
      <c r="B1928" s="141"/>
    </row>
    <row r="1929" spans="2:2" ht="15">
      <c r="B1929" s="141"/>
    </row>
    <row r="1930" spans="2:2" ht="15">
      <c r="B1930" s="141"/>
    </row>
    <row r="1931" spans="2:2" ht="15">
      <c r="B1931" s="141"/>
    </row>
    <row r="1932" spans="2:2" ht="15">
      <c r="B1932" s="141"/>
    </row>
    <row r="1933" spans="2:2" ht="15">
      <c r="B1933" s="141"/>
    </row>
    <row r="1934" spans="2:2" ht="15">
      <c r="B1934" s="141"/>
    </row>
    <row r="1935" spans="2:2" ht="15">
      <c r="B1935" s="141"/>
    </row>
    <row r="1936" spans="2:2" ht="15">
      <c r="B1936" s="141"/>
    </row>
    <row r="1937" spans="2:2" ht="15">
      <c r="B1937" s="141"/>
    </row>
    <row r="1938" spans="2:2" ht="15">
      <c r="B1938" s="141"/>
    </row>
    <row r="1939" spans="2:2" ht="15">
      <c r="B1939" s="141"/>
    </row>
    <row r="1940" spans="2:2" ht="15">
      <c r="B1940" s="141"/>
    </row>
    <row r="1941" spans="2:2" ht="15">
      <c r="B1941" s="141"/>
    </row>
    <row r="1942" spans="2:2" ht="15">
      <c r="B1942" s="141"/>
    </row>
    <row r="1943" spans="2:2" ht="15">
      <c r="B1943" s="141"/>
    </row>
    <row r="1944" spans="2:2" ht="15">
      <c r="B1944" s="141"/>
    </row>
    <row r="1945" spans="2:2" ht="15">
      <c r="B1945" s="141"/>
    </row>
    <row r="1946" spans="2:2" ht="15">
      <c r="B1946" s="141"/>
    </row>
    <row r="1947" spans="2:2" ht="15">
      <c r="B1947" s="141"/>
    </row>
    <row r="1948" spans="2:2" ht="15">
      <c r="B1948" s="141"/>
    </row>
    <row r="1949" spans="2:2" ht="15">
      <c r="B1949" s="141"/>
    </row>
    <row r="1950" spans="2:2" ht="15">
      <c r="B1950" s="141"/>
    </row>
    <row r="1951" spans="2:2" ht="15">
      <c r="B1951" s="141"/>
    </row>
    <row r="1952" spans="2:2" ht="15">
      <c r="B1952" s="141"/>
    </row>
    <row r="1953" spans="2:2" ht="15">
      <c r="B1953" s="141"/>
    </row>
    <row r="1954" spans="2:2" ht="15">
      <c r="B1954" s="141"/>
    </row>
    <row r="1955" spans="2:2" ht="15">
      <c r="B1955" s="141"/>
    </row>
    <row r="1956" spans="2:2" ht="15">
      <c r="B1956" s="141"/>
    </row>
    <row r="1957" spans="2:2" ht="15">
      <c r="B1957" s="141"/>
    </row>
    <row r="1958" spans="2:2" ht="15">
      <c r="B1958" s="141"/>
    </row>
    <row r="1959" spans="2:2" ht="15">
      <c r="B1959" s="141"/>
    </row>
    <row r="1960" spans="2:2" ht="15">
      <c r="B1960" s="141"/>
    </row>
    <row r="1961" spans="2:2" ht="15">
      <c r="B1961" s="141"/>
    </row>
    <row r="1962" spans="2:2" ht="15">
      <c r="B1962" s="141"/>
    </row>
    <row r="1963" spans="2:2" ht="15">
      <c r="B1963" s="141"/>
    </row>
    <row r="1964" spans="2:2" ht="15">
      <c r="B1964" s="141"/>
    </row>
    <row r="1965" spans="2:2" ht="15">
      <c r="B1965" s="141"/>
    </row>
    <row r="1966" spans="2:2" ht="15">
      <c r="B1966" s="141"/>
    </row>
    <row r="1967" spans="2:2" ht="15">
      <c r="B1967" s="141"/>
    </row>
    <row r="1968" spans="2:2" ht="15">
      <c r="B1968" s="141"/>
    </row>
    <row r="1969" spans="2:2" ht="15">
      <c r="B1969" s="141"/>
    </row>
    <row r="1970" spans="2:2" ht="15">
      <c r="B1970" s="141"/>
    </row>
    <row r="1971" spans="2:2" ht="15">
      <c r="B1971" s="141"/>
    </row>
    <row r="1972" spans="2:2" ht="15">
      <c r="B1972" s="141"/>
    </row>
    <row r="1973" spans="2:2" ht="15">
      <c r="B1973" s="141"/>
    </row>
    <row r="1974" spans="2:2" ht="15">
      <c r="B1974" s="141"/>
    </row>
    <row r="1975" spans="2:2" ht="15">
      <c r="B1975" s="141"/>
    </row>
    <row r="1976" spans="2:2" ht="15">
      <c r="B1976" s="141"/>
    </row>
    <row r="1977" spans="2:2" ht="15">
      <c r="B1977" s="141"/>
    </row>
    <row r="1978" spans="2:2" ht="15">
      <c r="B1978" s="141"/>
    </row>
    <row r="1979" spans="2:2" ht="15">
      <c r="B1979" s="141"/>
    </row>
    <row r="1980" spans="2:2" ht="15">
      <c r="B1980" s="141"/>
    </row>
    <row r="1981" spans="2:2" ht="15">
      <c r="B1981" s="141"/>
    </row>
    <row r="1982" spans="2:2" ht="15">
      <c r="B1982" s="141"/>
    </row>
    <row r="1983" spans="2:2" ht="15">
      <c r="B1983" s="141"/>
    </row>
    <row r="1984" spans="2:2" ht="15">
      <c r="B1984" s="141"/>
    </row>
    <row r="1985" spans="2:2" ht="15">
      <c r="B1985" s="141"/>
    </row>
    <row r="1986" spans="2:2" ht="15">
      <c r="B1986" s="141"/>
    </row>
    <row r="1987" spans="2:2" ht="15">
      <c r="B1987" s="141"/>
    </row>
    <row r="1988" spans="2:2" ht="15">
      <c r="B1988" s="141"/>
    </row>
    <row r="1989" spans="2:2" ht="15">
      <c r="B1989" s="141"/>
    </row>
    <row r="1990" spans="2:2" ht="15">
      <c r="B1990" s="141"/>
    </row>
    <row r="1991" spans="2:2" ht="15">
      <c r="B1991" s="141"/>
    </row>
    <row r="1992" spans="2:2" ht="15">
      <c r="B1992" s="141"/>
    </row>
    <row r="1993" spans="2:2" ht="15">
      <c r="B1993" s="141"/>
    </row>
    <row r="1994" spans="2:2" ht="15">
      <c r="B1994" s="141"/>
    </row>
    <row r="1995" spans="2:2" ht="15">
      <c r="B1995" s="141"/>
    </row>
    <row r="1996" spans="2:2" ht="15">
      <c r="B1996" s="141"/>
    </row>
    <row r="1997" spans="2:2" ht="15">
      <c r="B1997" s="141"/>
    </row>
    <row r="1998" spans="2:2" ht="15">
      <c r="B1998" s="141"/>
    </row>
    <row r="1999" spans="2:2" ht="15">
      <c r="B1999" s="141"/>
    </row>
    <row r="2000" spans="2:2" ht="15">
      <c r="B2000" s="141"/>
    </row>
    <row r="2001" spans="2:2" ht="15">
      <c r="B2001" s="141"/>
    </row>
    <row r="2002" spans="2:2" ht="15">
      <c r="B2002" s="141"/>
    </row>
    <row r="2003" spans="2:2" ht="15">
      <c r="B2003" s="141"/>
    </row>
    <row r="2004" spans="2:2" ht="15">
      <c r="B2004" s="141"/>
    </row>
    <row r="2005" spans="2:2" ht="15">
      <c r="B2005" s="141"/>
    </row>
    <row r="2006" spans="2:2" ht="15">
      <c r="B2006" s="141"/>
    </row>
    <row r="2007" spans="2:2" ht="15">
      <c r="B2007" s="141"/>
    </row>
    <row r="2008" spans="2:2" ht="15">
      <c r="B2008" s="141"/>
    </row>
    <row r="2009" spans="2:2" ht="15">
      <c r="B2009" s="141"/>
    </row>
    <row r="2010" spans="2:2" ht="15">
      <c r="B2010" s="141"/>
    </row>
    <row r="2011" spans="2:2" ht="15">
      <c r="B2011" s="141"/>
    </row>
    <row r="2012" spans="2:2" ht="15">
      <c r="B2012" s="141"/>
    </row>
    <row r="2013" spans="2:2" ht="15">
      <c r="B2013" s="141"/>
    </row>
    <row r="2014" spans="2:2" ht="15">
      <c r="B2014" s="141"/>
    </row>
    <row r="2015" spans="2:2" ht="15">
      <c r="B2015" s="141"/>
    </row>
    <row r="2016" spans="2:2" ht="15">
      <c r="B2016" s="141"/>
    </row>
    <row r="2017" spans="2:2" ht="15">
      <c r="B2017" s="141"/>
    </row>
    <row r="2018" spans="2:2" ht="15">
      <c r="B2018" s="141"/>
    </row>
    <row r="2019" spans="2:2" ht="15">
      <c r="B2019" s="141"/>
    </row>
    <row r="2020" spans="2:2" ht="15">
      <c r="B2020" s="141"/>
    </row>
    <row r="2021" spans="2:2" ht="15">
      <c r="B2021" s="141"/>
    </row>
    <row r="2022" spans="2:2" ht="15">
      <c r="B2022" s="141"/>
    </row>
    <row r="2023" spans="2:2" ht="15">
      <c r="B2023" s="141"/>
    </row>
    <row r="2024" spans="2:2" ht="15">
      <c r="B2024" s="141"/>
    </row>
    <row r="2025" spans="2:2" ht="15">
      <c r="B2025" s="141"/>
    </row>
    <row r="2026" spans="2:2" ht="15">
      <c r="B2026" s="141"/>
    </row>
    <row r="2027" spans="2:2" ht="15">
      <c r="B2027" s="141"/>
    </row>
    <row r="2028" spans="2:2" ht="15">
      <c r="B2028" s="141"/>
    </row>
    <row r="2029" spans="2:2" ht="15">
      <c r="B2029" s="141"/>
    </row>
    <row r="2030" spans="2:2" ht="15">
      <c r="B2030" s="141"/>
    </row>
    <row r="2031" spans="2:2" ht="15">
      <c r="B2031" s="141"/>
    </row>
    <row r="2032" spans="2:2" ht="15">
      <c r="B2032" s="141"/>
    </row>
    <row r="2033" spans="2:2" ht="15">
      <c r="B2033" s="141"/>
    </row>
    <row r="2034" spans="2:2" ht="15">
      <c r="B2034" s="141"/>
    </row>
    <row r="2035" spans="2:2" ht="15">
      <c r="B2035" s="141"/>
    </row>
    <row r="2036" spans="2:2" ht="15">
      <c r="B2036" s="141"/>
    </row>
    <row r="2037" spans="2:2" ht="15">
      <c r="B2037" s="141"/>
    </row>
    <row r="2038" spans="2:2" ht="15">
      <c r="B2038" s="141"/>
    </row>
    <row r="2039" spans="2:2" ht="15">
      <c r="B2039" s="141"/>
    </row>
    <row r="2040" spans="2:2" ht="15">
      <c r="B2040" s="141"/>
    </row>
    <row r="2041" spans="2:2" ht="15">
      <c r="B2041" s="141"/>
    </row>
    <row r="2042" spans="2:2" ht="15">
      <c r="B2042" s="141"/>
    </row>
    <row r="2043" spans="2:2" ht="15">
      <c r="B2043" s="141"/>
    </row>
    <row r="2044" spans="2:2" ht="15">
      <c r="B2044" s="141"/>
    </row>
    <row r="2045" spans="2:2" ht="15">
      <c r="B2045" s="141"/>
    </row>
    <row r="2046" spans="2:2" ht="15">
      <c r="B2046" s="141"/>
    </row>
    <row r="2047" spans="2:2" ht="15">
      <c r="B2047" s="141"/>
    </row>
    <row r="2048" spans="2:2" ht="15">
      <c r="B2048" s="141"/>
    </row>
    <row r="2049" spans="2:2" ht="15">
      <c r="B2049" s="141"/>
    </row>
    <row r="2050" spans="2:2" ht="15">
      <c r="B2050" s="141"/>
    </row>
    <row r="2051" spans="2:2" ht="15">
      <c r="B2051" s="141"/>
    </row>
    <row r="2052" spans="2:2" ht="15">
      <c r="B2052" s="141"/>
    </row>
    <row r="2053" spans="2:2" ht="15">
      <c r="B2053" s="141"/>
    </row>
    <row r="2054" spans="2:2" ht="15">
      <c r="B2054" s="141"/>
    </row>
    <row r="2055" spans="2:2" ht="15">
      <c r="B2055" s="141"/>
    </row>
    <row r="2056" spans="2:2" ht="15">
      <c r="B2056" s="141"/>
    </row>
    <row r="2057" spans="2:2" ht="15">
      <c r="B2057" s="141"/>
    </row>
    <row r="2058" spans="2:2" ht="15">
      <c r="B2058" s="141"/>
    </row>
    <row r="2059" spans="2:2" ht="15">
      <c r="B2059" s="141"/>
    </row>
    <row r="2060" spans="2:2" ht="15">
      <c r="B2060" s="141"/>
    </row>
    <row r="2061" spans="2:2" ht="15">
      <c r="B2061" s="141"/>
    </row>
    <row r="2062" spans="2:2" ht="15">
      <c r="B2062" s="141"/>
    </row>
    <row r="2063" spans="2:2" ht="15">
      <c r="B2063" s="141"/>
    </row>
    <row r="2064" spans="2:2" ht="15">
      <c r="B2064" s="141"/>
    </row>
    <row r="2065" spans="2:2" ht="15">
      <c r="B2065" s="141"/>
    </row>
    <row r="2066" spans="2:2" ht="15">
      <c r="B2066" s="141"/>
    </row>
    <row r="2067" spans="2:2" ht="15">
      <c r="B2067" s="141"/>
    </row>
    <row r="2068" spans="2:2" ht="15">
      <c r="B2068" s="141"/>
    </row>
    <row r="2069" spans="2:2" ht="15">
      <c r="B2069" s="141"/>
    </row>
    <row r="2070" spans="2:2" ht="15">
      <c r="B2070" s="141"/>
    </row>
    <row r="2071" spans="2:2" ht="15">
      <c r="B2071" s="141"/>
    </row>
    <row r="2072" spans="2:2" ht="15">
      <c r="B2072" s="141"/>
    </row>
    <row r="2073" spans="2:2" ht="15">
      <c r="B2073" s="141"/>
    </row>
    <row r="2074" spans="2:2" ht="15">
      <c r="B2074" s="141"/>
    </row>
    <row r="2075" spans="2:2" ht="15">
      <c r="B2075" s="141"/>
    </row>
    <row r="2076" spans="2:2" ht="15">
      <c r="B2076" s="141"/>
    </row>
    <row r="2077" spans="2:2" ht="15">
      <c r="B2077" s="141"/>
    </row>
    <row r="2078" spans="2:2" ht="15">
      <c r="B2078" s="141"/>
    </row>
    <row r="2079" spans="2:2" ht="15">
      <c r="B2079" s="141"/>
    </row>
    <row r="2080" spans="2:2" ht="15">
      <c r="B2080" s="141"/>
    </row>
    <row r="2081" spans="2:2" ht="15">
      <c r="B2081" s="141"/>
    </row>
    <row r="2082" spans="2:2" ht="15">
      <c r="B2082" s="141"/>
    </row>
    <row r="2083" spans="2:2" ht="15">
      <c r="B2083" s="141"/>
    </row>
    <row r="2084" spans="2:2" ht="15">
      <c r="B2084" s="141"/>
    </row>
    <row r="2085" spans="2:2" ht="15">
      <c r="B2085" s="141"/>
    </row>
    <row r="2086" spans="2:2" ht="15">
      <c r="B2086" s="141"/>
    </row>
    <row r="2087" spans="2:2" ht="15">
      <c r="B2087" s="141"/>
    </row>
    <row r="2088" spans="2:2" ht="15">
      <c r="B2088" s="141"/>
    </row>
    <row r="2089" spans="2:2" ht="15">
      <c r="B2089" s="141"/>
    </row>
    <row r="2090" spans="2:2" ht="15">
      <c r="B2090" s="141"/>
    </row>
    <row r="2091" spans="2:2" ht="15">
      <c r="B2091" s="141"/>
    </row>
    <row r="2092" spans="2:2" ht="15">
      <c r="B2092" s="141"/>
    </row>
    <row r="2093" spans="2:2" ht="15">
      <c r="B2093" s="141"/>
    </row>
    <row r="2094" spans="2:2" ht="15">
      <c r="B2094" s="141"/>
    </row>
    <row r="2095" spans="2:2" ht="15">
      <c r="B2095" s="141"/>
    </row>
    <row r="2096" spans="2:2" ht="15">
      <c r="B2096" s="141"/>
    </row>
    <row r="2097" spans="2:2" ht="15">
      <c r="B2097" s="141"/>
    </row>
    <row r="2098" spans="2:2" ht="15">
      <c r="B2098" s="141"/>
    </row>
    <row r="2099" spans="2:2" ht="15">
      <c r="B2099" s="141"/>
    </row>
    <row r="2100" spans="2:2" ht="15">
      <c r="B2100" s="141"/>
    </row>
    <row r="2101" spans="2:2" ht="15">
      <c r="B2101" s="141"/>
    </row>
    <row r="2102" spans="2:2" ht="15">
      <c r="B2102" s="141"/>
    </row>
    <row r="2103" spans="2:2" ht="15">
      <c r="B2103" s="141"/>
    </row>
    <row r="2104" spans="2:2" ht="15">
      <c r="B2104" s="141"/>
    </row>
    <row r="2105" spans="2:2" ht="15">
      <c r="B2105" s="141"/>
    </row>
    <row r="2106" spans="2:2" ht="15">
      <c r="B2106" s="141"/>
    </row>
    <row r="2107" spans="2:2" ht="15">
      <c r="B2107" s="141"/>
    </row>
    <row r="2108" spans="2:2" ht="15">
      <c r="B2108" s="141"/>
    </row>
    <row r="2109" spans="2:2" ht="15">
      <c r="B2109" s="141"/>
    </row>
    <row r="2110" spans="2:2" ht="15">
      <c r="B2110" s="141"/>
    </row>
    <row r="2111" spans="2:2" ht="15">
      <c r="B2111" s="141"/>
    </row>
    <row r="2112" spans="2:2" ht="15">
      <c r="B2112" s="141"/>
    </row>
    <row r="2113" spans="2:2" ht="15">
      <c r="B2113" s="141"/>
    </row>
    <row r="2114" spans="2:2" ht="15">
      <c r="B2114" s="141"/>
    </row>
    <row r="2115" spans="2:2" ht="15">
      <c r="B2115" s="141"/>
    </row>
    <row r="2116" spans="2:2" ht="15">
      <c r="B2116" s="141"/>
    </row>
    <row r="2117" spans="2:2" ht="15">
      <c r="B2117" s="141"/>
    </row>
    <row r="2118" spans="2:2" ht="15">
      <c r="B2118" s="141"/>
    </row>
    <row r="2119" spans="2:2" ht="15">
      <c r="B2119" s="141"/>
    </row>
    <row r="2120" spans="2:2" ht="15">
      <c r="B2120" s="141"/>
    </row>
    <row r="2121" spans="2:2" ht="15">
      <c r="B2121" s="141"/>
    </row>
    <row r="2122" spans="2:2" ht="15">
      <c r="B2122" s="141"/>
    </row>
    <row r="2123" spans="2:2" ht="15">
      <c r="B2123" s="141"/>
    </row>
    <row r="2124" spans="2:2" ht="15">
      <c r="B2124" s="141"/>
    </row>
    <row r="2125" spans="2:2" ht="15">
      <c r="B2125" s="141"/>
    </row>
    <row r="2126" spans="2:2" ht="15">
      <c r="B2126" s="141"/>
    </row>
    <row r="2127" spans="2:2" ht="15">
      <c r="B2127" s="141"/>
    </row>
    <row r="2128" spans="2:2" ht="15">
      <c r="B2128" s="141"/>
    </row>
    <row r="2129" spans="2:2" ht="15">
      <c r="B2129" s="141"/>
    </row>
    <row r="2130" spans="2:2" ht="15">
      <c r="B2130" s="141"/>
    </row>
    <row r="2131" spans="2:2" ht="15">
      <c r="B2131" s="141"/>
    </row>
    <row r="2132" spans="2:2" ht="15">
      <c r="B2132" s="141"/>
    </row>
    <row r="2133" spans="2:2" ht="15">
      <c r="B2133" s="141"/>
    </row>
    <row r="2134" spans="2:2" ht="15">
      <c r="B2134" s="141"/>
    </row>
    <row r="2135" spans="2:2" ht="15">
      <c r="B2135" s="141"/>
    </row>
    <row r="2136" spans="2:2" ht="15">
      <c r="B2136" s="141"/>
    </row>
    <row r="2137" spans="2:2" ht="15">
      <c r="B2137" s="141"/>
    </row>
    <row r="2138" spans="2:2" ht="15">
      <c r="B2138" s="141"/>
    </row>
    <row r="2139" spans="2:2" ht="15">
      <c r="B2139" s="141"/>
    </row>
    <row r="2140" spans="2:2" ht="15">
      <c r="B2140" s="141"/>
    </row>
    <row r="2141" spans="2:2" ht="15">
      <c r="B2141" s="141"/>
    </row>
    <row r="2142" spans="2:2" ht="15">
      <c r="B2142" s="141"/>
    </row>
    <row r="2143" spans="2:2" ht="15">
      <c r="B2143" s="141"/>
    </row>
    <row r="2144" spans="2:2" ht="15">
      <c r="B2144" s="141"/>
    </row>
    <row r="2145" spans="2:2" ht="15">
      <c r="B2145" s="141"/>
    </row>
    <row r="2146" spans="2:2" ht="15">
      <c r="B2146" s="141"/>
    </row>
    <row r="2147" spans="2:2" ht="15">
      <c r="B2147" s="141"/>
    </row>
    <row r="2148" spans="2:2" ht="15">
      <c r="B2148" s="141"/>
    </row>
    <row r="2149" spans="2:2" ht="15">
      <c r="B2149" s="141"/>
    </row>
    <row r="2150" spans="2:2" ht="15">
      <c r="B2150" s="141"/>
    </row>
    <row r="2151" spans="2:2" ht="15">
      <c r="B2151" s="141"/>
    </row>
    <row r="2152" spans="2:2" ht="15">
      <c r="B2152" s="141"/>
    </row>
    <row r="2153" spans="2:2" ht="15">
      <c r="B2153" s="141"/>
    </row>
    <row r="2154" spans="2:2" ht="15">
      <c r="B2154" s="141"/>
    </row>
    <row r="2155" spans="2:2" ht="15">
      <c r="B2155" s="141"/>
    </row>
    <row r="2156" spans="2:2" ht="15">
      <c r="B2156" s="141"/>
    </row>
    <row r="2157" spans="2:2" ht="15">
      <c r="B2157" s="141"/>
    </row>
    <row r="2158" spans="2:2" ht="15">
      <c r="B2158" s="141"/>
    </row>
    <row r="2159" spans="2:2" ht="15">
      <c r="B2159" s="141"/>
    </row>
    <row r="2160" spans="2:2" ht="15">
      <c r="B2160" s="141"/>
    </row>
    <row r="2161" spans="2:2" ht="15">
      <c r="B2161" s="141"/>
    </row>
    <row r="2162" spans="2:2" ht="15">
      <c r="B2162" s="141"/>
    </row>
    <row r="2163" spans="2:2" ht="15">
      <c r="B2163" s="141"/>
    </row>
    <row r="2164" spans="2:2" ht="15">
      <c r="B2164" s="141"/>
    </row>
    <row r="2165" spans="2:2" ht="15">
      <c r="B2165" s="141"/>
    </row>
    <row r="2166" spans="2:2" ht="15">
      <c r="B2166" s="141"/>
    </row>
    <row r="2167" spans="2:2" ht="15">
      <c r="B2167" s="141"/>
    </row>
    <row r="2168" spans="2:2" ht="15">
      <c r="B2168" s="141"/>
    </row>
    <row r="2169" spans="2:2" ht="15">
      <c r="B2169" s="141"/>
    </row>
    <row r="2170" spans="2:2" ht="15">
      <c r="B2170" s="141"/>
    </row>
    <row r="2171" spans="2:2" ht="15">
      <c r="B2171" s="141"/>
    </row>
    <row r="2172" spans="2:2" ht="15">
      <c r="B2172" s="141"/>
    </row>
    <row r="2173" spans="2:2" ht="15">
      <c r="B2173" s="141"/>
    </row>
    <row r="2174" spans="2:2" ht="15">
      <c r="B2174" s="141"/>
    </row>
    <row r="2175" spans="2:2" ht="15">
      <c r="B2175" s="141"/>
    </row>
    <row r="2176" spans="2:2" ht="15">
      <c r="B2176" s="141"/>
    </row>
    <row r="2177" spans="2:2" ht="15">
      <c r="B2177" s="141"/>
    </row>
    <row r="2178" spans="2:2" ht="15">
      <c r="B2178" s="141"/>
    </row>
    <row r="2179" spans="2:2" ht="15">
      <c r="B2179" s="141"/>
    </row>
    <row r="2180" spans="2:2" ht="15">
      <c r="B2180" s="141"/>
    </row>
    <row r="2181" spans="2:2" ht="15">
      <c r="B2181" s="141"/>
    </row>
    <row r="2182" spans="2:2" ht="15">
      <c r="B2182" s="141"/>
    </row>
    <row r="2183" spans="2:2" ht="15">
      <c r="B2183" s="141"/>
    </row>
    <row r="2184" spans="2:2" ht="15">
      <c r="B2184" s="141"/>
    </row>
    <row r="2185" spans="2:2" ht="15">
      <c r="B2185" s="141"/>
    </row>
    <row r="2186" spans="2:2" ht="15">
      <c r="B2186" s="141"/>
    </row>
    <row r="2187" spans="2:2" ht="15">
      <c r="B2187" s="141"/>
    </row>
    <row r="2188" spans="2:2" ht="15">
      <c r="B2188" s="141"/>
    </row>
    <row r="2189" spans="2:2" ht="15">
      <c r="B2189" s="141"/>
    </row>
    <row r="2190" spans="2:2" ht="15">
      <c r="B2190" s="141"/>
    </row>
    <row r="2191" spans="2:2" ht="15">
      <c r="B2191" s="141"/>
    </row>
    <row r="2192" spans="2:2" ht="15">
      <c r="B2192" s="141"/>
    </row>
    <row r="2193" spans="2:2" ht="15">
      <c r="B2193" s="141"/>
    </row>
    <row r="2194" spans="2:2" ht="15">
      <c r="B2194" s="141"/>
    </row>
    <row r="2195" spans="2:2" ht="15">
      <c r="B2195" s="141"/>
    </row>
    <row r="2196" spans="2:2" ht="15">
      <c r="B2196" s="141"/>
    </row>
    <row r="2197" spans="2:2" ht="15">
      <c r="B2197" s="141"/>
    </row>
    <row r="2198" spans="2:2" ht="15">
      <c r="B2198" s="141"/>
    </row>
    <row r="2199" spans="2:2" ht="15">
      <c r="B2199" s="141"/>
    </row>
    <row r="2200" spans="2:2" ht="15">
      <c r="B2200" s="141"/>
    </row>
    <row r="2201" spans="2:2" ht="15">
      <c r="B2201" s="141"/>
    </row>
    <row r="2202" spans="2:2" ht="15">
      <c r="B2202" s="141"/>
    </row>
    <row r="2203" spans="2:2" ht="15">
      <c r="B2203" s="141"/>
    </row>
    <row r="2204" spans="2:2" ht="15">
      <c r="B2204" s="141"/>
    </row>
    <row r="2205" spans="2:2" ht="15">
      <c r="B2205" s="141"/>
    </row>
    <row r="2206" spans="2:2" ht="15">
      <c r="B2206" s="141"/>
    </row>
    <row r="2207" spans="2:2" ht="15">
      <c r="B2207" s="141"/>
    </row>
    <row r="2208" spans="2:2" ht="15">
      <c r="B2208" s="141"/>
    </row>
    <row r="2209" spans="2:2" ht="15">
      <c r="B2209" s="141"/>
    </row>
    <row r="2210" spans="2:2" ht="15">
      <c r="B2210" s="141"/>
    </row>
    <row r="2211" spans="2:2" ht="15">
      <c r="B2211" s="141"/>
    </row>
    <row r="2212" spans="2:2" ht="15">
      <c r="B2212" s="141"/>
    </row>
    <row r="2213" spans="2:2" ht="15">
      <c r="B2213" s="141"/>
    </row>
    <row r="2214" spans="2:2" ht="15">
      <c r="B2214" s="141"/>
    </row>
    <row r="2215" spans="2:2" ht="15">
      <c r="B2215" s="141"/>
    </row>
    <row r="2216" spans="2:2" ht="15">
      <c r="B2216" s="141"/>
    </row>
    <row r="2217" spans="2:2" ht="15">
      <c r="B2217" s="141"/>
    </row>
    <row r="2218" spans="2:2" ht="15">
      <c r="B2218" s="141"/>
    </row>
    <row r="2219" spans="2:2" ht="15">
      <c r="B2219" s="141"/>
    </row>
    <row r="2220" spans="2:2" ht="15">
      <c r="B2220" s="141"/>
    </row>
    <row r="2221" spans="2:2" ht="15">
      <c r="B2221" s="141"/>
    </row>
    <row r="2222" spans="2:2" ht="15">
      <c r="B2222" s="141"/>
    </row>
    <row r="2223" spans="2:2" ht="15">
      <c r="B2223" s="141"/>
    </row>
    <row r="2224" spans="2:2" ht="15">
      <c r="B2224" s="141"/>
    </row>
    <row r="2225" spans="2:2" ht="15">
      <c r="B2225" s="141"/>
    </row>
    <row r="2226" spans="2:2" ht="15">
      <c r="B2226" s="141"/>
    </row>
    <row r="2227" spans="2:2" ht="15">
      <c r="B2227" s="141"/>
    </row>
    <row r="2228" spans="2:2" ht="15">
      <c r="B2228" s="141"/>
    </row>
    <row r="2229" spans="2:2" ht="15">
      <c r="B2229" s="141"/>
    </row>
    <row r="2230" spans="2:2" ht="15">
      <c r="B2230" s="141"/>
    </row>
    <row r="2231" spans="2:2" ht="15">
      <c r="B2231" s="141"/>
    </row>
    <row r="2232" spans="2:2" ht="15">
      <c r="B2232" s="141"/>
    </row>
    <row r="2233" spans="2:2" ht="15">
      <c r="B2233" s="141"/>
    </row>
    <row r="2234" spans="2:2" ht="15">
      <c r="B2234" s="141"/>
    </row>
    <row r="2235" spans="2:2" ht="15">
      <c r="B2235" s="141"/>
    </row>
    <row r="2236" spans="2:2" ht="15">
      <c r="B2236" s="141"/>
    </row>
    <row r="2237" spans="2:2" ht="15">
      <c r="B2237" s="141"/>
    </row>
    <row r="2238" spans="2:2" ht="15">
      <c r="B2238" s="141"/>
    </row>
    <row r="2239" spans="2:2" ht="15">
      <c r="B2239" s="141"/>
    </row>
    <row r="2240" spans="2:2" ht="15">
      <c r="B2240" s="141"/>
    </row>
    <row r="2241" spans="2:2" ht="15">
      <c r="B2241" s="141"/>
    </row>
    <row r="2242" spans="2:2" ht="15">
      <c r="B2242" s="141"/>
    </row>
    <row r="2243" spans="2:2" ht="15">
      <c r="B2243" s="141"/>
    </row>
    <row r="2244" spans="2:2" ht="15">
      <c r="B2244" s="141"/>
    </row>
    <row r="2245" spans="2:2" ht="15">
      <c r="B2245" s="141"/>
    </row>
    <row r="2246" spans="2:2" ht="15">
      <c r="B2246" s="141"/>
    </row>
    <row r="2247" spans="2:2" ht="15">
      <c r="B2247" s="141"/>
    </row>
    <row r="2248" spans="2:2" ht="15">
      <c r="B2248" s="141"/>
    </row>
    <row r="2249" spans="2:2" ht="15">
      <c r="B2249" s="141"/>
    </row>
    <row r="2250" spans="2:2" ht="15">
      <c r="B2250" s="141"/>
    </row>
    <row r="2251" spans="2:2" ht="15">
      <c r="B2251" s="141"/>
    </row>
    <row r="2252" spans="2:2" ht="15">
      <c r="B2252" s="141"/>
    </row>
    <row r="2253" spans="2:2" ht="15">
      <c r="B2253" s="141"/>
    </row>
    <row r="2254" spans="2:2" ht="15">
      <c r="B2254" s="141"/>
    </row>
    <row r="2255" spans="2:2" ht="15">
      <c r="B2255" s="141"/>
    </row>
    <row r="2256" spans="2:2" ht="15">
      <c r="B2256" s="141"/>
    </row>
    <row r="2257" spans="2:2" ht="15">
      <c r="B2257" s="141"/>
    </row>
    <row r="2258" spans="2:2" ht="15">
      <c r="B2258" s="141"/>
    </row>
    <row r="2259" spans="2:2" ht="15">
      <c r="B2259" s="141"/>
    </row>
    <row r="2260" spans="2:2" ht="15">
      <c r="B2260" s="141"/>
    </row>
    <row r="2261" spans="2:2" ht="15">
      <c r="B2261" s="141"/>
    </row>
    <row r="2262" spans="2:2" ht="15">
      <c r="B2262" s="141"/>
    </row>
    <row r="2263" spans="2:2" ht="15">
      <c r="B2263" s="141"/>
    </row>
    <row r="2264" spans="2:2" ht="15">
      <c r="B2264" s="141"/>
    </row>
    <row r="2265" spans="2:2" ht="15">
      <c r="B2265" s="141"/>
    </row>
    <row r="2266" spans="2:2" ht="15">
      <c r="B2266" s="141"/>
    </row>
    <row r="2267" spans="2:2" ht="15">
      <c r="B2267" s="141"/>
    </row>
    <row r="2268" spans="2:2" ht="15">
      <c r="B2268" s="141"/>
    </row>
    <row r="2269" spans="2:2" ht="15">
      <c r="B2269" s="141"/>
    </row>
    <row r="2270" spans="2:2" ht="15">
      <c r="B2270" s="141"/>
    </row>
    <row r="2271" spans="2:2" ht="15">
      <c r="B2271" s="141"/>
    </row>
    <row r="2272" spans="2:2" ht="15">
      <c r="B2272" s="141"/>
    </row>
    <row r="2273" spans="2:2" ht="15">
      <c r="B2273" s="141"/>
    </row>
    <row r="2274" spans="2:2" ht="15">
      <c r="B2274" s="141"/>
    </row>
    <row r="2275" spans="2:2" ht="15">
      <c r="B2275" s="141"/>
    </row>
    <row r="2276" spans="2:2" ht="15">
      <c r="B2276" s="141"/>
    </row>
    <row r="2277" spans="2:2" ht="15">
      <c r="B2277" s="141"/>
    </row>
    <row r="2278" spans="2:2" ht="15">
      <c r="B2278" s="141"/>
    </row>
    <row r="2279" spans="2:2" ht="15">
      <c r="B2279" s="141"/>
    </row>
    <row r="2280" spans="2:2" ht="15">
      <c r="B2280" s="141"/>
    </row>
    <row r="2281" spans="2:2" ht="15">
      <c r="B2281" s="141"/>
    </row>
    <row r="2282" spans="2:2" ht="15">
      <c r="B2282" s="141"/>
    </row>
    <row r="2283" spans="2:2" ht="15">
      <c r="B2283" s="141"/>
    </row>
    <row r="2284" spans="2:2" ht="15">
      <c r="B2284" s="141"/>
    </row>
    <row r="2285" spans="2:2" ht="15">
      <c r="B2285" s="141"/>
    </row>
    <row r="2286" spans="2:2" ht="15">
      <c r="B2286" s="141"/>
    </row>
    <row r="2287" spans="2:2" ht="15">
      <c r="B2287" s="141"/>
    </row>
    <row r="2288" spans="2:2" ht="15">
      <c r="B2288" s="141"/>
    </row>
    <row r="2289" spans="2:2" ht="15">
      <c r="B2289" s="141"/>
    </row>
    <row r="2290" spans="2:2" ht="15">
      <c r="B2290" s="141"/>
    </row>
    <row r="2291" spans="2:2" ht="15">
      <c r="B2291" s="141"/>
    </row>
    <row r="2292" spans="2:2" ht="15">
      <c r="B2292" s="141"/>
    </row>
    <row r="2293" spans="2:2" ht="15">
      <c r="B2293" s="141"/>
    </row>
    <row r="2294" spans="2:2" ht="15">
      <c r="B2294" s="141"/>
    </row>
    <row r="2295" spans="2:2" ht="15">
      <c r="B2295" s="141"/>
    </row>
    <row r="2296" spans="2:2" ht="15">
      <c r="B2296" s="141"/>
    </row>
    <row r="2297" spans="2:2" ht="15">
      <c r="B2297" s="141"/>
    </row>
    <row r="2298" spans="2:2" ht="15">
      <c r="B2298" s="141"/>
    </row>
    <row r="2299" spans="2:2" ht="15">
      <c r="B2299" s="141"/>
    </row>
    <row r="2300" spans="2:2" ht="15">
      <c r="B2300" s="141"/>
    </row>
    <row r="2301" spans="2:2" ht="15">
      <c r="B2301" s="141"/>
    </row>
    <row r="2302" spans="2:2" ht="15">
      <c r="B2302" s="141"/>
    </row>
    <row r="2303" spans="2:2" ht="15">
      <c r="B2303" s="141"/>
    </row>
    <row r="2304" spans="2:2" ht="15">
      <c r="B2304" s="141"/>
    </row>
    <row r="2305" spans="2:2" ht="15">
      <c r="B2305" s="141"/>
    </row>
    <row r="2306" spans="2:2" ht="15">
      <c r="B2306" s="141"/>
    </row>
    <row r="2307" spans="2:2" ht="15">
      <c r="B2307" s="141"/>
    </row>
    <row r="2308" spans="2:2" ht="15">
      <c r="B2308" s="141"/>
    </row>
    <row r="2309" spans="2:2" ht="15">
      <c r="B2309" s="141"/>
    </row>
    <row r="2310" spans="2:2" ht="15">
      <c r="B2310" s="141"/>
    </row>
    <row r="2311" spans="2:2" ht="15">
      <c r="B2311" s="141"/>
    </row>
    <row r="2312" spans="2:2" ht="15">
      <c r="B2312" s="141"/>
    </row>
    <row r="2313" spans="2:2" ht="15">
      <c r="B2313" s="141"/>
    </row>
    <row r="2314" spans="2:2" ht="15">
      <c r="B2314" s="141"/>
    </row>
    <row r="2315" spans="2:2" ht="15">
      <c r="B2315" s="141"/>
    </row>
    <row r="2316" spans="2:2" ht="15">
      <c r="B2316" s="141"/>
    </row>
    <row r="2317" spans="2:2" ht="15">
      <c r="B2317" s="141"/>
    </row>
    <row r="2318" spans="2:2" ht="15">
      <c r="B2318" s="141"/>
    </row>
    <row r="2319" spans="2:2" ht="15">
      <c r="B2319" s="141"/>
    </row>
    <row r="2320" spans="2:2" ht="15">
      <c r="B2320" s="141"/>
    </row>
    <row r="2321" spans="2:2" ht="15">
      <c r="B2321" s="141"/>
    </row>
    <row r="2322" spans="2:2" ht="15">
      <c r="B2322" s="141"/>
    </row>
    <row r="2323" spans="2:2" ht="15">
      <c r="B2323" s="141"/>
    </row>
    <row r="2324" spans="2:2" ht="15">
      <c r="B2324" s="141"/>
    </row>
    <row r="2325" spans="2:2" ht="15">
      <c r="B2325" s="141"/>
    </row>
    <row r="2326" spans="2:2" ht="15">
      <c r="B2326" s="141"/>
    </row>
    <row r="2327" spans="2:2" ht="15">
      <c r="B2327" s="141"/>
    </row>
    <row r="2328" spans="2:2" ht="15">
      <c r="B2328" s="141"/>
    </row>
    <row r="2329" spans="2:2" ht="15">
      <c r="B2329" s="141"/>
    </row>
    <row r="2330" spans="2:2" ht="15">
      <c r="B2330" s="141"/>
    </row>
    <row r="2331" spans="2:2" ht="15">
      <c r="B2331" s="141"/>
    </row>
    <row r="2332" spans="2:2" ht="15">
      <c r="B2332" s="141"/>
    </row>
    <row r="2333" spans="2:2" ht="15">
      <c r="B2333" s="141"/>
    </row>
    <row r="2334" spans="2:2" ht="15">
      <c r="B2334" s="141"/>
    </row>
    <row r="2335" spans="2:2" ht="15">
      <c r="B2335" s="141"/>
    </row>
    <row r="2336" spans="2:2" ht="15">
      <c r="B2336" s="141"/>
    </row>
    <row r="2337" spans="2:2" ht="15">
      <c r="B2337" s="141"/>
    </row>
    <row r="2338" spans="2:2" ht="15">
      <c r="B2338" s="141"/>
    </row>
    <row r="2339" spans="2:2" ht="15">
      <c r="B2339" s="141"/>
    </row>
    <row r="2340" spans="2:2" ht="15">
      <c r="B2340" s="141"/>
    </row>
    <row r="2341" spans="2:2" ht="15">
      <c r="B2341" s="141"/>
    </row>
    <row r="2342" spans="2:2" ht="15">
      <c r="B2342" s="141"/>
    </row>
    <row r="2343" spans="2:2" ht="15">
      <c r="B2343" s="141"/>
    </row>
    <row r="2344" spans="2:2" ht="15">
      <c r="B2344" s="141"/>
    </row>
    <row r="2345" spans="2:2" ht="15">
      <c r="B2345" s="141"/>
    </row>
    <row r="2346" spans="2:2" ht="15">
      <c r="B2346" s="141"/>
    </row>
    <row r="2347" spans="2:2" ht="15">
      <c r="B2347" s="141"/>
    </row>
    <row r="2348" spans="2:2" ht="15">
      <c r="B2348" s="141"/>
    </row>
    <row r="2349" spans="2:2" ht="15">
      <c r="B2349" s="141"/>
    </row>
    <row r="2350" spans="2:2" ht="15">
      <c r="B2350" s="141"/>
    </row>
    <row r="2351" spans="2:2" ht="15">
      <c r="B2351" s="141"/>
    </row>
    <row r="2352" spans="2:2" ht="15">
      <c r="B2352" s="141"/>
    </row>
    <row r="2353" spans="2:2" ht="15">
      <c r="B2353" s="141"/>
    </row>
    <row r="2354" spans="2:2" ht="15">
      <c r="B2354" s="141"/>
    </row>
    <row r="2355" spans="2:2" ht="15">
      <c r="B2355" s="141"/>
    </row>
    <row r="2356" spans="2:2" ht="15">
      <c r="B2356" s="141"/>
    </row>
    <row r="2357" spans="2:2" ht="15">
      <c r="B2357" s="141"/>
    </row>
    <row r="2358" spans="2:2" ht="15">
      <c r="B2358" s="141"/>
    </row>
    <row r="2359" spans="2:2" ht="15">
      <c r="B2359" s="141"/>
    </row>
    <row r="2360" spans="2:2" ht="15">
      <c r="B2360" s="141"/>
    </row>
    <row r="2361" spans="2:2" ht="15">
      <c r="B2361" s="141"/>
    </row>
    <row r="2362" spans="2:2" ht="15">
      <c r="B2362" s="141"/>
    </row>
    <row r="2363" spans="2:2" ht="15">
      <c r="B2363" s="141"/>
    </row>
    <row r="2364" spans="2:2" ht="15">
      <c r="B2364" s="141"/>
    </row>
    <row r="2365" spans="2:2" ht="15">
      <c r="B2365" s="141"/>
    </row>
    <row r="2366" spans="2:2" ht="15">
      <c r="B2366" s="141"/>
    </row>
    <row r="2367" spans="2:2" ht="15">
      <c r="B2367" s="141"/>
    </row>
    <row r="2368" spans="2:2" ht="15">
      <c r="B2368" s="141"/>
    </row>
    <row r="2369" spans="2:2" ht="15">
      <c r="B2369" s="141"/>
    </row>
    <row r="2370" spans="2:2" ht="15">
      <c r="B2370" s="141"/>
    </row>
    <row r="2371" spans="2:2" ht="15">
      <c r="B2371" s="141"/>
    </row>
    <row r="2372" spans="2:2" ht="15">
      <c r="B2372" s="141"/>
    </row>
    <row r="2373" spans="2:2" ht="15">
      <c r="B2373" s="141"/>
    </row>
    <row r="2374" spans="2:2" ht="15">
      <c r="B2374" s="141"/>
    </row>
    <row r="2375" spans="2:2" ht="15">
      <c r="B2375" s="141"/>
    </row>
    <row r="2376" spans="2:2" ht="15">
      <c r="B2376" s="141"/>
    </row>
    <row r="2377" spans="2:2" ht="15">
      <c r="B2377" s="141"/>
    </row>
    <row r="2378" spans="2:2" ht="15">
      <c r="B2378" s="141"/>
    </row>
    <row r="2379" spans="2:2" ht="15">
      <c r="B2379" s="141"/>
    </row>
    <row r="2380" spans="2:2" ht="15">
      <c r="B2380" s="141"/>
    </row>
    <row r="2381" spans="2:2" ht="15">
      <c r="B2381" s="141"/>
    </row>
    <row r="2382" spans="2:2" ht="15">
      <c r="B2382" s="141"/>
    </row>
    <row r="2383" spans="2:2" ht="15">
      <c r="B2383" s="141"/>
    </row>
    <row r="2384" spans="2:2" ht="15">
      <c r="B2384" s="141"/>
    </row>
    <row r="2385" spans="2:2" ht="15">
      <c r="B2385" s="141"/>
    </row>
    <row r="2386" spans="2:2" ht="15">
      <c r="B2386" s="141"/>
    </row>
    <row r="2387" spans="2:2" ht="15">
      <c r="B2387" s="141"/>
    </row>
    <row r="2388" spans="2:2" ht="15">
      <c r="B2388" s="141"/>
    </row>
    <row r="2389" spans="2:2" ht="15">
      <c r="B2389" s="141"/>
    </row>
    <row r="2390" spans="2:2" ht="15">
      <c r="B2390" s="141"/>
    </row>
    <row r="2391" spans="2:2" ht="15">
      <c r="B2391" s="141"/>
    </row>
    <row r="2392" spans="2:2" ht="15">
      <c r="B2392" s="141"/>
    </row>
    <row r="2393" spans="2:2" ht="15">
      <c r="B2393" s="141"/>
    </row>
    <row r="2394" spans="2:2" ht="15">
      <c r="B2394" s="141"/>
    </row>
    <row r="2395" spans="2:2" ht="15">
      <c r="B2395" s="141"/>
    </row>
    <row r="2396" spans="2:2" ht="15">
      <c r="B2396" s="141"/>
    </row>
    <row r="2397" spans="2:2" ht="15">
      <c r="B2397" s="141"/>
    </row>
    <row r="2398" spans="2:2" ht="15">
      <c r="B2398" s="141"/>
    </row>
    <row r="2399" spans="2:2" ht="15">
      <c r="B2399" s="141"/>
    </row>
    <row r="2400" spans="2:2" ht="15">
      <c r="B2400" s="141"/>
    </row>
    <row r="2401" spans="2:2" ht="15">
      <c r="B2401" s="141"/>
    </row>
    <row r="2402" spans="2:2" ht="15">
      <c r="B2402" s="141"/>
    </row>
    <row r="2403" spans="2:2" ht="15">
      <c r="B2403" s="141"/>
    </row>
    <row r="2404" spans="2:2" ht="15">
      <c r="B2404" s="141"/>
    </row>
    <row r="2405" spans="2:2" ht="15">
      <c r="B2405" s="141"/>
    </row>
    <row r="2406" spans="2:2" ht="15">
      <c r="B2406" s="141"/>
    </row>
    <row r="2407" spans="2:2" ht="15">
      <c r="B2407" s="141"/>
    </row>
    <row r="2408" spans="2:2" ht="15">
      <c r="B2408" s="141"/>
    </row>
    <row r="2409" spans="2:2" ht="15">
      <c r="B2409" s="141"/>
    </row>
    <row r="2410" spans="2:2" ht="15">
      <c r="B2410" s="141"/>
    </row>
    <row r="2411" spans="2:2" ht="15">
      <c r="B2411" s="141"/>
    </row>
    <row r="2412" spans="2:2" ht="15">
      <c r="B2412" s="141"/>
    </row>
    <row r="2413" spans="2:2" ht="15">
      <c r="B2413" s="141"/>
    </row>
    <row r="2414" spans="2:2" ht="15">
      <c r="B2414" s="141"/>
    </row>
    <row r="2415" spans="2:2" ht="15">
      <c r="B2415" s="141"/>
    </row>
    <row r="2416" spans="2:2" ht="15">
      <c r="B2416" s="141"/>
    </row>
    <row r="2417" spans="2:2" ht="15">
      <c r="B2417" s="141"/>
    </row>
    <row r="2418" spans="2:2" ht="15">
      <c r="B2418" s="141"/>
    </row>
    <row r="2419" spans="2:2" ht="15">
      <c r="B2419" s="141"/>
    </row>
    <row r="2420" spans="2:2" ht="15">
      <c r="B2420" s="141"/>
    </row>
    <row r="2421" spans="2:2" ht="15">
      <c r="B2421" s="141"/>
    </row>
    <row r="2422" spans="2:2" ht="15">
      <c r="B2422" s="141"/>
    </row>
    <row r="2423" spans="2:2" ht="15">
      <c r="B2423" s="141"/>
    </row>
    <row r="2424" spans="2:2" ht="15">
      <c r="B2424" s="141"/>
    </row>
    <row r="2425" spans="2:2" ht="15">
      <c r="B2425" s="141"/>
    </row>
    <row r="2426" spans="2:2" ht="15">
      <c r="B2426" s="141"/>
    </row>
    <row r="2427" spans="2:2" ht="15">
      <c r="B2427" s="141"/>
    </row>
    <row r="2428" spans="2:2" ht="15">
      <c r="B2428" s="141"/>
    </row>
    <row r="2429" spans="2:2" ht="15">
      <c r="B2429" s="141"/>
    </row>
    <row r="2430" spans="2:2" ht="15">
      <c r="B2430" s="141"/>
    </row>
    <row r="2431" spans="2:2" ht="15">
      <c r="B2431" s="141"/>
    </row>
    <row r="2432" spans="2:2" ht="15">
      <c r="B2432" s="141"/>
    </row>
    <row r="2433" spans="2:2" ht="15">
      <c r="B2433" s="141"/>
    </row>
    <row r="2434" spans="2:2" ht="15">
      <c r="B2434" s="141"/>
    </row>
    <row r="2435" spans="2:2" ht="15">
      <c r="B2435" s="141"/>
    </row>
    <row r="2436" spans="2:2" ht="15">
      <c r="B2436" s="141"/>
    </row>
    <row r="2437" spans="2:2" ht="15">
      <c r="B2437" s="141"/>
    </row>
    <row r="2438" spans="2:2" ht="15">
      <c r="B2438" s="141"/>
    </row>
    <row r="2439" spans="2:2" ht="15">
      <c r="B2439" s="141"/>
    </row>
    <row r="2440" spans="2:2" ht="15">
      <c r="B2440" s="141"/>
    </row>
    <row r="2441" spans="2:2" ht="15">
      <c r="B2441" s="141"/>
    </row>
    <row r="2442" spans="2:2" ht="15">
      <c r="B2442" s="141"/>
    </row>
    <row r="2443" spans="2:2" ht="15">
      <c r="B2443" s="141"/>
    </row>
    <row r="2444" spans="2:2" ht="15">
      <c r="B2444" s="141"/>
    </row>
    <row r="2445" spans="2:2" ht="15">
      <c r="B2445" s="141"/>
    </row>
    <row r="2446" spans="2:2" ht="15">
      <c r="B2446" s="141"/>
    </row>
    <row r="2447" spans="2:2" ht="15">
      <c r="B2447" s="141"/>
    </row>
    <row r="2448" spans="2:2" ht="15">
      <c r="B2448" s="141"/>
    </row>
    <row r="2449" spans="2:2" ht="15">
      <c r="B2449" s="141"/>
    </row>
    <row r="2450" spans="2:2" ht="15">
      <c r="B2450" s="141"/>
    </row>
    <row r="2451" spans="2:2" ht="15">
      <c r="B2451" s="141"/>
    </row>
    <row r="2452" spans="2:2" ht="15">
      <c r="B2452" s="141"/>
    </row>
    <row r="2453" spans="2:2" ht="15">
      <c r="B2453" s="141"/>
    </row>
    <row r="2454" spans="2:2" ht="15">
      <c r="B2454" s="141"/>
    </row>
    <row r="2455" spans="2:2" ht="15">
      <c r="B2455" s="141"/>
    </row>
    <row r="2456" spans="2:2" ht="15">
      <c r="B2456" s="141"/>
    </row>
    <row r="2457" spans="2:2" ht="15">
      <c r="B2457" s="141"/>
    </row>
    <row r="2458" spans="2:2" ht="15">
      <c r="B2458" s="141"/>
    </row>
    <row r="2459" spans="2:2" ht="15">
      <c r="B2459" s="141"/>
    </row>
    <row r="2460" spans="2:2" ht="15">
      <c r="B2460" s="141"/>
    </row>
    <row r="2461" spans="2:2" ht="15">
      <c r="B2461" s="141"/>
    </row>
    <row r="2462" spans="2:2" ht="15">
      <c r="B2462" s="141"/>
    </row>
    <row r="2463" spans="2:2" ht="15">
      <c r="B2463" s="141"/>
    </row>
    <row r="2464" spans="2:2" ht="15">
      <c r="B2464" s="141"/>
    </row>
    <row r="2465" spans="2:2" ht="15">
      <c r="B2465" s="141"/>
    </row>
    <row r="2466" spans="2:2" ht="15">
      <c r="B2466" s="141"/>
    </row>
    <row r="2467" spans="2:2" ht="15">
      <c r="B2467" s="141"/>
    </row>
    <row r="2468" spans="2:2" ht="15">
      <c r="B2468" s="141"/>
    </row>
    <row r="2469" spans="2:2" ht="15">
      <c r="B2469" s="141"/>
    </row>
    <row r="2470" spans="2:2" ht="15">
      <c r="B2470" s="141"/>
    </row>
    <row r="2471" spans="2:2" ht="15">
      <c r="B2471" s="141"/>
    </row>
    <row r="2472" spans="2:2" ht="15">
      <c r="B2472" s="141"/>
    </row>
    <row r="2473" spans="2:2" ht="15">
      <c r="B2473" s="141"/>
    </row>
    <row r="2474" spans="2:2" ht="15">
      <c r="B2474" s="141"/>
    </row>
    <row r="2475" spans="2:2" ht="15">
      <c r="B2475" s="141"/>
    </row>
    <row r="2476" spans="2:2" ht="15">
      <c r="B2476" s="141"/>
    </row>
    <row r="2477" spans="2:2" ht="15">
      <c r="B2477" s="141"/>
    </row>
    <row r="2478" spans="2:2" ht="15">
      <c r="B2478" s="141"/>
    </row>
    <row r="2479" spans="2:2" ht="15">
      <c r="B2479" s="141"/>
    </row>
    <row r="2480" spans="2:2" ht="15">
      <c r="B2480" s="141"/>
    </row>
    <row r="2481" spans="2:2" ht="15">
      <c r="B2481" s="141"/>
    </row>
    <row r="2482" spans="2:2" ht="15">
      <c r="B2482" s="141"/>
    </row>
    <row r="2483" spans="2:2" ht="15">
      <c r="B2483" s="141"/>
    </row>
    <row r="2484" spans="2:2" ht="15">
      <c r="B2484" s="141"/>
    </row>
    <row r="2485" spans="2:2" ht="15">
      <c r="B2485" s="141"/>
    </row>
    <row r="2486" spans="2:2" ht="15">
      <c r="B2486" s="141"/>
    </row>
    <row r="2487" spans="2:2" ht="15">
      <c r="B2487" s="141"/>
    </row>
    <row r="2488" spans="2:2" ht="15">
      <c r="B2488" s="141"/>
    </row>
    <row r="2489" spans="2:2" ht="15">
      <c r="B2489" s="141"/>
    </row>
    <row r="2490" spans="2:2" ht="15">
      <c r="B2490" s="141"/>
    </row>
    <row r="2491" spans="2:2" ht="15">
      <c r="B2491" s="141"/>
    </row>
    <row r="2492" spans="2:2" ht="15">
      <c r="B2492" s="141"/>
    </row>
    <row r="2493" spans="2:2" ht="15">
      <c r="B2493" s="141"/>
    </row>
    <row r="2494" spans="2:2" ht="15">
      <c r="B2494" s="141"/>
    </row>
    <row r="2495" spans="2:2" ht="15">
      <c r="B2495" s="141"/>
    </row>
    <row r="2496" spans="2:2" ht="15">
      <c r="B2496" s="141"/>
    </row>
    <row r="2497" spans="2:2" ht="15">
      <c r="B2497" s="141"/>
    </row>
    <row r="2498" spans="2:2" ht="15">
      <c r="B2498" s="141"/>
    </row>
    <row r="2499" spans="2:2" ht="15">
      <c r="B2499" s="141"/>
    </row>
    <row r="2500" spans="2:2" ht="15">
      <c r="B2500" s="141"/>
    </row>
    <row r="2501" spans="2:2" ht="15">
      <c r="B2501" s="141"/>
    </row>
    <row r="2502" spans="2:2" ht="15">
      <c r="B2502" s="141"/>
    </row>
    <row r="2503" spans="2:2" ht="15">
      <c r="B2503" s="141"/>
    </row>
    <row r="2504" spans="2:2" ht="15">
      <c r="B2504" s="141"/>
    </row>
    <row r="2505" spans="2:2" ht="15">
      <c r="B2505" s="141"/>
    </row>
    <row r="2506" spans="2:2" ht="15">
      <c r="B2506" s="141"/>
    </row>
    <row r="2507" spans="2:2" ht="15">
      <c r="B2507" s="141"/>
    </row>
    <row r="2508" spans="2:2" ht="15">
      <c r="B2508" s="141"/>
    </row>
    <row r="2509" spans="2:2" ht="15">
      <c r="B2509" s="141"/>
    </row>
    <row r="2510" spans="2:2" ht="15">
      <c r="B2510" s="141"/>
    </row>
    <row r="2511" spans="2:2" ht="15">
      <c r="B2511" s="141"/>
    </row>
    <row r="2512" spans="2:2" ht="15">
      <c r="B2512" s="141"/>
    </row>
    <row r="2513" spans="2:2" ht="15">
      <c r="B2513" s="141"/>
    </row>
    <row r="2514" spans="2:2" ht="15">
      <c r="B2514" s="141"/>
    </row>
    <row r="2515" spans="2:2" ht="15">
      <c r="B2515" s="141"/>
    </row>
    <row r="2516" spans="2:2" ht="15">
      <c r="B2516" s="141"/>
    </row>
    <row r="2517" spans="2:2" ht="15">
      <c r="B2517" s="141"/>
    </row>
    <row r="2518" spans="2:2" ht="15">
      <c r="B2518" s="141"/>
    </row>
    <row r="2519" spans="2:2" ht="15">
      <c r="B2519" s="141"/>
    </row>
    <row r="2520" spans="2:2" ht="15">
      <c r="B2520" s="141"/>
    </row>
    <row r="2521" spans="2:2" ht="15">
      <c r="B2521" s="141"/>
    </row>
    <row r="2522" spans="2:2" ht="15">
      <c r="B2522" s="141"/>
    </row>
    <row r="2523" spans="2:2" ht="15">
      <c r="B2523" s="141"/>
    </row>
    <row r="2524" spans="2:2" ht="15">
      <c r="B2524" s="141"/>
    </row>
    <row r="2525" spans="2:2" ht="15">
      <c r="B2525" s="141"/>
    </row>
    <row r="2526" spans="2:2" ht="15">
      <c r="B2526" s="141"/>
    </row>
    <row r="2527" spans="2:2" ht="15">
      <c r="B2527" s="141"/>
    </row>
    <row r="2528" spans="2:2" ht="15">
      <c r="B2528" s="141"/>
    </row>
    <row r="2529" spans="2:2" ht="15">
      <c r="B2529" s="141"/>
    </row>
    <row r="2530" spans="2:2" ht="15">
      <c r="B2530" s="141"/>
    </row>
    <row r="2531" spans="2:2" ht="15">
      <c r="B2531" s="141"/>
    </row>
    <row r="2532" spans="2:2" ht="15">
      <c r="B2532" s="141"/>
    </row>
    <row r="2533" spans="2:2" ht="15">
      <c r="B2533" s="141"/>
    </row>
    <row r="2534" spans="2:2" ht="15">
      <c r="B2534" s="141"/>
    </row>
    <row r="2535" spans="2:2" ht="15">
      <c r="B2535" s="141"/>
    </row>
    <row r="2536" spans="2:2" ht="15">
      <c r="B2536" s="141"/>
    </row>
    <row r="2537" spans="2:2" ht="15">
      <c r="B2537" s="141"/>
    </row>
    <row r="2538" spans="2:2" ht="15">
      <c r="B2538" s="141"/>
    </row>
    <row r="2539" spans="2:2" ht="15">
      <c r="B2539" s="141"/>
    </row>
    <row r="2540" spans="2:2" ht="15">
      <c r="B2540" s="141"/>
    </row>
    <row r="2541" spans="2:2" ht="15">
      <c r="B2541" s="141"/>
    </row>
    <row r="2542" spans="2:2" ht="15">
      <c r="B2542" s="141"/>
    </row>
    <row r="2543" spans="2:2" ht="15">
      <c r="B2543" s="141"/>
    </row>
    <row r="2544" spans="2:2" ht="15">
      <c r="B2544" s="141"/>
    </row>
    <row r="2545" spans="2:2" ht="15">
      <c r="B2545" s="141"/>
    </row>
    <row r="2546" spans="2:2" ht="15">
      <c r="B2546" s="141"/>
    </row>
    <row r="2547" spans="2:2" ht="15">
      <c r="B2547" s="141"/>
    </row>
    <row r="2548" spans="2:2" ht="15">
      <c r="B2548" s="141"/>
    </row>
    <row r="2549" spans="2:2" ht="15">
      <c r="B2549" s="141"/>
    </row>
    <row r="2550" spans="2:2" ht="15">
      <c r="B2550" s="141"/>
    </row>
    <row r="2551" spans="2:2" ht="15">
      <c r="B2551" s="141"/>
    </row>
    <row r="2552" spans="2:2" ht="15">
      <c r="B2552" s="141"/>
    </row>
    <row r="2553" spans="2:2" ht="15">
      <c r="B2553" s="141"/>
    </row>
    <row r="2554" spans="2:2" ht="15">
      <c r="B2554" s="141"/>
    </row>
    <row r="2555" spans="2:2" ht="15">
      <c r="B2555" s="141"/>
    </row>
    <row r="2556" spans="2:2" ht="15">
      <c r="B2556" s="141"/>
    </row>
    <row r="2557" spans="2:2" ht="15">
      <c r="B2557" s="141"/>
    </row>
    <row r="2558" spans="2:2" ht="15">
      <c r="B2558" s="141"/>
    </row>
    <row r="2559" spans="2:2" ht="15">
      <c r="B2559" s="141"/>
    </row>
    <row r="2560" spans="2:2" ht="15">
      <c r="B2560" s="141"/>
    </row>
    <row r="2561" spans="2:2" ht="15">
      <c r="B2561" s="141"/>
    </row>
    <row r="2562" spans="2:2" ht="15">
      <c r="B2562" s="141"/>
    </row>
    <row r="2563" spans="2:2" ht="15">
      <c r="B2563" s="141"/>
    </row>
    <row r="2564" spans="2:2" ht="15">
      <c r="B2564" s="141"/>
    </row>
    <row r="2565" spans="2:2" ht="15">
      <c r="B2565" s="141"/>
    </row>
    <row r="2566" spans="2:2" ht="15">
      <c r="B2566" s="141"/>
    </row>
    <row r="2567" spans="2:2" ht="15">
      <c r="B2567" s="141"/>
    </row>
    <row r="2568" spans="2:2" ht="15">
      <c r="B2568" s="141"/>
    </row>
    <row r="2569" spans="2:2" ht="15">
      <c r="B2569" s="141"/>
    </row>
    <row r="2570" spans="2:2" ht="15">
      <c r="B2570" s="141"/>
    </row>
    <row r="2571" spans="2:2" ht="15">
      <c r="B2571" s="141"/>
    </row>
    <row r="2572" spans="2:2" ht="15">
      <c r="B2572" s="141"/>
    </row>
    <row r="2573" spans="2:2" ht="15">
      <c r="B2573" s="141"/>
    </row>
    <row r="2574" spans="2:2" ht="15">
      <c r="B2574" s="141"/>
    </row>
    <row r="2575" spans="2:2" ht="15">
      <c r="B2575" s="141"/>
    </row>
    <row r="2576" spans="2:2" ht="15">
      <c r="B2576" s="141"/>
    </row>
    <row r="2577" spans="2:2" ht="15">
      <c r="B2577" s="141"/>
    </row>
    <row r="2578" spans="2:2" ht="15">
      <c r="B2578" s="141"/>
    </row>
    <row r="2579" spans="2:2" ht="15">
      <c r="B2579" s="141"/>
    </row>
    <row r="2580" spans="2:2" ht="15">
      <c r="B2580" s="141"/>
    </row>
    <row r="2581" spans="2:2" ht="15">
      <c r="B2581" s="141"/>
    </row>
    <row r="2582" spans="2:2" ht="15">
      <c r="B2582" s="141"/>
    </row>
    <row r="2583" spans="2:2" ht="15">
      <c r="B2583" s="141"/>
    </row>
    <row r="2584" spans="2:2" ht="15">
      <c r="B2584" s="141"/>
    </row>
    <row r="2585" spans="2:2" ht="15">
      <c r="B2585" s="141"/>
    </row>
    <row r="2586" spans="2:2" ht="15">
      <c r="B2586" s="141"/>
    </row>
    <row r="2587" spans="2:2" ht="15">
      <c r="B2587" s="141"/>
    </row>
    <row r="2588" spans="2:2" ht="15">
      <c r="B2588" s="141"/>
    </row>
    <row r="2589" spans="2:2" ht="15">
      <c r="B2589" s="141"/>
    </row>
    <row r="2590" spans="2:2" ht="15">
      <c r="B2590" s="141"/>
    </row>
    <row r="2591" spans="2:2" ht="15">
      <c r="B2591" s="141"/>
    </row>
    <row r="2592" spans="2:2" ht="15">
      <c r="B2592" s="141"/>
    </row>
    <row r="2593" spans="2:2" ht="15">
      <c r="B2593" s="141"/>
    </row>
    <row r="2594" spans="2:2" ht="15">
      <c r="B2594" s="141"/>
    </row>
    <row r="2595" spans="2:2" ht="15">
      <c r="B2595" s="141"/>
    </row>
    <row r="2596" spans="2:2" ht="15">
      <c r="B2596" s="141"/>
    </row>
    <row r="2597" spans="2:2" ht="15">
      <c r="B2597" s="141"/>
    </row>
    <row r="2598" spans="2:2" ht="15">
      <c r="B2598" s="141"/>
    </row>
    <row r="2599" spans="2:2" ht="15">
      <c r="B2599" s="141"/>
    </row>
    <row r="2600" spans="2:2" ht="15">
      <c r="B2600" s="141"/>
    </row>
    <row r="2601" spans="2:2" ht="15">
      <c r="B2601" s="141"/>
    </row>
    <row r="2602" spans="2:2" ht="15">
      <c r="B2602" s="141"/>
    </row>
    <row r="2603" spans="2:2" ht="15">
      <c r="B2603" s="141"/>
    </row>
    <row r="2604" spans="2:2" ht="15">
      <c r="B2604" s="141"/>
    </row>
    <row r="2605" spans="2:2" ht="15">
      <c r="B2605" s="141"/>
    </row>
    <row r="2606" spans="2:2" ht="15">
      <c r="B2606" s="141"/>
    </row>
    <row r="2607" spans="2:2" ht="15">
      <c r="B2607" s="141"/>
    </row>
    <row r="2608" spans="2:2" ht="15">
      <c r="B2608" s="141"/>
    </row>
    <row r="2609" spans="2:2" ht="15">
      <c r="B2609" s="141"/>
    </row>
    <row r="2610" spans="2:2" ht="15">
      <c r="B2610" s="141"/>
    </row>
    <row r="2611" spans="2:2" ht="15">
      <c r="B2611" s="141"/>
    </row>
    <row r="2612" spans="2:2" ht="15">
      <c r="B2612" s="141"/>
    </row>
    <row r="2613" spans="2:2" ht="15">
      <c r="B2613" s="141"/>
    </row>
    <row r="2614" spans="2:2" ht="15">
      <c r="B2614" s="141"/>
    </row>
    <row r="2615" spans="2:2" ht="15">
      <c r="B2615" s="141"/>
    </row>
    <row r="2616" spans="2:2" ht="15">
      <c r="B2616" s="141"/>
    </row>
    <row r="2617" spans="2:2" ht="15">
      <c r="B2617" s="141"/>
    </row>
    <row r="2618" spans="2:2" ht="15">
      <c r="B2618" s="141"/>
    </row>
    <row r="2619" spans="2:2" ht="15">
      <c r="B2619" s="141"/>
    </row>
    <row r="2620" spans="2:2" ht="15">
      <c r="B2620" s="141"/>
    </row>
    <row r="2621" spans="2:2" ht="15">
      <c r="B2621" s="141"/>
    </row>
    <row r="2622" spans="2:2" ht="15">
      <c r="B2622" s="141"/>
    </row>
    <row r="2623" spans="2:2" ht="15">
      <c r="B2623" s="141"/>
    </row>
    <row r="2624" spans="2:2" ht="15">
      <c r="B2624" s="141"/>
    </row>
    <row r="2625" spans="2:2" ht="15">
      <c r="B2625" s="141"/>
    </row>
    <row r="2626" spans="2:2" ht="15">
      <c r="B2626" s="141"/>
    </row>
    <row r="2627" spans="2:2" ht="15">
      <c r="B2627" s="141"/>
    </row>
    <row r="2628" spans="2:2" ht="15">
      <c r="B2628" s="141"/>
    </row>
    <row r="2629" spans="2:2" ht="15">
      <c r="B2629" s="141"/>
    </row>
    <row r="2630" spans="2:2" ht="15">
      <c r="B2630" s="141"/>
    </row>
    <row r="2631" spans="2:2" ht="15">
      <c r="B2631" s="141"/>
    </row>
    <row r="2632" spans="2:2" ht="15">
      <c r="B2632" s="141"/>
    </row>
    <row r="2633" spans="2:2" ht="15">
      <c r="B2633" s="141"/>
    </row>
    <row r="2634" spans="2:2" ht="15">
      <c r="B2634" s="141"/>
    </row>
    <row r="2635" spans="2:2" ht="15">
      <c r="B2635" s="141"/>
    </row>
    <row r="2636" spans="2:2" ht="15">
      <c r="B2636" s="141"/>
    </row>
    <row r="2637" spans="2:2" ht="15">
      <c r="B2637" s="141"/>
    </row>
    <row r="2638" spans="2:2" ht="15">
      <c r="B2638" s="141"/>
    </row>
    <row r="2639" spans="2:2" ht="15">
      <c r="B2639" s="141"/>
    </row>
    <row r="2640" spans="2:2" ht="15">
      <c r="B2640" s="141"/>
    </row>
    <row r="2641" spans="2:2" ht="15">
      <c r="B2641" s="141"/>
    </row>
    <row r="2642" spans="2:2" ht="15">
      <c r="B2642" s="141"/>
    </row>
    <row r="2643" spans="2:2" ht="15">
      <c r="B2643" s="141"/>
    </row>
    <row r="2644" spans="2:2" ht="15">
      <c r="B2644" s="141"/>
    </row>
    <row r="2645" spans="2:2" ht="15">
      <c r="B2645" s="141"/>
    </row>
    <row r="2646" spans="2:2" ht="15">
      <c r="B2646" s="141"/>
    </row>
    <row r="2647" spans="2:2" ht="15">
      <c r="B2647" s="141"/>
    </row>
    <row r="2648" spans="2:2" ht="15">
      <c r="B2648" s="141"/>
    </row>
    <row r="2649" spans="2:2" ht="15">
      <c r="B2649" s="141"/>
    </row>
    <row r="2650" spans="2:2" ht="15">
      <c r="B2650" s="141"/>
    </row>
    <row r="2651" spans="2:2" ht="15">
      <c r="B2651" s="141"/>
    </row>
    <row r="2652" spans="2:2" ht="15">
      <c r="B2652" s="141"/>
    </row>
    <row r="2653" spans="2:2" ht="15">
      <c r="B2653" s="141"/>
    </row>
    <row r="2654" spans="2:2" ht="15">
      <c r="B2654" s="141"/>
    </row>
    <row r="2655" spans="2:2" ht="15">
      <c r="B2655" s="141"/>
    </row>
    <row r="2656" spans="2:2" ht="15">
      <c r="B2656" s="141"/>
    </row>
    <row r="2657" spans="2:2" ht="15">
      <c r="B2657" s="141"/>
    </row>
    <row r="2658" spans="2:2" ht="15">
      <c r="B2658" s="141"/>
    </row>
    <row r="2659" spans="2:2" ht="15">
      <c r="B2659" s="141"/>
    </row>
    <row r="2660" spans="2:2" ht="15">
      <c r="B2660" s="141"/>
    </row>
    <row r="2661" spans="2:2" ht="15">
      <c r="B2661" s="141"/>
    </row>
    <row r="2662" spans="2:2" ht="15">
      <c r="B2662" s="141"/>
    </row>
    <row r="2663" spans="2:2" ht="15">
      <c r="B2663" s="141"/>
    </row>
    <row r="2664" spans="2:2" ht="15">
      <c r="B2664" s="141"/>
    </row>
    <row r="2665" spans="2:2" ht="15">
      <c r="B2665" s="141"/>
    </row>
    <row r="2666" spans="2:2" ht="15">
      <c r="B2666" s="141"/>
    </row>
    <row r="2667" spans="2:2" ht="15">
      <c r="B2667" s="141"/>
    </row>
    <row r="2668" spans="2:2" ht="15">
      <c r="B2668" s="141"/>
    </row>
    <row r="2669" spans="2:2" ht="15">
      <c r="B2669" s="141"/>
    </row>
    <row r="2670" spans="2:2" ht="15">
      <c r="B2670" s="141"/>
    </row>
    <row r="2671" spans="2:2" ht="15">
      <c r="B2671" s="141"/>
    </row>
    <row r="2672" spans="2:2" ht="15">
      <c r="B2672" s="141"/>
    </row>
    <row r="2673" spans="2:2" ht="15">
      <c r="B2673" s="141"/>
    </row>
    <row r="2674" spans="2:2" ht="15">
      <c r="B2674" s="141"/>
    </row>
    <row r="2675" spans="2:2" ht="15">
      <c r="B2675" s="141"/>
    </row>
    <row r="2676" spans="2:2" ht="15">
      <c r="B2676" s="141"/>
    </row>
    <row r="2677" spans="2:2" ht="15">
      <c r="B2677" s="141"/>
    </row>
    <row r="2678" spans="2:2" ht="15">
      <c r="B2678" s="141"/>
    </row>
    <row r="2679" spans="2:2" ht="15">
      <c r="B2679" s="141"/>
    </row>
    <row r="2680" spans="2:2" ht="15">
      <c r="B2680" s="141"/>
    </row>
    <row r="2681" spans="2:2" ht="15">
      <c r="B2681" s="141"/>
    </row>
    <row r="2682" spans="2:2" ht="15">
      <c r="B2682" s="141"/>
    </row>
    <row r="2683" spans="2:2" ht="15">
      <c r="B2683" s="141"/>
    </row>
    <row r="2684" spans="2:2" ht="15">
      <c r="B2684" s="141"/>
    </row>
    <row r="2685" spans="2:2" ht="15">
      <c r="B2685" s="141"/>
    </row>
    <row r="2686" spans="2:2" ht="15">
      <c r="B2686" s="141"/>
    </row>
    <row r="2687" spans="2:2" ht="15">
      <c r="B2687" s="141"/>
    </row>
    <row r="2688" spans="2:2" ht="15">
      <c r="B2688" s="141"/>
    </row>
    <row r="2689" spans="2:2" ht="15">
      <c r="B2689" s="141"/>
    </row>
    <row r="2690" spans="2:2" ht="15">
      <c r="B2690" s="141"/>
    </row>
    <row r="2691" spans="2:2" ht="15">
      <c r="B2691" s="141"/>
    </row>
    <row r="2692" spans="2:2" ht="15">
      <c r="B2692" s="141"/>
    </row>
    <row r="2693" spans="2:2" ht="15">
      <c r="B2693" s="141"/>
    </row>
    <row r="2694" spans="2:2" ht="15">
      <c r="B2694" s="141"/>
    </row>
    <row r="2695" spans="2:2" ht="15">
      <c r="B2695" s="141"/>
    </row>
    <row r="2696" spans="2:2" ht="15">
      <c r="B2696" s="141"/>
    </row>
    <row r="2697" spans="2:2" ht="15">
      <c r="B2697" s="141"/>
    </row>
    <row r="2698" spans="2:2" ht="15">
      <c r="B2698" s="141"/>
    </row>
    <row r="2699" spans="2:2" ht="15">
      <c r="B2699" s="141"/>
    </row>
    <row r="2700" spans="2:2" ht="15">
      <c r="B2700" s="141"/>
    </row>
    <row r="2701" spans="2:2" ht="15">
      <c r="B2701" s="141"/>
    </row>
    <row r="2702" spans="2:2" ht="15">
      <c r="B2702" s="141"/>
    </row>
    <row r="2703" spans="2:2" ht="15">
      <c r="B2703" s="141"/>
    </row>
    <row r="2704" spans="2:2" ht="15">
      <c r="B2704" s="141"/>
    </row>
    <row r="2705" spans="2:2" ht="15">
      <c r="B2705" s="141"/>
    </row>
    <row r="2706" spans="2:2" ht="15">
      <c r="B2706" s="141"/>
    </row>
    <row r="2707" spans="2:2" ht="15">
      <c r="B2707" s="141"/>
    </row>
    <row r="2708" spans="2:2" ht="15">
      <c r="B2708" s="141"/>
    </row>
    <row r="2709" spans="2:2" ht="15">
      <c r="B2709" s="141"/>
    </row>
    <row r="2710" spans="2:2" ht="15">
      <c r="B2710" s="141"/>
    </row>
    <row r="2711" spans="2:2" ht="15">
      <c r="B2711" s="141"/>
    </row>
    <row r="2712" spans="2:2" ht="15">
      <c r="B2712" s="141"/>
    </row>
    <row r="2713" spans="2:2" ht="15">
      <c r="B2713" s="141"/>
    </row>
    <row r="2714" spans="2:2" ht="15">
      <c r="B2714" s="141"/>
    </row>
    <row r="2715" spans="2:2" ht="15">
      <c r="B2715" s="141"/>
    </row>
    <row r="2716" spans="2:2" ht="15">
      <c r="B2716" s="141"/>
    </row>
    <row r="2717" spans="2:2" ht="15">
      <c r="B2717" s="141"/>
    </row>
    <row r="2718" spans="2:2" ht="15">
      <c r="B2718" s="141"/>
    </row>
    <row r="2719" spans="2:2" ht="15">
      <c r="B2719" s="141"/>
    </row>
    <row r="2720" spans="2:2" ht="15">
      <c r="B2720" s="141"/>
    </row>
    <row r="2721" spans="2:2" ht="15">
      <c r="B2721" s="141"/>
    </row>
    <row r="2722" spans="2:2" ht="15">
      <c r="B2722" s="141"/>
    </row>
    <row r="2723" spans="2:2" ht="15">
      <c r="B2723" s="141"/>
    </row>
    <row r="2724" spans="2:2" ht="15">
      <c r="B2724" s="141"/>
    </row>
    <row r="2725" spans="2:2" ht="15">
      <c r="B2725" s="141"/>
    </row>
    <row r="2726" spans="2:2" ht="15">
      <c r="B2726" s="141"/>
    </row>
    <row r="2727" spans="2:2" ht="15">
      <c r="B2727" s="141"/>
    </row>
    <row r="2728" spans="2:2" ht="15">
      <c r="B2728" s="141"/>
    </row>
    <row r="2729" spans="2:2" ht="15">
      <c r="B2729" s="141"/>
    </row>
    <row r="2730" spans="2:2" ht="15">
      <c r="B2730" s="141"/>
    </row>
    <row r="2731" spans="2:2" ht="15">
      <c r="B2731" s="141"/>
    </row>
    <row r="2732" spans="2:2" ht="15">
      <c r="B2732" s="141"/>
    </row>
    <row r="2733" spans="2:2" ht="15">
      <c r="B2733" s="141"/>
    </row>
    <row r="2734" spans="2:2" ht="15">
      <c r="B2734" s="141"/>
    </row>
    <row r="2735" spans="2:2" ht="15">
      <c r="B2735" s="141"/>
    </row>
    <row r="2736" spans="2:2" ht="15">
      <c r="B2736" s="141"/>
    </row>
    <row r="2737" spans="2:2" ht="15">
      <c r="B2737" s="141"/>
    </row>
    <row r="2738" spans="2:2" ht="15">
      <c r="B2738" s="141"/>
    </row>
    <row r="2739" spans="2:2" ht="15">
      <c r="B2739" s="141"/>
    </row>
    <row r="2740" spans="2:2" ht="15">
      <c r="B2740" s="141"/>
    </row>
    <row r="2741" spans="2:2" ht="15">
      <c r="B2741" s="141"/>
    </row>
    <row r="2742" spans="2:2" ht="15">
      <c r="B2742" s="141"/>
    </row>
    <row r="2743" spans="2:2" ht="15">
      <c r="B2743" s="141"/>
    </row>
    <row r="2744" spans="2:2" ht="15">
      <c r="B2744" s="141"/>
    </row>
    <row r="2745" spans="2:2" ht="15">
      <c r="B2745" s="141"/>
    </row>
    <row r="2746" spans="2:2" ht="15">
      <c r="B2746" s="141"/>
    </row>
    <row r="2747" spans="2:2" ht="15">
      <c r="B2747" s="141"/>
    </row>
    <row r="2748" spans="2:2" ht="15">
      <c r="B2748" s="141"/>
    </row>
    <row r="2749" spans="2:2" ht="15">
      <c r="B2749" s="141"/>
    </row>
    <row r="2750" spans="2:2" ht="15">
      <c r="B2750" s="141"/>
    </row>
    <row r="2751" spans="2:2" ht="15">
      <c r="B2751" s="141"/>
    </row>
    <row r="2752" spans="2:2" ht="15">
      <c r="B2752" s="141"/>
    </row>
    <row r="2753" spans="2:2" ht="15">
      <c r="B2753" s="141"/>
    </row>
    <row r="2754" spans="2:2" ht="15">
      <c r="B2754" s="141"/>
    </row>
    <row r="2755" spans="2:2" ht="15">
      <c r="B2755" s="141"/>
    </row>
    <row r="2756" spans="2:2" ht="15">
      <c r="B2756" s="141"/>
    </row>
    <row r="2757" spans="2:2" ht="15">
      <c r="B2757" s="141"/>
    </row>
    <row r="2758" spans="2:2" ht="15">
      <c r="B2758" s="141"/>
    </row>
    <row r="2759" spans="2:2" ht="15">
      <c r="B2759" s="141"/>
    </row>
    <row r="2760" spans="2:2" ht="15">
      <c r="B2760" s="141"/>
    </row>
    <row r="2761" spans="2:2" ht="15">
      <c r="B2761" s="141"/>
    </row>
    <row r="2762" spans="2:2" ht="15">
      <c r="B2762" s="141"/>
    </row>
    <row r="2763" spans="2:2" ht="15">
      <c r="B2763" s="141"/>
    </row>
    <row r="2764" spans="2:2" ht="15">
      <c r="B2764" s="141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 topLeftCell="A1">
      <pane xSplit="2" ySplit="8" topLeftCell="C9" activePane="bottomRight" state="frozen"/>
      <selection pane="topLeft" activeCell="J4" sqref="J4"/>
      <selection pane="bottomLeft" activeCell="J4" sqref="J4"/>
      <selection pane="topRight" activeCell="J4" sqref="J4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4" width="18.2857142857143" customWidth="1"/>
    <col min="65" max="65" width="20.8571428571429" customWidth="1"/>
    <col min="66" max="72" width="18.2857142857143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4" width="17.2857142857143" customWidth="1"/>
    <col min="125" max="131" width="17.2857142857143" hidden="1" customWidth="1"/>
    <col min="132" max="132" width="3.71428571428571" customWidth="1"/>
    <col min="133" max="133" width="13.7142857142857" hidden="1" customWidth="1"/>
  </cols>
  <sheetData>
    <row r="1" spans="2:132" ht="16.5" thickTop="1" thickBot="1">
      <c r="B1" s="606" t="s">
        <v>76</v>
      </c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7"/>
      <c r="AG1" s="607"/>
      <c r="AH1" s="607"/>
      <c r="AI1" s="607"/>
      <c r="AJ1" s="607"/>
      <c r="AK1" s="607"/>
      <c r="AL1" s="607"/>
      <c r="AM1" s="607"/>
      <c r="AN1" s="607"/>
      <c r="AO1" s="607"/>
      <c r="AP1" s="607"/>
      <c r="AQ1" s="607"/>
      <c r="AR1" s="607"/>
      <c r="AS1" s="607"/>
      <c r="AT1" s="607"/>
      <c r="AU1" s="607"/>
      <c r="AV1" s="607"/>
      <c r="AW1" s="607"/>
      <c r="AX1" s="607"/>
      <c r="AY1" s="607"/>
      <c r="AZ1" s="607"/>
      <c r="BA1" s="607"/>
      <c r="BB1" s="607"/>
      <c r="BC1" s="607"/>
      <c r="BD1" s="607"/>
      <c r="BE1" s="607"/>
      <c r="BF1" s="607"/>
      <c r="BG1" s="607"/>
      <c r="BH1" s="607"/>
      <c r="BI1" s="607"/>
      <c r="BJ1" s="607"/>
      <c r="BK1" s="607"/>
      <c r="BL1" s="607"/>
      <c r="BM1" s="607"/>
      <c r="BN1" s="607"/>
      <c r="BO1" s="607"/>
      <c r="BP1" s="607"/>
      <c r="BQ1" s="607"/>
      <c r="BR1" s="607"/>
      <c r="BS1" s="607"/>
      <c r="BT1" s="607"/>
      <c r="BU1" s="607"/>
      <c r="BV1" s="60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 t="s">
        <v>916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14">
        <v>2020</v>
      </c>
      <c r="BV6" s="615"/>
      <c r="BW6" s="615"/>
      <c r="BX6" s="615"/>
      <c r="BY6" s="615"/>
      <c r="BZ6" s="615"/>
      <c r="CA6" s="615"/>
      <c r="CB6" s="615"/>
      <c r="CC6" s="615"/>
      <c r="CD6" s="616"/>
      <c r="CE6" s="611">
        <v>2021</v>
      </c>
      <c r="CF6" s="612"/>
      <c r="CG6" s="612"/>
      <c r="CH6" s="612"/>
      <c r="CI6" s="612"/>
      <c r="CJ6" s="612"/>
      <c r="CK6" s="612"/>
      <c r="CL6" s="612"/>
      <c r="CM6" s="612"/>
      <c r="CN6" s="612"/>
      <c r="CO6" s="612"/>
      <c r="CP6" s="613"/>
      <c r="CQ6" s="611">
        <v>2022</v>
      </c>
      <c r="CR6" s="612"/>
      <c r="CS6" s="612"/>
      <c r="CT6" s="612"/>
      <c r="CU6" s="612"/>
      <c r="CV6" s="612"/>
      <c r="CW6" s="612"/>
      <c r="CX6" s="612"/>
      <c r="CY6" s="612"/>
      <c r="CZ6" s="612"/>
      <c r="DA6" s="612"/>
      <c r="DB6" s="613"/>
      <c r="DC6" s="617">
        <v>2023</v>
      </c>
      <c r="DD6" s="618"/>
      <c r="DE6" s="618"/>
      <c r="DF6" s="618"/>
      <c r="DG6" s="618"/>
      <c r="DH6" s="618"/>
      <c r="DI6" s="618"/>
      <c r="DJ6" s="618"/>
      <c r="DK6" s="618"/>
      <c r="DL6" s="618"/>
      <c r="DM6" s="618"/>
      <c r="DN6" s="618"/>
      <c r="DO6" s="605">
        <v>2024</v>
      </c>
      <c r="DP6" s="605"/>
      <c r="DQ6" s="605"/>
      <c r="DR6" s="605"/>
      <c r="DS6" s="605"/>
      <c r="DT6" s="605"/>
      <c r="DU6" s="605"/>
      <c r="DV6" s="605"/>
      <c r="DW6" s="605"/>
      <c r="DX6" s="605"/>
      <c r="DY6" s="605"/>
      <c r="DZ6" s="605"/>
      <c r="EA6" s="605"/>
      <c r="EC6" s="17">
        <v>5</v>
      </c>
    </row>
    <row r="7" spans="1:133" s="2" customFormat="1" ht="15.75" thickBot="1">
      <c r="A7" s="137"/>
      <c r="B7" s="20"/>
      <c r="C7" s="610">
        <v>2019</v>
      </c>
      <c r="D7" s="608"/>
      <c r="E7" s="608"/>
      <c r="F7" s="608"/>
      <c r="G7" s="608"/>
      <c r="H7" s="608"/>
      <c r="I7" s="608"/>
      <c r="J7" s="608"/>
      <c r="K7" s="608"/>
      <c r="L7" s="609"/>
      <c r="M7" s="610">
        <v>2020</v>
      </c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9"/>
      <c r="Y7" s="608">
        <v>2021</v>
      </c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9"/>
      <c r="AK7" s="610">
        <v>2022</v>
      </c>
      <c r="AL7" s="608"/>
      <c r="AM7" s="608"/>
      <c r="AN7" s="608"/>
      <c r="AO7" s="608"/>
      <c r="AP7" s="608"/>
      <c r="AQ7" s="608"/>
      <c r="AR7" s="608"/>
      <c r="AS7" s="608"/>
      <c r="AT7" s="608"/>
      <c r="AU7" s="608"/>
      <c r="AV7" s="609"/>
      <c r="AW7" s="610">
        <v>2023</v>
      </c>
      <c r="AX7" s="608"/>
      <c r="AY7" s="608"/>
      <c r="AZ7" s="608"/>
      <c r="BA7" s="608"/>
      <c r="BB7" s="608"/>
      <c r="BC7" s="608"/>
      <c r="BD7" s="608"/>
      <c r="BE7" s="608"/>
      <c r="BF7" s="608"/>
      <c r="BG7" s="608"/>
      <c r="BH7" s="609"/>
      <c r="BI7" s="610">
        <v>2024</v>
      </c>
      <c r="BJ7" s="608"/>
      <c r="BK7" s="608"/>
      <c r="BL7" s="608"/>
      <c r="BM7" s="608"/>
      <c r="BN7" s="608"/>
      <c r="BO7" s="608"/>
      <c r="BP7" s="608"/>
      <c r="BQ7" s="608"/>
      <c r="BR7" s="608"/>
      <c r="BS7" s="608"/>
      <c r="BT7" s="609"/>
      <c r="BU7" s="610" t="s">
        <v>81</v>
      </c>
      <c r="BV7" s="608"/>
      <c r="BW7" s="608"/>
      <c r="BX7" s="608"/>
      <c r="BY7" s="608"/>
      <c r="BZ7" s="608"/>
      <c r="CA7" s="608"/>
      <c r="CB7" s="608"/>
      <c r="CC7" s="608"/>
      <c r="CD7" s="608"/>
      <c r="CE7" s="608"/>
      <c r="CF7" s="608"/>
      <c r="CG7" s="608"/>
      <c r="CH7" s="608"/>
      <c r="CI7" s="608"/>
      <c r="CJ7" s="608"/>
      <c r="CK7" s="608"/>
      <c r="CL7" s="608"/>
      <c r="CM7" s="608"/>
      <c r="CN7" s="608"/>
      <c r="CO7" s="608"/>
      <c r="CP7" s="608"/>
      <c r="CQ7" s="608"/>
      <c r="CR7" s="608"/>
      <c r="CS7" s="608"/>
      <c r="CT7" s="608"/>
      <c r="CU7" s="608"/>
      <c r="CV7" s="608"/>
      <c r="CW7" s="608"/>
      <c r="CX7" s="608"/>
      <c r="CY7" s="608"/>
      <c r="CZ7" s="608"/>
      <c r="DA7" s="608"/>
      <c r="DB7" s="608"/>
      <c r="DC7" s="608"/>
      <c r="DD7" s="608"/>
      <c r="DE7" s="608"/>
      <c r="DF7" s="608"/>
      <c r="DG7" s="608"/>
      <c r="DH7" s="608"/>
      <c r="DI7" s="608"/>
      <c r="DJ7" s="608"/>
      <c r="DK7" s="608"/>
      <c r="DL7" s="608"/>
      <c r="DM7" s="436"/>
      <c r="DN7" s="436"/>
      <c r="DO7" s="586"/>
      <c r="DP7" s="586"/>
      <c r="DQ7" s="586"/>
      <c r="DR7" s="587"/>
      <c r="DS7" s="587"/>
      <c r="DT7" s="307"/>
      <c r="DU7" s="307"/>
      <c r="DV7" s="307"/>
      <c r="DW7" s="307"/>
      <c r="DX7" s="307"/>
      <c r="DY7" s="307"/>
      <c r="DZ7" s="307"/>
      <c r="EA7" s="307"/>
      <c r="EB7" s="308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3" t="s">
        <v>93</v>
      </c>
      <c r="BJ8" s="489" t="s">
        <v>94</v>
      </c>
      <c r="BK8" s="456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599" t="s">
        <v>914</v>
      </c>
      <c r="DU8" s="424"/>
      <c r="DV8" s="424"/>
      <c r="DW8" s="424"/>
      <c r="DX8" s="424"/>
      <c r="DY8" s="424"/>
      <c r="DZ8" s="424"/>
      <c r="EA8" s="424"/>
      <c r="EB8" s="325"/>
      <c r="EC8" s="260">
        <v>45472</v>
      </c>
    </row>
    <row r="9" spans="1:133" s="51" customFormat="1" ht="15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490"/>
      <c r="BK9" s="545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1"/>
      <c r="DN9" s="431"/>
      <c r="DO9" s="431"/>
      <c r="DP9" s="431"/>
      <c r="DQ9" s="431"/>
      <c r="DR9" s="431"/>
      <c r="DS9" s="431"/>
      <c r="DT9" s="431"/>
      <c r="DU9" s="431"/>
      <c r="DV9" s="431"/>
      <c r="DW9" s="431"/>
      <c r="DX9" s="431"/>
      <c r="DY9" s="431"/>
      <c r="DZ9" s="431"/>
      <c r="EA9" s="431"/>
      <c r="EB9" s="261"/>
      <c r="EC9" s="49"/>
    </row>
    <row r="10" spans="1:133" s="51" customFormat="1" ht="15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491">
        <v>1004857</v>
      </c>
      <c r="BK10" s="546">
        <v>1006464</v>
      </c>
      <c r="BL10" s="193">
        <v>1007759</v>
      </c>
      <c r="BM10" s="193">
        <v>1003946</v>
      </c>
      <c r="BN10" s="193">
        <v>1005768</v>
      </c>
      <c r="BO10" s="56"/>
      <c r="BP10" s="193"/>
      <c r="BQ10" s="193"/>
      <c r="BR10" s="193"/>
      <c r="BS10" s="193"/>
      <c r="BT10" s="193"/>
      <c r="BU10" s="53">
        <f t="shared" si="0" ref="BU10:CD14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si="1" ref="CE10:CN14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si="2" ref="CO10:CX14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si="3" ref="CY10:DH14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si="4" ref="DI10:DT1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DT10" s="359">
        <f t="shared" si="4"/>
        <v>6513</v>
      </c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1005768</v>
      </c>
    </row>
    <row r="11" spans="1:133" s="51" customFormat="1" ht="15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491">
        <v>156307</v>
      </c>
      <c r="BK11" s="546">
        <v>157411</v>
      </c>
      <c r="BL11" s="193">
        <v>155607</v>
      </c>
      <c r="BM11" s="193">
        <v>159132</v>
      </c>
      <c r="BN11" s="193">
        <v>158711</v>
      </c>
      <c r="BO11" s="56"/>
      <c r="BP11" s="193"/>
      <c r="BQ11" s="193"/>
      <c r="BR11" s="193"/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DT11" s="359">
        <f t="shared" si="4"/>
        <v>3587</v>
      </c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158711</v>
      </c>
    </row>
    <row r="12" spans="1:133" s="51" customFormat="1" ht="15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491">
        <v>155776</v>
      </c>
      <c r="BK12" s="546">
        <v>156130</v>
      </c>
      <c r="BL12" s="193">
        <v>156243</v>
      </c>
      <c r="BM12" s="193">
        <v>156256</v>
      </c>
      <c r="BN12" s="193">
        <v>156349</v>
      </c>
      <c r="BO12" s="56"/>
      <c r="BP12" s="193"/>
      <c r="BQ12" s="193"/>
      <c r="BR12" s="193"/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DT12" s="359">
        <f t="shared" si="4"/>
        <v>1312</v>
      </c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156349</v>
      </c>
    </row>
    <row r="13" spans="1:133" s="51" customFormat="1" ht="15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491">
        <v>11327</v>
      </c>
      <c r="BK13" s="546">
        <v>11334</v>
      </c>
      <c r="BL13" s="193">
        <v>11314</v>
      </c>
      <c r="BM13" s="193">
        <v>11315</v>
      </c>
      <c r="BN13" s="193">
        <v>11319</v>
      </c>
      <c r="BO13" s="56"/>
      <c r="BP13" s="193"/>
      <c r="BQ13" s="193"/>
      <c r="BR13" s="193"/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DT13" s="359">
        <f t="shared" si="4"/>
        <v>-23</v>
      </c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11319</v>
      </c>
    </row>
    <row r="14" spans="1:133" s="51" customFormat="1" ht="15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491">
        <v>2969</v>
      </c>
      <c r="BK14" s="546">
        <v>2977</v>
      </c>
      <c r="BL14" s="193">
        <v>2982</v>
      </c>
      <c r="BM14" s="193">
        <v>2980</v>
      </c>
      <c r="BN14" s="193">
        <v>2988</v>
      </c>
      <c r="BO14" s="56"/>
      <c r="BP14" s="193"/>
      <c r="BQ14" s="193"/>
      <c r="BR14" s="193"/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DT14" s="359">
        <f t="shared" si="4"/>
        <v>23</v>
      </c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2988</v>
      </c>
    </row>
    <row r="15" spans="1:133" s="65" customFormat="1" ht="15.75" thickBot="1">
      <c r="A15" s="139"/>
      <c r="B15" s="59" t="s">
        <v>144</v>
      </c>
      <c r="C15" s="60">
        <f t="shared" si="5" ref="C15:Q1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492">
        <v>1331236</v>
      </c>
      <c r="BK15" s="547">
        <v>1334316</v>
      </c>
      <c r="BL15" s="270">
        <v>1333905</v>
      </c>
      <c r="BM15" s="270">
        <v>1333629</v>
      </c>
      <c r="BN15" s="270">
        <v>1335135</v>
      </c>
      <c r="BO15" s="63"/>
      <c r="BP15" s="270"/>
      <c r="BQ15" s="270"/>
      <c r="BR15" s="270"/>
      <c r="BS15" s="270"/>
      <c r="BT15" s="270"/>
      <c r="BU15" s="60">
        <f t="shared" si="6" ref="BU15:BY15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si="7" ref="BZ15:CH15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si="8" ref="CI15:CJ15">SUM(CI10:CI14)</f>
        <v>-2896</v>
      </c>
      <c r="CJ15" s="221">
        <f t="shared" si="8"/>
        <v>-3322</v>
      </c>
      <c r="CK15" s="221">
        <f t="shared" si="9" ref="CK15:CL15">SUM(CK10:CK14)</f>
        <v>-2912</v>
      </c>
      <c r="CL15" s="221">
        <f t="shared" si="9"/>
        <v>-3302</v>
      </c>
      <c r="CM15" s="221">
        <f t="shared" si="10" ref="CM15:CN15">SUM(CM10:CM14)</f>
        <v>-5786</v>
      </c>
      <c r="CN15" s="247">
        <f t="shared" si="10"/>
        <v>-5671</v>
      </c>
      <c r="CO15" s="247">
        <f t="shared" si="11" ref="CO15:CQ15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si="12" ref="CR15:CS15">SUM(CR10:CR14)</f>
        <v>-3552</v>
      </c>
      <c r="CS15" s="247">
        <f t="shared" si="12"/>
        <v>-4383</v>
      </c>
      <c r="CT15" s="247">
        <f t="shared" si="13" ref="CT15">SUM(CT10:CT14)</f>
        <v>-3486</v>
      </c>
      <c r="CU15" s="247">
        <f t="shared" si="14" ref="CU15">SUM(CU10:CU14)</f>
        <v>-1731</v>
      </c>
      <c r="CV15" s="247">
        <f t="shared" si="15" ref="CV15">SUM(CV10:CV14)</f>
        <v>-4094</v>
      </c>
      <c r="CW15" s="247">
        <f t="shared" si="16" ref="CW15">SUM(CW10:CW14)</f>
        <v>-1574</v>
      </c>
      <c r="CX15" s="247">
        <f t="shared" si="17" ref="CX15">SUM(CX10:CX14)</f>
        <v>-4450</v>
      </c>
      <c r="CY15" s="247">
        <f t="shared" si="18" ref="CY15">SUM(CY10:CY14)</f>
        <v>-757</v>
      </c>
      <c r="CZ15" s="247">
        <f t="shared" si="19" ref="CZ15">SUM(CZ10:CZ14)</f>
        <v>3201</v>
      </c>
      <c r="DA15" s="247">
        <f t="shared" si="20" ref="DA15">SUM(DA10:DA14)</f>
        <v>3991</v>
      </c>
      <c r="DB15" s="360">
        <f t="shared" si="21" ref="DB15">SUM(DB10:DB14)</f>
        <v>3820</v>
      </c>
      <c r="DC15" s="360">
        <f t="shared" si="22" ref="DC15">SUM(DC10:DC14)</f>
        <v>4642</v>
      </c>
      <c r="DD15" s="360">
        <f t="shared" si="23" ref="DD15">SUM(DD10:DD14)</f>
        <v>4390</v>
      </c>
      <c r="DE15" s="360">
        <f t="shared" si="24" ref="DE15">SUM(DE10:DE14)</f>
        <v>4177</v>
      </c>
      <c r="DF15" s="360">
        <f t="shared" si="25" ref="DF15">SUM(DF10:DF14)</f>
        <v>5336</v>
      </c>
      <c r="DG15" s="360">
        <f t="shared" si="26" ref="DG15">SUM(DG10:DG14)</f>
        <v>2009</v>
      </c>
      <c r="DH15" s="360">
        <f t="shared" si="27" ref="DH15">SUM(DH10:DH14)</f>
        <v>3679</v>
      </c>
      <c r="DI15" s="360">
        <f t="shared" si="28" ref="DI15">SUM(DI10:DI14)</f>
        <v>5862</v>
      </c>
      <c r="DJ15" s="360">
        <f t="shared" si="29" ref="DJ15">SUM(DJ10:DJ14)</f>
        <v>6719</v>
      </c>
      <c r="DK15" s="360">
        <f t="shared" si="30" ref="DK15:DL15">SUM(DK10:DK14)</f>
        <v>7338</v>
      </c>
      <c r="DL15" s="360">
        <f t="shared" si="30"/>
        <v>3173</v>
      </c>
      <c r="DM15" s="360">
        <f t="shared" si="31" ref="DM15:DN15">SUM(DM10:DM14)</f>
        <v>3416</v>
      </c>
      <c r="DN15" s="360">
        <f t="shared" si="31"/>
        <v>4356</v>
      </c>
      <c r="DO15" s="360">
        <f t="shared" si="32" ref="DO15:DP15">SUM(DO10:DO14)</f>
        <v>4602</v>
      </c>
      <c r="DP15" s="360">
        <f t="shared" si="32"/>
        <v>5075</v>
      </c>
      <c r="DQ15" s="360">
        <f t="shared" si="33" ref="DQ15:DR15">SUM(DQ10:DQ14)</f>
        <v>8984</v>
      </c>
      <c r="DR15" s="360">
        <f t="shared" si="33"/>
        <v>7234</v>
      </c>
      <c r="DS15" s="360">
        <f t="shared" si="34" ref="DS15:DT15">SUM(DS10:DS14)</f>
        <v>8720</v>
      </c>
      <c r="DT15" s="360">
        <f t="shared" si="34"/>
        <v>11412</v>
      </c>
      <c r="EB15" s="262"/>
      <c r="EC15" s="63">
        <f>SUM(EC10:EC14)</f>
        <v>1335135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490"/>
      <c r="BK16" s="556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431"/>
      <c r="DV16" s="431"/>
      <c r="DW16" s="431"/>
      <c r="DX16" s="431"/>
      <c r="DY16" s="431"/>
      <c r="DZ16" s="431"/>
      <c r="EA16" s="431"/>
      <c r="EB16" s="261"/>
      <c r="EC16" s="70"/>
    </row>
    <row r="17" spans="1:133" s="51" customFormat="1" ht="15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494">
        <v>179322</v>
      </c>
      <c r="BK17" s="548">
        <v>177010</v>
      </c>
      <c r="BL17" s="272">
        <v>175895</v>
      </c>
      <c r="BM17" s="272">
        <v>170320</v>
      </c>
      <c r="BN17" s="272">
        <v>167319</v>
      </c>
      <c r="BO17" s="56"/>
      <c r="BP17" s="272"/>
      <c r="BQ17" s="272"/>
      <c r="BR17" s="272"/>
      <c r="BS17" s="272"/>
      <c r="BT17" s="272"/>
      <c r="BU17" s="72">
        <f t="shared" si="35" ref="BU17:CD21">O17-C17</f>
        <v>54721</v>
      </c>
      <c r="BV17" s="76">
        <f t="shared" si="35"/>
        <v>50207</v>
      </c>
      <c r="BW17" s="76">
        <f t="shared" si="35"/>
        <v>45682</v>
      </c>
      <c r="BX17" s="76">
        <f t="shared" si="35"/>
        <v>44521</v>
      </c>
      <c r="BY17" s="76">
        <f t="shared" si="35"/>
        <v>32734</v>
      </c>
      <c r="BZ17" s="76">
        <f t="shared" si="35"/>
        <v>29471</v>
      </c>
      <c r="CA17" s="76">
        <f t="shared" si="35"/>
        <v>34382</v>
      </c>
      <c r="CB17" s="76">
        <f t="shared" si="35"/>
        <v>34447</v>
      </c>
      <c r="CC17" s="76">
        <f t="shared" si="35"/>
        <v>26176</v>
      </c>
      <c r="CD17" s="382">
        <f t="shared" si="35"/>
        <v>26820</v>
      </c>
      <c r="CE17" s="405">
        <f t="shared" si="36" ref="CE17:CN21">Y17-M17</f>
        <v>12099</v>
      </c>
      <c r="CF17" s="76">
        <f t="shared" si="36"/>
        <v>4462</v>
      </c>
      <c r="CG17" s="76">
        <f t="shared" si="36"/>
        <v>-19691</v>
      </c>
      <c r="CH17" s="76">
        <f t="shared" si="36"/>
        <v>-18390</v>
      </c>
      <c r="CI17" s="76">
        <f t="shared" si="36"/>
        <v>-23133</v>
      </c>
      <c r="CJ17" s="223">
        <f t="shared" si="36"/>
        <v>-20874</v>
      </c>
      <c r="CK17" s="223">
        <f t="shared" si="36"/>
        <v>-20391</v>
      </c>
      <c r="CL17" s="223">
        <f t="shared" si="36"/>
        <v>-24259</v>
      </c>
      <c r="CM17" s="223">
        <f t="shared" si="36"/>
        <v>-36572</v>
      </c>
      <c r="CN17" s="249">
        <f t="shared" si="36"/>
        <v>-24968</v>
      </c>
      <c r="CO17" s="249">
        <f t="shared" si="37" ref="CO17:CX21">AI17-W17</f>
        <v>-25265</v>
      </c>
      <c r="CP17" s="362">
        <f t="shared" si="37"/>
        <v>-28693</v>
      </c>
      <c r="CQ17" s="331">
        <f t="shared" si="37"/>
        <v>-8456</v>
      </c>
      <c r="CR17" s="249">
        <f t="shared" si="37"/>
        <v>-11901</v>
      </c>
      <c r="CS17" s="249">
        <f t="shared" si="37"/>
        <v>-6734</v>
      </c>
      <c r="CT17" s="249">
        <f t="shared" si="37"/>
        <v>-18717</v>
      </c>
      <c r="CU17" s="249">
        <f t="shared" si="37"/>
        <v>-6978</v>
      </c>
      <c r="CV17" s="249">
        <f t="shared" si="37"/>
        <v>-7199</v>
      </c>
      <c r="CW17" s="249">
        <f t="shared" si="37"/>
        <v>-578</v>
      </c>
      <c r="CX17" s="249">
        <f t="shared" si="37"/>
        <v>-3843</v>
      </c>
      <c r="CY17" s="249">
        <f t="shared" si="38" ref="CY17:DH21">AS17-AG17</f>
        <v>6055</v>
      </c>
      <c r="CZ17" s="249">
        <f t="shared" si="38"/>
        <v>-10965</v>
      </c>
      <c r="DA17" s="249">
        <f t="shared" si="38"/>
        <v>-21516</v>
      </c>
      <c r="DB17" s="362">
        <f t="shared" si="38"/>
        <v>-10516</v>
      </c>
      <c r="DC17" s="362">
        <f t="shared" si="38"/>
        <v>-8285</v>
      </c>
      <c r="DD17" s="362">
        <f t="shared" si="38"/>
        <v>-4830</v>
      </c>
      <c r="DE17" s="362">
        <f t="shared" si="38"/>
        <v>-78</v>
      </c>
      <c r="DF17" s="362">
        <f t="shared" si="38"/>
        <v>15108</v>
      </c>
      <c r="DG17" s="362">
        <f t="shared" si="38"/>
        <v>8568</v>
      </c>
      <c r="DH17" s="362">
        <f t="shared" si="38"/>
        <v>12470</v>
      </c>
      <c r="DI17" s="362">
        <f t="shared" si="39" ref="DI17:DT21">BC17-AQ17</f>
        <v>2183</v>
      </c>
      <c r="DJ17" s="362">
        <f t="shared" si="39"/>
        <v>6218</v>
      </c>
      <c r="DK17" s="362">
        <f t="shared" si="39"/>
        <v>484</v>
      </c>
      <c r="DL17" s="362">
        <f t="shared" si="39"/>
        <v>2482</v>
      </c>
      <c r="DM17" s="362">
        <f t="shared" si="39"/>
        <v>17257</v>
      </c>
      <c r="DN17" s="362">
        <f t="shared" si="39"/>
        <v>-5083</v>
      </c>
      <c r="DO17" s="362">
        <f t="shared" si="39"/>
        <v>-3134</v>
      </c>
      <c r="DP17" s="362">
        <f t="shared" si="39"/>
        <v>-1187</v>
      </c>
      <c r="DQ17" s="362">
        <f t="shared" si="39"/>
        <v>-1975</v>
      </c>
      <c r="DR17" s="362">
        <f t="shared" si="39"/>
        <v>-11194</v>
      </c>
      <c r="DS17" s="362">
        <f t="shared" si="39"/>
        <v>-8912</v>
      </c>
      <c r="DT17" s="362">
        <f t="shared" si="39"/>
        <v>-12198</v>
      </c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167319</v>
      </c>
    </row>
    <row r="18" spans="1:133" s="51" customFormat="1" ht="15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494">
        <v>67006</v>
      </c>
      <c r="BK18" s="548">
        <v>67855</v>
      </c>
      <c r="BL18" s="272">
        <v>66402</v>
      </c>
      <c r="BM18" s="272">
        <v>66745</v>
      </c>
      <c r="BN18" s="272">
        <v>66507</v>
      </c>
      <c r="BO18" s="56"/>
      <c r="BP18" s="272"/>
      <c r="BQ18" s="272"/>
      <c r="BR18" s="272"/>
      <c r="BS18" s="272"/>
      <c r="BT18" s="272"/>
      <c r="BU18" s="72">
        <f t="shared" si="35"/>
        <v>8222</v>
      </c>
      <c r="BV18" s="76">
        <f t="shared" si="35"/>
        <v>11471</v>
      </c>
      <c r="BW18" s="76">
        <f t="shared" si="35"/>
        <v>7630</v>
      </c>
      <c r="BX18" s="76">
        <f t="shared" si="35"/>
        <v>6168</v>
      </c>
      <c r="BY18" s="76">
        <f t="shared" si="35"/>
        <v>8633</v>
      </c>
      <c r="BZ18" s="76">
        <f t="shared" si="35"/>
        <v>6017</v>
      </c>
      <c r="CA18" s="76">
        <f t="shared" si="35"/>
        <v>4405</v>
      </c>
      <c r="CB18" s="76">
        <f t="shared" si="35"/>
        <v>3012</v>
      </c>
      <c r="CC18" s="76">
        <f t="shared" si="35"/>
        <v>5095</v>
      </c>
      <c r="CD18" s="382">
        <f t="shared" si="35"/>
        <v>7431</v>
      </c>
      <c r="CE18" s="405">
        <f t="shared" si="36"/>
        <v>3660</v>
      </c>
      <c r="CF18" s="76">
        <f t="shared" si="36"/>
        <v>6609</v>
      </c>
      <c r="CG18" s="76">
        <f t="shared" si="36"/>
        <v>6166</v>
      </c>
      <c r="CH18" s="76">
        <f t="shared" si="36"/>
        <v>366</v>
      </c>
      <c r="CI18" s="76">
        <f t="shared" si="36"/>
        <v>5195</v>
      </c>
      <c r="CJ18" s="223">
        <f t="shared" si="36"/>
        <v>7079</v>
      </c>
      <c r="CK18" s="223">
        <f t="shared" si="36"/>
        <v>3494</v>
      </c>
      <c r="CL18" s="223">
        <f t="shared" si="36"/>
        <v>4047</v>
      </c>
      <c r="CM18" s="223">
        <f t="shared" si="36"/>
        <v>1295</v>
      </c>
      <c r="CN18" s="249">
        <f t="shared" si="36"/>
        <v>607</v>
      </c>
      <c r="CO18" s="249">
        <f t="shared" si="37"/>
        <v>-14687</v>
      </c>
      <c r="CP18" s="362">
        <f t="shared" si="37"/>
        <v>-10104</v>
      </c>
      <c r="CQ18" s="331">
        <f t="shared" si="37"/>
        <v>-8924</v>
      </c>
      <c r="CR18" s="249">
        <f t="shared" si="37"/>
        <v>-13210</v>
      </c>
      <c r="CS18" s="249">
        <f t="shared" si="37"/>
        <v>-11619</v>
      </c>
      <c r="CT18" s="249">
        <f t="shared" si="37"/>
        <v>-5450</v>
      </c>
      <c r="CU18" s="249">
        <f t="shared" si="37"/>
        <v>-4299</v>
      </c>
      <c r="CV18" s="249">
        <f t="shared" si="37"/>
        <v>-4075</v>
      </c>
      <c r="CW18" s="249">
        <f t="shared" si="37"/>
        <v>-4830</v>
      </c>
      <c r="CX18" s="249">
        <f t="shared" si="37"/>
        <v>-4865</v>
      </c>
      <c r="CY18" s="249">
        <f t="shared" si="38"/>
        <v>2233</v>
      </c>
      <c r="CZ18" s="249">
        <f t="shared" si="38"/>
        <v>2962</v>
      </c>
      <c r="DA18" s="249">
        <f t="shared" si="38"/>
        <v>13728</v>
      </c>
      <c r="DB18" s="362">
        <f t="shared" si="38"/>
        <v>4495</v>
      </c>
      <c r="DC18" s="362">
        <f t="shared" si="38"/>
        <v>15748</v>
      </c>
      <c r="DD18" s="362">
        <f t="shared" si="38"/>
        <v>17662</v>
      </c>
      <c r="DE18" s="362">
        <f t="shared" si="38"/>
        <v>17985</v>
      </c>
      <c r="DF18" s="362">
        <f t="shared" si="38"/>
        <v>12891</v>
      </c>
      <c r="DG18" s="362">
        <f t="shared" si="38"/>
        <v>13405</v>
      </c>
      <c r="DH18" s="362">
        <f t="shared" si="38"/>
        <v>12435</v>
      </c>
      <c r="DI18" s="362">
        <f t="shared" si="39"/>
        <v>12447</v>
      </c>
      <c r="DJ18" s="362">
        <f t="shared" si="39"/>
        <v>9456</v>
      </c>
      <c r="DK18" s="362">
        <f t="shared" si="39"/>
        <v>6063</v>
      </c>
      <c r="DL18" s="362">
        <f t="shared" si="39"/>
        <v>7180</v>
      </c>
      <c r="DM18" s="362">
        <f t="shared" si="39"/>
        <v>7995</v>
      </c>
      <c r="DN18" s="362">
        <f t="shared" si="39"/>
        <v>10215</v>
      </c>
      <c r="DO18" s="362">
        <f t="shared" si="39"/>
        <v>-159</v>
      </c>
      <c r="DP18" s="362">
        <f t="shared" si="39"/>
        <v>2527</v>
      </c>
      <c r="DQ18" s="362">
        <f t="shared" si="39"/>
        <v>1928</v>
      </c>
      <c r="DR18" s="362">
        <f t="shared" si="39"/>
        <v>646</v>
      </c>
      <c r="DS18" s="362">
        <f t="shared" si="39"/>
        <v>-668</v>
      </c>
      <c r="DT18" s="362">
        <f t="shared" si="39"/>
        <v>-555</v>
      </c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66507</v>
      </c>
    </row>
    <row r="19" spans="1:133" s="51" customFormat="1" ht="15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494">
        <v>28479</v>
      </c>
      <c r="BK19" s="548">
        <v>32440</v>
      </c>
      <c r="BL19" s="272">
        <v>31110</v>
      </c>
      <c r="BM19" s="272">
        <v>28991</v>
      </c>
      <c r="BN19" s="272">
        <v>26089</v>
      </c>
      <c r="BO19" s="56"/>
      <c r="BP19" s="272"/>
      <c r="BQ19" s="272"/>
      <c r="BR19" s="272"/>
      <c r="BS19" s="272"/>
      <c r="BT19" s="272"/>
      <c r="BU19" s="72">
        <f t="shared" si="35"/>
        <v>3277</v>
      </c>
      <c r="BV19" s="76">
        <f t="shared" si="35"/>
        <v>5385</v>
      </c>
      <c r="BW19" s="76">
        <f t="shared" si="35"/>
        <v>7222</v>
      </c>
      <c r="BX19" s="76">
        <f t="shared" si="35"/>
        <v>8418</v>
      </c>
      <c r="BY19" s="76">
        <f t="shared" si="35"/>
        <v>6438</v>
      </c>
      <c r="BZ19" s="76">
        <f t="shared" si="35"/>
        <v>4748</v>
      </c>
      <c r="CA19" s="76">
        <f t="shared" si="35"/>
        <v>1107</v>
      </c>
      <c r="CB19" s="76">
        <f t="shared" si="35"/>
        <v>2809</v>
      </c>
      <c r="CC19" s="76">
        <f t="shared" si="35"/>
        <v>3046</v>
      </c>
      <c r="CD19" s="382">
        <f t="shared" si="35"/>
        <v>-90</v>
      </c>
      <c r="CE19" s="405">
        <f t="shared" si="36"/>
        <v>2519</v>
      </c>
      <c r="CF19" s="76">
        <f t="shared" si="36"/>
        <v>6884</v>
      </c>
      <c r="CG19" s="76">
        <f t="shared" si="36"/>
        <v>-2825</v>
      </c>
      <c r="CH19" s="76">
        <f t="shared" si="36"/>
        <v>-7893</v>
      </c>
      <c r="CI19" s="76">
        <f t="shared" si="36"/>
        <v>-3574</v>
      </c>
      <c r="CJ19" s="223">
        <f t="shared" si="36"/>
        <v>19</v>
      </c>
      <c r="CK19" s="223">
        <f t="shared" si="36"/>
        <v>-1289</v>
      </c>
      <c r="CL19" s="223">
        <f t="shared" si="36"/>
        <v>-3473</v>
      </c>
      <c r="CM19" s="223">
        <f t="shared" si="36"/>
        <v>2048</v>
      </c>
      <c r="CN19" s="249">
        <f t="shared" si="36"/>
        <v>4427</v>
      </c>
      <c r="CO19" s="249">
        <f t="shared" si="37"/>
        <v>1996</v>
      </c>
      <c r="CP19" s="362">
        <f t="shared" si="37"/>
        <v>2675</v>
      </c>
      <c r="CQ19" s="331">
        <f t="shared" si="37"/>
        <v>7651</v>
      </c>
      <c r="CR19" s="249">
        <f t="shared" si="37"/>
        <v>3640</v>
      </c>
      <c r="CS19" s="249">
        <f t="shared" si="37"/>
        <v>5210</v>
      </c>
      <c r="CT19" s="249">
        <f t="shared" si="37"/>
        <v>4365</v>
      </c>
      <c r="CU19" s="249">
        <f t="shared" si="37"/>
        <v>1625</v>
      </c>
      <c r="CV19" s="249">
        <f t="shared" si="37"/>
        <v>1030</v>
      </c>
      <c r="CW19" s="249">
        <f t="shared" si="37"/>
        <v>2687</v>
      </c>
      <c r="CX19" s="249">
        <f t="shared" si="37"/>
        <v>6329</v>
      </c>
      <c r="CY19" s="249">
        <f t="shared" si="38"/>
        <v>4619</v>
      </c>
      <c r="CZ19" s="249">
        <f t="shared" si="38"/>
        <v>-523</v>
      </c>
      <c r="DA19" s="249">
        <f t="shared" si="38"/>
        <v>-3267</v>
      </c>
      <c r="DB19" s="362">
        <f t="shared" si="38"/>
        <v>-2869</v>
      </c>
      <c r="DC19" s="362">
        <f t="shared" si="38"/>
        <v>-9613</v>
      </c>
      <c r="DD19" s="362">
        <f t="shared" si="38"/>
        <v>-6452</v>
      </c>
      <c r="DE19" s="362">
        <f t="shared" si="38"/>
        <v>-4084</v>
      </c>
      <c r="DF19" s="362">
        <f t="shared" si="38"/>
        <v>-1651</v>
      </c>
      <c r="DG19" s="362">
        <f t="shared" si="38"/>
        <v>568</v>
      </c>
      <c r="DH19" s="362">
        <f t="shared" si="38"/>
        <v>-945</v>
      </c>
      <c r="DI19" s="362">
        <f t="shared" si="39"/>
        <v>-5224</v>
      </c>
      <c r="DJ19" s="362">
        <f t="shared" si="39"/>
        <v>-3420</v>
      </c>
      <c r="DK19" s="362">
        <f t="shared" si="39"/>
        <v>-4429</v>
      </c>
      <c r="DL19" s="362">
        <f t="shared" si="39"/>
        <v>-3157</v>
      </c>
      <c r="DM19" s="362">
        <f t="shared" si="39"/>
        <v>-872</v>
      </c>
      <c r="DN19" s="362">
        <f t="shared" si="39"/>
        <v>-1532</v>
      </c>
      <c r="DO19" s="362">
        <f t="shared" si="39"/>
        <v>-2471</v>
      </c>
      <c r="DP19" s="362">
        <f t="shared" si="39"/>
        <v>-1657</v>
      </c>
      <c r="DQ19" s="362">
        <f t="shared" si="39"/>
        <v>2293</v>
      </c>
      <c r="DR19" s="362">
        <f t="shared" si="39"/>
        <v>377</v>
      </c>
      <c r="DS19" s="362">
        <f t="shared" si="39"/>
        <v>-1972</v>
      </c>
      <c r="DT19" s="362">
        <f t="shared" si="39"/>
        <v>-5100</v>
      </c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26089</v>
      </c>
    </row>
    <row r="20" spans="1:133" s="51" customFormat="1" ht="15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494">
        <v>1788</v>
      </c>
      <c r="BK20" s="548">
        <v>1942</v>
      </c>
      <c r="BL20" s="272">
        <v>1697</v>
      </c>
      <c r="BM20" s="272">
        <v>1582</v>
      </c>
      <c r="BN20" s="272">
        <v>1456</v>
      </c>
      <c r="BO20" s="56"/>
      <c r="BP20" s="272"/>
      <c r="BQ20" s="272"/>
      <c r="BR20" s="272"/>
      <c r="BS20" s="272"/>
      <c r="BT20" s="272"/>
      <c r="BU20" s="72">
        <f t="shared" si="35"/>
        <v>277</v>
      </c>
      <c r="BV20" s="76">
        <f t="shared" si="35"/>
        <v>865</v>
      </c>
      <c r="BW20" s="76">
        <f t="shared" si="35"/>
        <v>896</v>
      </c>
      <c r="BX20" s="76">
        <f t="shared" si="35"/>
        <v>814</v>
      </c>
      <c r="BY20" s="76">
        <f t="shared" si="35"/>
        <v>308</v>
      </c>
      <c r="BZ20" s="76">
        <f t="shared" si="35"/>
        <v>327</v>
      </c>
      <c r="CA20" s="76">
        <f t="shared" si="35"/>
        <v>299</v>
      </c>
      <c r="CB20" s="76">
        <f t="shared" si="35"/>
        <v>211</v>
      </c>
      <c r="CC20" s="76">
        <f t="shared" si="35"/>
        <v>100</v>
      </c>
      <c r="CD20" s="382">
        <f t="shared" si="35"/>
        <v>-1</v>
      </c>
      <c r="CE20" s="405">
        <f t="shared" si="36"/>
        <v>305</v>
      </c>
      <c r="CF20" s="76">
        <f t="shared" si="36"/>
        <v>523</v>
      </c>
      <c r="CG20" s="76">
        <f t="shared" si="36"/>
        <v>-198</v>
      </c>
      <c r="CH20" s="76">
        <f t="shared" si="36"/>
        <v>-1064</v>
      </c>
      <c r="CI20" s="76">
        <f t="shared" si="36"/>
        <v>-894</v>
      </c>
      <c r="CJ20" s="223">
        <f t="shared" si="36"/>
        <v>-549</v>
      </c>
      <c r="CK20" s="223">
        <f t="shared" si="36"/>
        <v>-89</v>
      </c>
      <c r="CL20" s="223">
        <f t="shared" si="36"/>
        <v>-354</v>
      </c>
      <c r="CM20" s="223">
        <f t="shared" si="36"/>
        <v>-201</v>
      </c>
      <c r="CN20" s="249">
        <f t="shared" si="36"/>
        <v>406</v>
      </c>
      <c r="CO20" s="249">
        <f t="shared" si="37"/>
        <v>442</v>
      </c>
      <c r="CP20" s="362">
        <f t="shared" si="37"/>
        <v>158</v>
      </c>
      <c r="CQ20" s="331">
        <f t="shared" si="37"/>
        <v>408</v>
      </c>
      <c r="CR20" s="249">
        <f t="shared" si="37"/>
        <v>144</v>
      </c>
      <c r="CS20" s="249">
        <f t="shared" si="37"/>
        <v>417</v>
      </c>
      <c r="CT20" s="249">
        <f t="shared" si="37"/>
        <v>206</v>
      </c>
      <c r="CU20" s="249">
        <f t="shared" si="37"/>
        <v>217</v>
      </c>
      <c r="CV20" s="249">
        <f t="shared" si="37"/>
        <v>184</v>
      </c>
      <c r="CW20" s="249">
        <f t="shared" si="37"/>
        <v>37</v>
      </c>
      <c r="CX20" s="249">
        <f t="shared" si="37"/>
        <v>328</v>
      </c>
      <c r="CY20" s="249">
        <f t="shared" si="38"/>
        <v>297</v>
      </c>
      <c r="CZ20" s="249">
        <f t="shared" si="38"/>
        <v>-272</v>
      </c>
      <c r="DA20" s="249">
        <f t="shared" si="38"/>
        <v>-412</v>
      </c>
      <c r="DB20" s="362">
        <f t="shared" si="38"/>
        <v>-173</v>
      </c>
      <c r="DC20" s="362">
        <f t="shared" si="38"/>
        <v>-643</v>
      </c>
      <c r="DD20" s="362">
        <f t="shared" si="38"/>
        <v>-645</v>
      </c>
      <c r="DE20" s="362">
        <f t="shared" si="38"/>
        <v>-449</v>
      </c>
      <c r="DF20" s="362">
        <f t="shared" si="38"/>
        <v>-148</v>
      </c>
      <c r="DG20" s="362">
        <f t="shared" si="38"/>
        <v>-30</v>
      </c>
      <c r="DH20" s="362">
        <f t="shared" si="38"/>
        <v>-29</v>
      </c>
      <c r="DI20" s="362">
        <f t="shared" si="39"/>
        <v>-50</v>
      </c>
      <c r="DJ20" s="362">
        <f t="shared" si="39"/>
        <v>-103</v>
      </c>
      <c r="DK20" s="362">
        <f t="shared" si="39"/>
        <v>-265</v>
      </c>
      <c r="DL20" s="362">
        <f t="shared" si="39"/>
        <v>-308</v>
      </c>
      <c r="DM20" s="362">
        <f t="shared" si="39"/>
        <v>-122</v>
      </c>
      <c r="DN20" s="362">
        <f t="shared" si="39"/>
        <v>-112</v>
      </c>
      <c r="DO20" s="362">
        <f t="shared" si="39"/>
        <v>-97</v>
      </c>
      <c r="DP20" s="362">
        <f t="shared" si="39"/>
        <v>98</v>
      </c>
      <c r="DQ20" s="362">
        <f t="shared" si="39"/>
        <v>223</v>
      </c>
      <c r="DR20" s="362">
        <f t="shared" si="39"/>
        <v>51</v>
      </c>
      <c r="DS20" s="362">
        <f t="shared" si="39"/>
        <v>-82</v>
      </c>
      <c r="DT20" s="362">
        <f t="shared" si="39"/>
        <v>-283</v>
      </c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1456</v>
      </c>
    </row>
    <row r="21" spans="1:133" s="51" customFormat="1" ht="15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494">
        <v>504</v>
      </c>
      <c r="BK21" s="548">
        <v>529</v>
      </c>
      <c r="BL21" s="272">
        <v>471</v>
      </c>
      <c r="BM21" s="272">
        <v>442</v>
      </c>
      <c r="BN21" s="272">
        <v>423</v>
      </c>
      <c r="BO21" s="56"/>
      <c r="BP21" s="272"/>
      <c r="BQ21" s="272"/>
      <c r="BR21" s="272"/>
      <c r="BS21" s="272"/>
      <c r="BT21" s="272"/>
      <c r="BU21" s="72">
        <f t="shared" si="35"/>
        <v>37</v>
      </c>
      <c r="BV21" s="76">
        <f t="shared" si="35"/>
        <v>122</v>
      </c>
      <c r="BW21" s="76">
        <f t="shared" si="35"/>
        <v>208</v>
      </c>
      <c r="BX21" s="76">
        <f t="shared" si="35"/>
        <v>217</v>
      </c>
      <c r="BY21" s="76">
        <f t="shared" si="35"/>
        <v>89</v>
      </c>
      <c r="BZ21" s="76">
        <f t="shared" si="35"/>
        <v>122</v>
      </c>
      <c r="CA21" s="76">
        <f t="shared" si="35"/>
        <v>111</v>
      </c>
      <c r="CB21" s="76">
        <f t="shared" si="35"/>
        <v>118</v>
      </c>
      <c r="CC21" s="76">
        <f t="shared" si="35"/>
        <v>49</v>
      </c>
      <c r="CD21" s="382">
        <f t="shared" si="35"/>
        <v>43</v>
      </c>
      <c r="CE21" s="405">
        <f t="shared" si="36"/>
        <v>151</v>
      </c>
      <c r="CF21" s="76">
        <f t="shared" si="36"/>
        <v>152</v>
      </c>
      <c r="CG21" s="76">
        <f t="shared" si="36"/>
        <v>-30</v>
      </c>
      <c r="CH21" s="76">
        <f t="shared" si="36"/>
        <v>-180</v>
      </c>
      <c r="CI21" s="76">
        <f t="shared" si="36"/>
        <v>-206</v>
      </c>
      <c r="CJ21" s="223">
        <f t="shared" si="36"/>
        <v>-128</v>
      </c>
      <c r="CK21" s="223">
        <f t="shared" si="36"/>
        <v>0</v>
      </c>
      <c r="CL21" s="223">
        <f t="shared" si="36"/>
        <v>-65</v>
      </c>
      <c r="CM21" s="223">
        <f t="shared" si="36"/>
        <v>-69</v>
      </c>
      <c r="CN21" s="249">
        <f t="shared" si="36"/>
        <v>185</v>
      </c>
      <c r="CO21" s="249">
        <f t="shared" si="37"/>
        <v>242</v>
      </c>
      <c r="CP21" s="362">
        <f t="shared" si="37"/>
        <v>118</v>
      </c>
      <c r="CQ21" s="331">
        <f t="shared" si="37"/>
        <v>178</v>
      </c>
      <c r="CR21" s="249">
        <f t="shared" si="37"/>
        <v>143</v>
      </c>
      <c r="CS21" s="249">
        <f t="shared" si="37"/>
        <v>174</v>
      </c>
      <c r="CT21" s="249">
        <f t="shared" si="37"/>
        <v>130</v>
      </c>
      <c r="CU21" s="249">
        <f t="shared" si="37"/>
        <v>102</v>
      </c>
      <c r="CV21" s="249">
        <f t="shared" si="37"/>
        <v>63</v>
      </c>
      <c r="CW21" s="249">
        <f t="shared" si="37"/>
        <v>30</v>
      </c>
      <c r="CX21" s="249">
        <f t="shared" si="37"/>
        <v>121</v>
      </c>
      <c r="CY21" s="249">
        <f t="shared" si="38"/>
        <v>157</v>
      </c>
      <c r="CZ21" s="249">
        <f t="shared" si="38"/>
        <v>-121</v>
      </c>
      <c r="DA21" s="249">
        <f t="shared" si="38"/>
        <v>-231</v>
      </c>
      <c r="DB21" s="362">
        <f t="shared" si="38"/>
        <v>-90</v>
      </c>
      <c r="DC21" s="362">
        <f t="shared" si="38"/>
        <v>-268</v>
      </c>
      <c r="DD21" s="362">
        <f t="shared" si="38"/>
        <v>-241</v>
      </c>
      <c r="DE21" s="362">
        <f t="shared" si="38"/>
        <v>-174</v>
      </c>
      <c r="DF21" s="362">
        <f t="shared" si="38"/>
        <v>-98</v>
      </c>
      <c r="DG21" s="362">
        <f t="shared" si="38"/>
        <v>-49</v>
      </c>
      <c r="DH21" s="362">
        <f t="shared" si="38"/>
        <v>-17</v>
      </c>
      <c r="DI21" s="362">
        <f t="shared" si="39"/>
        <v>-23</v>
      </c>
      <c r="DJ21" s="362">
        <f t="shared" si="39"/>
        <v>-78</v>
      </c>
      <c r="DK21" s="362">
        <f t="shared" si="39"/>
        <v>-101</v>
      </c>
      <c r="DL21" s="362">
        <f t="shared" si="39"/>
        <v>-99</v>
      </c>
      <c r="DM21" s="362">
        <f t="shared" si="39"/>
        <v>-10</v>
      </c>
      <c r="DN21" s="362">
        <f t="shared" si="39"/>
        <v>0</v>
      </c>
      <c r="DO21" s="362">
        <f t="shared" si="39"/>
        <v>-9</v>
      </c>
      <c r="DP21" s="362">
        <f t="shared" si="39"/>
        <v>6</v>
      </c>
      <c r="DQ21" s="362">
        <f t="shared" si="39"/>
        <v>56</v>
      </c>
      <c r="DR21" s="362">
        <f t="shared" si="39"/>
        <v>21</v>
      </c>
      <c r="DS21" s="362">
        <f t="shared" si="39"/>
        <v>-14</v>
      </c>
      <c r="DT21" s="362">
        <f t="shared" si="39"/>
        <v>-71</v>
      </c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423</v>
      </c>
    </row>
    <row r="22" spans="1:133" s="65" customFormat="1" ht="15">
      <c r="A22" s="140"/>
      <c r="B22" s="52" t="s">
        <v>144</v>
      </c>
      <c r="C22" s="128">
        <f t="shared" si="40" ref="C22:Q22">SUM(C17:C21)</f>
        <v>226647</v>
      </c>
      <c r="D22" s="129">
        <f t="shared" si="40"/>
        <v>238149</v>
      </c>
      <c r="E22" s="129">
        <f t="shared" si="40"/>
        <v>227573</v>
      </c>
      <c r="F22" s="129">
        <f t="shared" si="40"/>
        <v>220399</v>
      </c>
      <c r="G22" s="129">
        <f t="shared" si="40"/>
        <v>229396</v>
      </c>
      <c r="H22" s="129">
        <f t="shared" si="40"/>
        <v>239339</v>
      </c>
      <c r="I22" s="129">
        <f t="shared" si="40"/>
        <v>252600</v>
      </c>
      <c r="J22" s="129">
        <f t="shared" si="40"/>
        <v>256618</v>
      </c>
      <c r="K22" s="129">
        <f t="shared" si="40"/>
        <v>272392</v>
      </c>
      <c r="L22" s="130">
        <f t="shared" si="40"/>
        <v>273555</v>
      </c>
      <c r="M22" s="129">
        <f t="shared" si="40"/>
        <v>264582</v>
      </c>
      <c r="N22" s="129">
        <f t="shared" si="40"/>
        <v>274372</v>
      </c>
      <c r="O22" s="129">
        <f t="shared" si="40"/>
        <v>293181</v>
      </c>
      <c r="P22" s="129">
        <f t="shared" si="40"/>
        <v>306199</v>
      </c>
      <c r="Q22" s="129">
        <f t="shared" si="40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495">
        <v>277099</v>
      </c>
      <c r="BK22" s="549">
        <v>279776</v>
      </c>
      <c r="BL22" s="273">
        <v>275575</v>
      </c>
      <c r="BM22" s="273">
        <v>268080</v>
      </c>
      <c r="BN22" s="273">
        <v>261794</v>
      </c>
      <c r="BO22" s="77"/>
      <c r="BP22" s="273"/>
      <c r="BQ22" s="273"/>
      <c r="BR22" s="273"/>
      <c r="BS22" s="273"/>
      <c r="BT22" s="273"/>
      <c r="BU22" s="128">
        <f t="shared" si="41" ref="BU22:BY22">SUM(BU17:BU21)</f>
        <v>66534</v>
      </c>
      <c r="BV22" s="131">
        <f t="shared" si="41"/>
        <v>68050</v>
      </c>
      <c r="BW22" s="131">
        <f t="shared" si="41"/>
        <v>61638</v>
      </c>
      <c r="BX22" s="131">
        <f t="shared" si="41"/>
        <v>60138</v>
      </c>
      <c r="BY22" s="131">
        <f t="shared" si="41"/>
        <v>48202</v>
      </c>
      <c r="BZ22" s="131">
        <f t="shared" si="42" ref="BZ22:CH22">SUM(BZ17:BZ21)</f>
        <v>40685</v>
      </c>
      <c r="CA22" s="131">
        <f t="shared" si="42"/>
        <v>40304</v>
      </c>
      <c r="CB22" s="131">
        <f t="shared" si="42"/>
        <v>40597</v>
      </c>
      <c r="CC22" s="131">
        <f t="shared" si="42"/>
        <v>34466</v>
      </c>
      <c r="CD22" s="383">
        <f t="shared" si="42"/>
        <v>34203</v>
      </c>
      <c r="CE22" s="406">
        <f t="shared" si="42"/>
        <v>18734</v>
      </c>
      <c r="CF22" s="131">
        <f t="shared" si="42"/>
        <v>18630</v>
      </c>
      <c r="CG22" s="131">
        <f t="shared" si="42"/>
        <v>-16578</v>
      </c>
      <c r="CH22" s="131">
        <f t="shared" si="42"/>
        <v>-27161</v>
      </c>
      <c r="CI22" s="131">
        <f t="shared" si="43" ref="CI22:CJ22">SUM(CI17:CI21)</f>
        <v>-22612</v>
      </c>
      <c r="CJ22" s="224">
        <f t="shared" si="43"/>
        <v>-14453</v>
      </c>
      <c r="CK22" s="224">
        <f t="shared" si="44" ref="CK22:CL22">SUM(CK17:CK21)</f>
        <v>-18275</v>
      </c>
      <c r="CL22" s="224">
        <f t="shared" si="44"/>
        <v>-24104</v>
      </c>
      <c r="CM22" s="224">
        <f t="shared" si="45" ref="CM22:CN22">SUM(CM17:CM21)</f>
        <v>-33499</v>
      </c>
      <c r="CN22" s="250">
        <f t="shared" si="45"/>
        <v>-19343</v>
      </c>
      <c r="CO22" s="250">
        <f t="shared" si="46" ref="CO22:CQ22">SUM(CO17:CO21)</f>
        <v>-37272</v>
      </c>
      <c r="CP22" s="363">
        <f t="shared" si="46"/>
        <v>-35846</v>
      </c>
      <c r="CQ22" s="332">
        <f t="shared" si="46"/>
        <v>-9143</v>
      </c>
      <c r="CR22" s="250">
        <f t="shared" si="47" ref="CR22:CS22">SUM(CR17:CR21)</f>
        <v>-21184</v>
      </c>
      <c r="CS22" s="250">
        <f t="shared" si="47"/>
        <v>-12552</v>
      </c>
      <c r="CT22" s="250">
        <f t="shared" si="48" ref="CT22">SUM(CT17:CT21)</f>
        <v>-19466</v>
      </c>
      <c r="CU22" s="250">
        <f t="shared" si="49" ref="CU22">SUM(CU17:CU21)</f>
        <v>-9333</v>
      </c>
      <c r="CV22" s="250">
        <f t="shared" si="50" ref="CV22">SUM(CV17:CV21)</f>
        <v>-9997</v>
      </c>
      <c r="CW22" s="250">
        <f t="shared" si="51" ref="CW22">SUM(CW17:CW21)</f>
        <v>-2654</v>
      </c>
      <c r="CX22" s="250">
        <f t="shared" si="52" ref="CX22">SUM(CX17:CX21)</f>
        <v>-1930</v>
      </c>
      <c r="CY22" s="250">
        <f t="shared" si="53" ref="CY22">SUM(CY17:CY21)</f>
        <v>13361</v>
      </c>
      <c r="CZ22" s="250">
        <f t="shared" si="54" ref="CZ22">SUM(CZ17:CZ21)</f>
        <v>-8919</v>
      </c>
      <c r="DA22" s="250">
        <f t="shared" si="55" ref="DA22">SUM(DA17:DA21)</f>
        <v>-11698</v>
      </c>
      <c r="DB22" s="363">
        <f t="shared" si="56" ref="DB22">SUM(DB17:DB21)</f>
        <v>-9153</v>
      </c>
      <c r="DC22" s="363">
        <f t="shared" si="57" ref="DC22">SUM(DC17:DC21)</f>
        <v>-3061</v>
      </c>
      <c r="DD22" s="363">
        <f t="shared" si="58" ref="DD22">SUM(DD17:DD21)</f>
        <v>5494</v>
      </c>
      <c r="DE22" s="363">
        <f t="shared" si="59" ref="DE22">SUM(DE17:DE21)</f>
        <v>13200</v>
      </c>
      <c r="DF22" s="363">
        <f t="shared" si="60" ref="DF22">SUM(DF17:DF21)</f>
        <v>26102</v>
      </c>
      <c r="DG22" s="363">
        <f t="shared" si="61" ref="DG22">SUM(DG17:DG21)</f>
        <v>22462</v>
      </c>
      <c r="DH22" s="363">
        <f t="shared" si="62" ref="DH22">SUM(DH17:DH21)</f>
        <v>23914</v>
      </c>
      <c r="DI22" s="363">
        <f t="shared" si="63" ref="DI22">SUM(DI17:DI21)</f>
        <v>9333</v>
      </c>
      <c r="DJ22" s="363">
        <f t="shared" si="64" ref="DJ22">SUM(DJ17:DJ21)</f>
        <v>12073</v>
      </c>
      <c r="DK22" s="363">
        <f t="shared" si="65" ref="DK22:DL22">SUM(DK17:DK21)</f>
        <v>1752</v>
      </c>
      <c r="DL22" s="363">
        <f t="shared" si="65"/>
        <v>6098</v>
      </c>
      <c r="DM22" s="363">
        <f t="shared" si="66" ref="DM22:DN22">SUM(DM17:DM21)</f>
        <v>24248</v>
      </c>
      <c r="DN22" s="363">
        <f t="shared" si="66"/>
        <v>3488</v>
      </c>
      <c r="DO22" s="363">
        <f t="shared" si="67" ref="DO22:DP22">SUM(DO17:DO21)</f>
        <v>-5870</v>
      </c>
      <c r="DP22" s="363">
        <f t="shared" si="67"/>
        <v>-213</v>
      </c>
      <c r="DQ22" s="363">
        <f t="shared" si="68" ref="DQ22:DR22">SUM(DQ17:DQ21)</f>
        <v>2525</v>
      </c>
      <c r="DR22" s="363">
        <f t="shared" si="68"/>
        <v>-10099</v>
      </c>
      <c r="DS22" s="363">
        <f t="shared" si="69" ref="DS22:DT22">SUM(DS17:DS21)</f>
        <v>-11648</v>
      </c>
      <c r="DT22" s="363">
        <f t="shared" si="69"/>
        <v>-18207</v>
      </c>
      <c r="EB22" s="262"/>
      <c r="EC22" s="77">
        <f>SUM(EC17:EC21)</f>
        <v>261794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496"/>
      <c r="BK23" s="550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431"/>
      <c r="DV23" s="431"/>
      <c r="DW23" s="431"/>
      <c r="DX23" s="431"/>
      <c r="DY23" s="431"/>
      <c r="DZ23" s="431"/>
      <c r="EA23" s="431"/>
      <c r="EB23" s="261"/>
      <c r="EC23" s="82"/>
    </row>
    <row r="24" spans="1:133" s="51" customFormat="1" ht="15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494">
        <v>77510</v>
      </c>
      <c r="BK24" s="548">
        <v>70530</v>
      </c>
      <c r="BL24" s="272">
        <v>71598</v>
      </c>
      <c r="BM24" s="272">
        <v>66256</v>
      </c>
      <c r="BN24" s="272">
        <v>60506</v>
      </c>
      <c r="BO24" s="56"/>
      <c r="BP24" s="272"/>
      <c r="BQ24" s="272"/>
      <c r="BR24" s="272"/>
      <c r="BS24" s="272"/>
      <c r="BT24" s="272"/>
      <c r="BU24" s="72">
        <f t="shared" si="70" ref="BU24:CD28">O24-C24</f>
        <v>21695</v>
      </c>
      <c r="BV24" s="76">
        <f t="shared" si="70"/>
        <v>3840</v>
      </c>
      <c r="BW24" s="76">
        <f t="shared" si="70"/>
        <v>459</v>
      </c>
      <c r="BX24" s="76">
        <f t="shared" si="70"/>
        <v>1142</v>
      </c>
      <c r="BY24" s="76">
        <f t="shared" si="70"/>
        <v>-6134</v>
      </c>
      <c r="BZ24" s="76">
        <f t="shared" si="70"/>
        <v>-7435</v>
      </c>
      <c r="CA24" s="76">
        <f t="shared" si="70"/>
        <v>-5540</v>
      </c>
      <c r="CB24" s="76">
        <f t="shared" si="70"/>
        <v>-11753</v>
      </c>
      <c r="CC24" s="76">
        <f t="shared" si="70"/>
        <v>-15117</v>
      </c>
      <c r="CD24" s="382">
        <f t="shared" si="70"/>
        <v>-13067</v>
      </c>
      <c r="CE24" s="405">
        <f t="shared" si="71" ref="CE24:CN28">Y24-M24</f>
        <v>-15052</v>
      </c>
      <c r="CF24" s="76">
        <f t="shared" si="71"/>
        <v>-22457</v>
      </c>
      <c r="CG24" s="76">
        <f t="shared" si="71"/>
        <v>-30214</v>
      </c>
      <c r="CH24" s="76">
        <f t="shared" si="71"/>
        <v>-16744</v>
      </c>
      <c r="CI24" s="76">
        <f t="shared" si="71"/>
        <v>-10688</v>
      </c>
      <c r="CJ24" s="223">
        <f t="shared" si="71"/>
        <v>-3646</v>
      </c>
      <c r="CK24" s="223">
        <f t="shared" si="71"/>
        <v>-997</v>
      </c>
      <c r="CL24" s="223">
        <f t="shared" si="71"/>
        <v>-2109</v>
      </c>
      <c r="CM24" s="223">
        <f t="shared" si="71"/>
        <v>-9547</v>
      </c>
      <c r="CN24" s="249">
        <f t="shared" si="71"/>
        <v>9767</v>
      </c>
      <c r="CO24" s="249">
        <f t="shared" si="72" ref="CO24:CX28">AI24-W24</f>
        <v>2105</v>
      </c>
      <c r="CP24" s="362">
        <f t="shared" si="72"/>
        <v>-365</v>
      </c>
      <c r="CQ24" s="331">
        <f t="shared" si="72"/>
        <v>13533</v>
      </c>
      <c r="CR24" s="249">
        <f t="shared" si="72"/>
        <v>7436</v>
      </c>
      <c r="CS24" s="249">
        <f t="shared" si="72"/>
        <v>12784</v>
      </c>
      <c r="CT24" s="249">
        <f t="shared" si="72"/>
        <v>5271</v>
      </c>
      <c r="CU24" s="249">
        <f t="shared" si="72"/>
        <v>9193</v>
      </c>
      <c r="CV24" s="249">
        <f t="shared" si="72"/>
        <v>3678</v>
      </c>
      <c r="CW24" s="249">
        <f t="shared" si="72"/>
        <v>3674</v>
      </c>
      <c r="CX24" s="249">
        <f t="shared" si="72"/>
        <v>909</v>
      </c>
      <c r="CY24" s="249">
        <f t="shared" si="73" ref="CY24:DH28">AS24-AG24</f>
        <v>12201</v>
      </c>
      <c r="CZ24" s="249">
        <f t="shared" si="73"/>
        <v>-5772</v>
      </c>
      <c r="DA24" s="249">
        <f t="shared" si="73"/>
        <v>-8408</v>
      </c>
      <c r="DB24" s="362">
        <f t="shared" si="73"/>
        <v>-1776</v>
      </c>
      <c r="DC24" s="362">
        <f t="shared" si="73"/>
        <v>4380</v>
      </c>
      <c r="DD24" s="362">
        <f t="shared" si="73"/>
        <v>426</v>
      </c>
      <c r="DE24" s="362">
        <f t="shared" si="73"/>
        <v>739</v>
      </c>
      <c r="DF24" s="362">
        <f t="shared" si="73"/>
        <v>6711</v>
      </c>
      <c r="DG24" s="362">
        <f t="shared" si="73"/>
        <v>1011</v>
      </c>
      <c r="DH24" s="362">
        <f t="shared" si="73"/>
        <v>4357</v>
      </c>
      <c r="DI24" s="362">
        <f t="shared" si="74" ref="DI24:DT28">BC24-AQ24</f>
        <v>-3550</v>
      </c>
      <c r="DJ24" s="362">
        <f t="shared" si="74"/>
        <v>833</v>
      </c>
      <c r="DK24" s="362">
        <f t="shared" si="74"/>
        <v>-7080</v>
      </c>
      <c r="DL24" s="362">
        <f t="shared" si="74"/>
        <v>1994</v>
      </c>
      <c r="DM24" s="362">
        <f t="shared" si="74"/>
        <v>11105</v>
      </c>
      <c r="DN24" s="362">
        <f t="shared" si="74"/>
        <v>-5519</v>
      </c>
      <c r="DO24" s="362">
        <f t="shared" si="74"/>
        <v>-7296</v>
      </c>
      <c r="DP24" s="362">
        <f t="shared" si="74"/>
        <v>1399</v>
      </c>
      <c r="DQ24" s="362">
        <f t="shared" si="74"/>
        <v>-2539</v>
      </c>
      <c r="DR24" s="362">
        <f t="shared" si="74"/>
        <v>-2518</v>
      </c>
      <c r="DS24" s="362">
        <f t="shared" si="74"/>
        <v>-1574</v>
      </c>
      <c r="DT24" s="362">
        <f t="shared" si="74"/>
        <v>-8036</v>
      </c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60506</v>
      </c>
    </row>
    <row r="25" spans="1:133" s="51" customFormat="1" ht="15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494">
        <v>13630</v>
      </c>
      <c r="BK25" s="548">
        <v>12443</v>
      </c>
      <c r="BL25" s="272">
        <v>12395</v>
      </c>
      <c r="BM25" s="272">
        <v>11552</v>
      </c>
      <c r="BN25" s="272">
        <v>11647</v>
      </c>
      <c r="BO25" s="56"/>
      <c r="BP25" s="272"/>
      <c r="BQ25" s="272"/>
      <c r="BR25" s="272"/>
      <c r="BS25" s="272"/>
      <c r="BT25" s="272"/>
      <c r="BU25" s="72">
        <f t="shared" si="70"/>
        <v>1216</v>
      </c>
      <c r="BV25" s="76">
        <f t="shared" si="70"/>
        <v>29</v>
      </c>
      <c r="BW25" s="76">
        <f t="shared" si="70"/>
        <v>-1846</v>
      </c>
      <c r="BX25" s="76">
        <f t="shared" si="70"/>
        <v>-1455</v>
      </c>
      <c r="BY25" s="76">
        <f t="shared" si="70"/>
        <v>-1637</v>
      </c>
      <c r="BZ25" s="76">
        <f t="shared" si="70"/>
        <v>-2463</v>
      </c>
      <c r="CA25" s="76">
        <f t="shared" si="70"/>
        <v>-2819</v>
      </c>
      <c r="CB25" s="76">
        <f t="shared" si="70"/>
        <v>-3427</v>
      </c>
      <c r="CC25" s="76">
        <f t="shared" si="70"/>
        <v>-2574</v>
      </c>
      <c r="CD25" s="382">
        <f t="shared" si="70"/>
        <v>-1790</v>
      </c>
      <c r="CE25" s="405">
        <f t="shared" si="71"/>
        <v>-1806</v>
      </c>
      <c r="CF25" s="76">
        <f t="shared" si="71"/>
        <v>-1280</v>
      </c>
      <c r="CG25" s="76">
        <f t="shared" si="71"/>
        <v>-1886</v>
      </c>
      <c r="CH25" s="76">
        <f t="shared" si="71"/>
        <v>-1790</v>
      </c>
      <c r="CI25" s="76">
        <f t="shared" si="71"/>
        <v>320</v>
      </c>
      <c r="CJ25" s="223">
        <f t="shared" si="71"/>
        <v>734</v>
      </c>
      <c r="CK25" s="223">
        <f t="shared" si="71"/>
        <v>306</v>
      </c>
      <c r="CL25" s="223">
        <f t="shared" si="71"/>
        <v>269</v>
      </c>
      <c r="CM25" s="223">
        <f t="shared" si="71"/>
        <v>-1432</v>
      </c>
      <c r="CN25" s="249">
        <f t="shared" si="71"/>
        <v>981</v>
      </c>
      <c r="CO25" s="249">
        <f t="shared" si="72"/>
        <v>-3995</v>
      </c>
      <c r="CP25" s="362">
        <f t="shared" si="72"/>
        <v>-2927</v>
      </c>
      <c r="CQ25" s="331">
        <f t="shared" si="72"/>
        <v>-1089</v>
      </c>
      <c r="CR25" s="249">
        <f t="shared" si="72"/>
        <v>-3155</v>
      </c>
      <c r="CS25" s="249">
        <f t="shared" si="72"/>
        <v>-868</v>
      </c>
      <c r="CT25" s="249">
        <f t="shared" si="72"/>
        <v>-443</v>
      </c>
      <c r="CU25" s="249">
        <f t="shared" si="72"/>
        <v>4</v>
      </c>
      <c r="CV25" s="249">
        <f t="shared" si="72"/>
        <v>-143</v>
      </c>
      <c r="CW25" s="249">
        <f t="shared" si="72"/>
        <v>-328</v>
      </c>
      <c r="CX25" s="249">
        <f t="shared" si="72"/>
        <v>366</v>
      </c>
      <c r="CY25" s="249">
        <f t="shared" si="73"/>
        <v>3417</v>
      </c>
      <c r="CZ25" s="249">
        <f t="shared" si="73"/>
        <v>1260</v>
      </c>
      <c r="DA25" s="249">
        <f t="shared" si="73"/>
        <v>4069</v>
      </c>
      <c r="DB25" s="362">
        <f t="shared" si="73"/>
        <v>3012</v>
      </c>
      <c r="DC25" s="362">
        <f t="shared" si="73"/>
        <v>6107</v>
      </c>
      <c r="DD25" s="362">
        <f t="shared" si="73"/>
        <v>5257</v>
      </c>
      <c r="DE25" s="362">
        <f t="shared" si="73"/>
        <v>3620</v>
      </c>
      <c r="DF25" s="362">
        <f t="shared" si="73"/>
        <v>2745</v>
      </c>
      <c r="DG25" s="362">
        <f t="shared" si="73"/>
        <v>2431</v>
      </c>
      <c r="DH25" s="362">
        <f t="shared" si="73"/>
        <v>2143</v>
      </c>
      <c r="DI25" s="362">
        <f t="shared" si="74"/>
        <v>1115</v>
      </c>
      <c r="DJ25" s="362">
        <f t="shared" si="74"/>
        <v>348</v>
      </c>
      <c r="DK25" s="362">
        <f t="shared" si="74"/>
        <v>-816</v>
      </c>
      <c r="DL25" s="362">
        <f t="shared" si="74"/>
        <v>885</v>
      </c>
      <c r="DM25" s="362">
        <f t="shared" si="74"/>
        <v>1628</v>
      </c>
      <c r="DN25" s="362">
        <f t="shared" si="74"/>
        <v>603</v>
      </c>
      <c r="DO25" s="362">
        <f t="shared" si="74"/>
        <v>-2315</v>
      </c>
      <c r="DP25" s="362">
        <f t="shared" si="74"/>
        <v>97</v>
      </c>
      <c r="DQ25" s="362">
        <f t="shared" si="74"/>
        <v>-253</v>
      </c>
      <c r="DR25" s="362">
        <f t="shared" si="74"/>
        <v>-225</v>
      </c>
      <c r="DS25" s="362">
        <f t="shared" si="74"/>
        <v>-842</v>
      </c>
      <c r="DT25" s="362">
        <f t="shared" si="74"/>
        <v>-669</v>
      </c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11647</v>
      </c>
    </row>
    <row r="26" spans="1:133" s="51" customFormat="1" ht="15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494">
        <v>15226</v>
      </c>
      <c r="BK26" s="548">
        <v>18085</v>
      </c>
      <c r="BL26" s="272">
        <v>15409</v>
      </c>
      <c r="BM26" s="272">
        <v>14156</v>
      </c>
      <c r="BN26" s="272">
        <v>11665</v>
      </c>
      <c r="BO26" s="56"/>
      <c r="BP26" s="272"/>
      <c r="BQ26" s="272"/>
      <c r="BR26" s="272"/>
      <c r="BS26" s="272"/>
      <c r="BT26" s="272"/>
      <c r="BU26" s="72">
        <f t="shared" si="70"/>
        <v>224</v>
      </c>
      <c r="BV26" s="76">
        <f t="shared" si="70"/>
        <v>-1420</v>
      </c>
      <c r="BW26" s="76">
        <f t="shared" si="70"/>
        <v>-320</v>
      </c>
      <c r="BX26" s="76">
        <f t="shared" si="70"/>
        <v>1942</v>
      </c>
      <c r="BY26" s="76">
        <f t="shared" si="70"/>
        <v>-308</v>
      </c>
      <c r="BZ26" s="76">
        <f t="shared" si="70"/>
        <v>-534</v>
      </c>
      <c r="CA26" s="76">
        <f t="shared" si="70"/>
        <v>-3036</v>
      </c>
      <c r="CB26" s="76">
        <f t="shared" si="70"/>
        <v>-363</v>
      </c>
      <c r="CC26" s="76">
        <f t="shared" si="70"/>
        <v>0</v>
      </c>
      <c r="CD26" s="382">
        <f t="shared" si="70"/>
        <v>-3226</v>
      </c>
      <c r="CE26" s="405">
        <f t="shared" si="71"/>
        <v>161</v>
      </c>
      <c r="CF26" s="76">
        <f t="shared" si="71"/>
        <v>3636</v>
      </c>
      <c r="CG26" s="76">
        <f t="shared" si="71"/>
        <v>-4317</v>
      </c>
      <c r="CH26" s="76">
        <f t="shared" si="71"/>
        <v>-4074</v>
      </c>
      <c r="CI26" s="76">
        <f t="shared" si="71"/>
        <v>1146</v>
      </c>
      <c r="CJ26" s="223">
        <f t="shared" si="71"/>
        <v>3235</v>
      </c>
      <c r="CK26" s="223">
        <f t="shared" si="71"/>
        <v>1263</v>
      </c>
      <c r="CL26" s="223">
        <f t="shared" si="71"/>
        <v>-132</v>
      </c>
      <c r="CM26" s="223">
        <f t="shared" si="71"/>
        <v>3493</v>
      </c>
      <c r="CN26" s="249">
        <f t="shared" si="71"/>
        <v>3043</v>
      </c>
      <c r="CO26" s="249">
        <f t="shared" si="72"/>
        <v>41</v>
      </c>
      <c r="CP26" s="362">
        <f t="shared" si="72"/>
        <v>1296</v>
      </c>
      <c r="CQ26" s="331">
        <f t="shared" si="72"/>
        <v>6443</v>
      </c>
      <c r="CR26" s="249">
        <f t="shared" si="72"/>
        <v>2524</v>
      </c>
      <c r="CS26" s="249">
        <f t="shared" si="72"/>
        <v>2341</v>
      </c>
      <c r="CT26" s="249">
        <f t="shared" si="72"/>
        <v>1768</v>
      </c>
      <c r="CU26" s="249">
        <f t="shared" si="72"/>
        <v>-251</v>
      </c>
      <c r="CV26" s="249">
        <f t="shared" si="72"/>
        <v>-790</v>
      </c>
      <c r="CW26" s="249">
        <f t="shared" si="72"/>
        <v>930</v>
      </c>
      <c r="CX26" s="249">
        <f t="shared" si="72"/>
        <v>2862</v>
      </c>
      <c r="CY26" s="249">
        <f t="shared" si="73"/>
        <v>2399</v>
      </c>
      <c r="CZ26" s="249">
        <f t="shared" si="73"/>
        <v>-1243</v>
      </c>
      <c r="DA26" s="249">
        <f t="shared" si="73"/>
        <v>-1017</v>
      </c>
      <c r="DB26" s="362">
        <f t="shared" si="73"/>
        <v>-701</v>
      </c>
      <c r="DC26" s="362">
        <f t="shared" si="73"/>
        <v>-7383</v>
      </c>
      <c r="DD26" s="362">
        <f t="shared" si="73"/>
        <v>-4756</v>
      </c>
      <c r="DE26" s="362">
        <f t="shared" si="73"/>
        <v>-1997</v>
      </c>
      <c r="DF26" s="362">
        <f t="shared" si="73"/>
        <v>274</v>
      </c>
      <c r="DG26" s="362">
        <f t="shared" si="73"/>
        <v>842</v>
      </c>
      <c r="DH26" s="362">
        <f t="shared" si="73"/>
        <v>328</v>
      </c>
      <c r="DI26" s="362">
        <f t="shared" si="74"/>
        <v>-3433</v>
      </c>
      <c r="DJ26" s="362">
        <f t="shared" si="74"/>
        <v>-795</v>
      </c>
      <c r="DK26" s="362">
        <f t="shared" si="74"/>
        <v>-2649</v>
      </c>
      <c r="DL26" s="362">
        <f t="shared" si="74"/>
        <v>-599</v>
      </c>
      <c r="DM26" s="362">
        <f t="shared" si="74"/>
        <v>-588</v>
      </c>
      <c r="DN26" s="362">
        <f t="shared" si="74"/>
        <v>-1123</v>
      </c>
      <c r="DO26" s="362">
        <f t="shared" si="74"/>
        <v>-1575</v>
      </c>
      <c r="DP26" s="362">
        <f t="shared" si="74"/>
        <v>-728</v>
      </c>
      <c r="DQ26" s="362">
        <f t="shared" si="74"/>
        <v>3196</v>
      </c>
      <c r="DR26" s="362">
        <f t="shared" si="74"/>
        <v>-31</v>
      </c>
      <c r="DS26" s="362">
        <f t="shared" si="74"/>
        <v>-699</v>
      </c>
      <c r="DT26" s="362">
        <f t="shared" si="74"/>
        <v>-4128</v>
      </c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11665</v>
      </c>
    </row>
    <row r="27" spans="1:133" s="51" customFormat="1" ht="15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494">
        <v>1085</v>
      </c>
      <c r="BK27" s="548">
        <v>1190</v>
      </c>
      <c r="BL27" s="272">
        <v>921</v>
      </c>
      <c r="BM27" s="272">
        <v>874</v>
      </c>
      <c r="BN27" s="272">
        <v>771</v>
      </c>
      <c r="BO27" s="56"/>
      <c r="BP27" s="272"/>
      <c r="BQ27" s="272"/>
      <c r="BR27" s="272"/>
      <c r="BS27" s="272"/>
      <c r="BT27" s="272"/>
      <c r="BU27" s="72">
        <f t="shared" si="70"/>
        <v>165</v>
      </c>
      <c r="BV27" s="76">
        <f t="shared" si="70"/>
        <v>441</v>
      </c>
      <c r="BW27" s="76">
        <f t="shared" si="70"/>
        <v>237</v>
      </c>
      <c r="BX27" s="76">
        <f t="shared" si="70"/>
        <v>266</v>
      </c>
      <c r="BY27" s="76">
        <f t="shared" si="70"/>
        <v>-114</v>
      </c>
      <c r="BZ27" s="76">
        <f t="shared" si="70"/>
        <v>8</v>
      </c>
      <c r="CA27" s="76">
        <f t="shared" si="70"/>
        <v>48</v>
      </c>
      <c r="CB27" s="76">
        <f t="shared" si="70"/>
        <v>-13</v>
      </c>
      <c r="CC27" s="76">
        <f t="shared" si="70"/>
        <v>-87</v>
      </c>
      <c r="CD27" s="382">
        <f t="shared" si="70"/>
        <v>-154</v>
      </c>
      <c r="CE27" s="405">
        <f t="shared" si="71"/>
        <v>125</v>
      </c>
      <c r="CF27" s="76">
        <f t="shared" si="71"/>
        <v>243</v>
      </c>
      <c r="CG27" s="76">
        <f t="shared" si="71"/>
        <v>-320</v>
      </c>
      <c r="CH27" s="76">
        <f t="shared" si="71"/>
        <v>-775</v>
      </c>
      <c r="CI27" s="76">
        <f t="shared" si="71"/>
        <v>-321</v>
      </c>
      <c r="CJ27" s="223">
        <f t="shared" si="71"/>
        <v>-120</v>
      </c>
      <c r="CK27" s="223">
        <f t="shared" si="71"/>
        <v>145</v>
      </c>
      <c r="CL27" s="223">
        <f t="shared" si="71"/>
        <v>-62</v>
      </c>
      <c r="CM27" s="223">
        <f t="shared" si="71"/>
        <v>-28</v>
      </c>
      <c r="CN27" s="249">
        <f t="shared" si="71"/>
        <v>464</v>
      </c>
      <c r="CO27" s="249">
        <f t="shared" si="72"/>
        <v>288</v>
      </c>
      <c r="CP27" s="362">
        <f t="shared" si="72"/>
        <v>126</v>
      </c>
      <c r="CQ27" s="331">
        <f t="shared" si="72"/>
        <v>289</v>
      </c>
      <c r="CR27" s="249">
        <f t="shared" si="72"/>
        <v>123</v>
      </c>
      <c r="CS27" s="249">
        <f t="shared" si="72"/>
        <v>292</v>
      </c>
      <c r="CT27" s="249">
        <f t="shared" si="72"/>
        <v>154</v>
      </c>
      <c r="CU27" s="249">
        <f t="shared" si="72"/>
        <v>45</v>
      </c>
      <c r="CV27" s="249">
        <f t="shared" si="72"/>
        <v>102</v>
      </c>
      <c r="CW27" s="249">
        <f t="shared" si="72"/>
        <v>-15</v>
      </c>
      <c r="CX27" s="249">
        <f t="shared" si="72"/>
        <v>213</v>
      </c>
      <c r="CY27" s="249">
        <f t="shared" si="73"/>
        <v>198</v>
      </c>
      <c r="CZ27" s="249">
        <f t="shared" si="73"/>
        <v>-321</v>
      </c>
      <c r="DA27" s="249">
        <f t="shared" si="73"/>
        <v>-289</v>
      </c>
      <c r="DB27" s="362">
        <f t="shared" si="73"/>
        <v>-149</v>
      </c>
      <c r="DC27" s="362">
        <f t="shared" si="73"/>
        <v>-432</v>
      </c>
      <c r="DD27" s="362">
        <f t="shared" si="73"/>
        <v>-465</v>
      </c>
      <c r="DE27" s="362">
        <f t="shared" si="73"/>
        <v>-255</v>
      </c>
      <c r="DF27" s="362">
        <f t="shared" si="73"/>
        <v>-83</v>
      </c>
      <c r="DG27" s="362">
        <f t="shared" si="73"/>
        <v>67</v>
      </c>
      <c r="DH27" s="362">
        <f t="shared" si="73"/>
        <v>-26</v>
      </c>
      <c r="DI27" s="362">
        <f t="shared" si="74"/>
        <v>-39</v>
      </c>
      <c r="DJ27" s="362">
        <f t="shared" si="74"/>
        <v>-56</v>
      </c>
      <c r="DK27" s="362">
        <f t="shared" si="74"/>
        <v>-232</v>
      </c>
      <c r="DL27" s="362">
        <f t="shared" si="74"/>
        <v>-208</v>
      </c>
      <c r="DM27" s="362">
        <f t="shared" si="74"/>
        <v>-18</v>
      </c>
      <c r="DN27" s="362">
        <f t="shared" si="74"/>
        <v>-33</v>
      </c>
      <c r="DO27" s="362">
        <f t="shared" si="74"/>
        <v>-18</v>
      </c>
      <c r="DP27" s="362">
        <f t="shared" si="74"/>
        <v>108</v>
      </c>
      <c r="DQ27" s="362">
        <f t="shared" si="74"/>
        <v>199</v>
      </c>
      <c r="DR27" s="362">
        <f t="shared" si="74"/>
        <v>39</v>
      </c>
      <c r="DS27" s="362">
        <f t="shared" si="74"/>
        <v>-46</v>
      </c>
      <c r="DT27" s="362">
        <f t="shared" si="74"/>
        <v>-197</v>
      </c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771</v>
      </c>
    </row>
    <row r="28" spans="1:133" s="51" customFormat="1" ht="15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494">
        <v>286</v>
      </c>
      <c r="BK28" s="548">
        <v>303</v>
      </c>
      <c r="BL28" s="272">
        <v>243</v>
      </c>
      <c r="BM28" s="272">
        <v>234</v>
      </c>
      <c r="BN28" s="272">
        <v>205</v>
      </c>
      <c r="BO28" s="56"/>
      <c r="BP28" s="272"/>
      <c r="BQ28" s="272"/>
      <c r="BR28" s="272"/>
      <c r="BS28" s="272"/>
      <c r="BT28" s="272"/>
      <c r="BU28" s="72">
        <f t="shared" si="70"/>
        <v>6</v>
      </c>
      <c r="BV28" s="76">
        <f t="shared" si="70"/>
        <v>25</v>
      </c>
      <c r="BW28" s="76">
        <f t="shared" si="70"/>
        <v>54</v>
      </c>
      <c r="BX28" s="76">
        <f t="shared" si="70"/>
        <v>52</v>
      </c>
      <c r="BY28" s="76">
        <f t="shared" si="70"/>
        <v>-12</v>
      </c>
      <c r="BZ28" s="76">
        <f t="shared" si="70"/>
        <v>45</v>
      </c>
      <c r="CA28" s="76">
        <f t="shared" si="70"/>
        <v>67</v>
      </c>
      <c r="CB28" s="76">
        <f t="shared" si="70"/>
        <v>55</v>
      </c>
      <c r="CC28" s="76">
        <f t="shared" si="70"/>
        <v>28</v>
      </c>
      <c r="CD28" s="382">
        <f t="shared" si="70"/>
        <v>8</v>
      </c>
      <c r="CE28" s="405">
        <f t="shared" si="71"/>
        <v>128</v>
      </c>
      <c r="CF28" s="76">
        <f t="shared" si="71"/>
        <v>77</v>
      </c>
      <c r="CG28" s="76">
        <f t="shared" si="71"/>
        <v>-54</v>
      </c>
      <c r="CH28" s="76">
        <f t="shared" si="71"/>
        <v>-108</v>
      </c>
      <c r="CI28" s="76">
        <f t="shared" si="71"/>
        <v>-91</v>
      </c>
      <c r="CJ28" s="223">
        <f t="shared" si="71"/>
        <v>-17</v>
      </c>
      <c r="CK28" s="223">
        <f t="shared" si="71"/>
        <v>57</v>
      </c>
      <c r="CL28" s="223">
        <f t="shared" si="71"/>
        <v>-11</v>
      </c>
      <c r="CM28" s="223">
        <f t="shared" si="71"/>
        <v>-36</v>
      </c>
      <c r="CN28" s="249">
        <f t="shared" si="71"/>
        <v>179</v>
      </c>
      <c r="CO28" s="249">
        <f t="shared" si="72"/>
        <v>124</v>
      </c>
      <c r="CP28" s="362">
        <f t="shared" si="72"/>
        <v>45</v>
      </c>
      <c r="CQ28" s="331">
        <f t="shared" si="72"/>
        <v>46</v>
      </c>
      <c r="CR28" s="249">
        <f t="shared" si="72"/>
        <v>86</v>
      </c>
      <c r="CS28" s="249">
        <f t="shared" si="72"/>
        <v>83</v>
      </c>
      <c r="CT28" s="249">
        <f t="shared" si="72"/>
        <v>69</v>
      </c>
      <c r="CU28" s="249">
        <f t="shared" si="72"/>
        <v>48</v>
      </c>
      <c r="CV28" s="249">
        <f t="shared" si="72"/>
        <v>26</v>
      </c>
      <c r="CW28" s="249">
        <f t="shared" si="72"/>
        <v>-11</v>
      </c>
      <c r="CX28" s="249">
        <f t="shared" si="72"/>
        <v>69</v>
      </c>
      <c r="CY28" s="249">
        <f t="shared" si="73"/>
        <v>83</v>
      </c>
      <c r="CZ28" s="249">
        <f t="shared" si="73"/>
        <v>-180</v>
      </c>
      <c r="DA28" s="249">
        <f t="shared" si="73"/>
        <v>-191</v>
      </c>
      <c r="DB28" s="362">
        <f t="shared" si="73"/>
        <v>-41</v>
      </c>
      <c r="DC28" s="362">
        <f t="shared" si="73"/>
        <v>-147</v>
      </c>
      <c r="DD28" s="362">
        <f t="shared" si="73"/>
        <v>-185</v>
      </c>
      <c r="DE28" s="362">
        <f t="shared" si="73"/>
        <v>-114</v>
      </c>
      <c r="DF28" s="362">
        <f t="shared" si="73"/>
        <v>-59</v>
      </c>
      <c r="DG28" s="362">
        <f t="shared" si="73"/>
        <v>-44</v>
      </c>
      <c r="DH28" s="362">
        <f t="shared" si="73"/>
        <v>-13</v>
      </c>
      <c r="DI28" s="362">
        <f t="shared" si="74"/>
        <v>-21</v>
      </c>
      <c r="DJ28" s="362">
        <f t="shared" si="74"/>
        <v>-68</v>
      </c>
      <c r="DK28" s="362">
        <f t="shared" si="74"/>
        <v>-81</v>
      </c>
      <c r="DL28" s="362">
        <f t="shared" si="74"/>
        <v>-40</v>
      </c>
      <c r="DM28" s="362">
        <f t="shared" si="74"/>
        <v>19</v>
      </c>
      <c r="DN28" s="362">
        <f t="shared" si="74"/>
        <v>-17</v>
      </c>
      <c r="DO28" s="362">
        <f t="shared" si="74"/>
        <v>-11</v>
      </c>
      <c r="DP28" s="362">
        <f t="shared" si="74"/>
        <v>27</v>
      </c>
      <c r="DQ28" s="362">
        <f t="shared" si="74"/>
        <v>68</v>
      </c>
      <c r="DR28" s="362">
        <f t="shared" si="74"/>
        <v>13</v>
      </c>
      <c r="DS28" s="362">
        <f t="shared" si="74"/>
        <v>17</v>
      </c>
      <c r="DT28" s="362">
        <f t="shared" si="74"/>
        <v>-59</v>
      </c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205</v>
      </c>
    </row>
    <row r="29" spans="1:133" s="65" customFormat="1" ht="15">
      <c r="A29" s="140"/>
      <c r="B29" s="52" t="s">
        <v>144</v>
      </c>
      <c r="C29" s="128">
        <f t="shared" si="75" ref="C29:Q29">SUM(C24:C28)</f>
        <v>98740</v>
      </c>
      <c r="D29" s="129">
        <f t="shared" si="75"/>
        <v>107457</v>
      </c>
      <c r="E29" s="129">
        <f t="shared" si="75"/>
        <v>93920</v>
      </c>
      <c r="F29" s="129">
        <f t="shared" si="75"/>
        <v>86088</v>
      </c>
      <c r="G29" s="129">
        <f t="shared" si="75"/>
        <v>98943</v>
      </c>
      <c r="H29" s="129">
        <f t="shared" si="75"/>
        <v>106032</v>
      </c>
      <c r="I29" s="129">
        <f t="shared" si="75"/>
        <v>116064</v>
      </c>
      <c r="J29" s="129">
        <f t="shared" si="75"/>
        <v>109864</v>
      </c>
      <c r="K29" s="129">
        <f t="shared" si="75"/>
        <v>114478</v>
      </c>
      <c r="L29" s="130">
        <f t="shared" si="75"/>
        <v>116263</v>
      </c>
      <c r="M29" s="129">
        <f t="shared" si="75"/>
        <v>102397</v>
      </c>
      <c r="N29" s="129">
        <f t="shared" si="75"/>
        <v>119324</v>
      </c>
      <c r="O29" s="129">
        <f t="shared" si="75"/>
        <v>122046</v>
      </c>
      <c r="P29" s="129">
        <f t="shared" si="75"/>
        <v>110372</v>
      </c>
      <c r="Q29" s="129">
        <f t="shared" si="75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495">
        <v>107737</v>
      </c>
      <c r="BK29" s="549">
        <v>102551</v>
      </c>
      <c r="BL29" s="273">
        <v>100566</v>
      </c>
      <c r="BM29" s="273">
        <v>93072</v>
      </c>
      <c r="BN29" s="273">
        <v>84794</v>
      </c>
      <c r="BO29" s="77"/>
      <c r="BP29" s="273"/>
      <c r="BQ29" s="273"/>
      <c r="BR29" s="273"/>
      <c r="BS29" s="273"/>
      <c r="BT29" s="273"/>
      <c r="BU29" s="128">
        <f t="shared" si="76" ref="BU29:BY29">SUM(BU24:BU28)</f>
        <v>23306</v>
      </c>
      <c r="BV29" s="131">
        <f t="shared" si="76"/>
        <v>2915</v>
      </c>
      <c r="BW29" s="131">
        <f t="shared" si="76"/>
        <v>-1416</v>
      </c>
      <c r="BX29" s="131">
        <f t="shared" si="76"/>
        <v>1947</v>
      </c>
      <c r="BY29" s="131">
        <f t="shared" si="76"/>
        <v>-8205</v>
      </c>
      <c r="BZ29" s="131">
        <f t="shared" si="77" ref="BZ29:CH29">SUM(BZ24:BZ28)</f>
        <v>-10379</v>
      </c>
      <c r="CA29" s="131">
        <f t="shared" si="77"/>
        <v>-11280</v>
      </c>
      <c r="CB29" s="131">
        <f t="shared" si="77"/>
        <v>-15501</v>
      </c>
      <c r="CC29" s="131">
        <f t="shared" si="77"/>
        <v>-17750</v>
      </c>
      <c r="CD29" s="383">
        <f t="shared" si="77"/>
        <v>-18229</v>
      </c>
      <c r="CE29" s="406">
        <f t="shared" si="77"/>
        <v>-16444</v>
      </c>
      <c r="CF29" s="131">
        <f t="shared" si="77"/>
        <v>-19781</v>
      </c>
      <c r="CG29" s="131">
        <f t="shared" si="77"/>
        <v>-36791</v>
      </c>
      <c r="CH29" s="131">
        <f t="shared" si="77"/>
        <v>-23491</v>
      </c>
      <c r="CI29" s="131">
        <f t="shared" si="78" ref="CI29:CJ29">SUM(CI24:CI28)</f>
        <v>-9634</v>
      </c>
      <c r="CJ29" s="224">
        <f t="shared" si="78"/>
        <v>186</v>
      </c>
      <c r="CK29" s="224">
        <f t="shared" si="79" ref="CK29:CL29">SUM(CK24:CK28)</f>
        <v>774</v>
      </c>
      <c r="CL29" s="224">
        <f t="shared" si="79"/>
        <v>-2045</v>
      </c>
      <c r="CM29" s="224">
        <f t="shared" si="80" ref="CM29:CN29">SUM(CM24:CM28)</f>
        <v>-7550</v>
      </c>
      <c r="CN29" s="250">
        <f t="shared" si="80"/>
        <v>14434</v>
      </c>
      <c r="CO29" s="250">
        <f t="shared" si="81" ref="CO29:CQ29">SUM(CO24:CO28)</f>
        <v>-1437</v>
      </c>
      <c r="CP29" s="363">
        <f t="shared" si="81"/>
        <v>-1825</v>
      </c>
      <c r="CQ29" s="332">
        <f t="shared" si="81"/>
        <v>19222</v>
      </c>
      <c r="CR29" s="250">
        <f t="shared" si="82" ref="CR29:CS29">SUM(CR24:CR28)</f>
        <v>7014</v>
      </c>
      <c r="CS29" s="250">
        <f t="shared" si="82"/>
        <v>14632</v>
      </c>
      <c r="CT29" s="250">
        <f t="shared" si="83" ref="CT29">SUM(CT24:CT28)</f>
        <v>6819</v>
      </c>
      <c r="CU29" s="250">
        <f t="shared" si="84" ref="CU29">SUM(CU24:CU28)</f>
        <v>9039</v>
      </c>
      <c r="CV29" s="250">
        <f t="shared" si="85" ref="CV29">SUM(CV24:CV28)</f>
        <v>2873</v>
      </c>
      <c r="CW29" s="250">
        <f t="shared" si="86" ref="CW29">SUM(CW24:CW28)</f>
        <v>4250</v>
      </c>
      <c r="CX29" s="250">
        <f t="shared" si="87" ref="CX29">SUM(CX24:CX28)</f>
        <v>4419</v>
      </c>
      <c r="CY29" s="250">
        <f t="shared" si="88" ref="CY29">SUM(CY24:CY28)</f>
        <v>18298</v>
      </c>
      <c r="CZ29" s="250">
        <f t="shared" si="89" ref="CZ29">SUM(CZ24:CZ28)</f>
        <v>-6256</v>
      </c>
      <c r="DA29" s="250">
        <f t="shared" si="90" ref="DA29">SUM(DA24:DA28)</f>
        <v>-5836</v>
      </c>
      <c r="DB29" s="363">
        <f t="shared" si="91" ref="DB29">SUM(DB24:DB28)</f>
        <v>345</v>
      </c>
      <c r="DC29" s="363">
        <f t="shared" si="92" ref="DC29">SUM(DC24:DC28)</f>
        <v>2525</v>
      </c>
      <c r="DD29" s="363">
        <f t="shared" si="93" ref="DD29">SUM(DD24:DD28)</f>
        <v>277</v>
      </c>
      <c r="DE29" s="363">
        <f t="shared" si="94" ref="DE29">SUM(DE24:DE28)</f>
        <v>1993</v>
      </c>
      <c r="DF29" s="363">
        <f t="shared" si="95" ref="DF29">SUM(DF24:DF28)</f>
        <v>9588</v>
      </c>
      <c r="DG29" s="363">
        <f t="shared" si="96" ref="DG29">SUM(DG24:DG28)</f>
        <v>4307</v>
      </c>
      <c r="DH29" s="363">
        <f t="shared" si="97" ref="DH29">SUM(DH24:DH28)</f>
        <v>6789</v>
      </c>
      <c r="DI29" s="363">
        <f t="shared" si="98" ref="DI29">SUM(DI24:DI28)</f>
        <v>-5928</v>
      </c>
      <c r="DJ29" s="363">
        <f t="shared" si="99" ref="DJ29">SUM(DJ24:DJ28)</f>
        <v>262</v>
      </c>
      <c r="DK29" s="363">
        <f t="shared" si="100" ref="DK29:DL29">SUM(DK24:DK28)</f>
        <v>-10858</v>
      </c>
      <c r="DL29" s="363">
        <f t="shared" si="100"/>
        <v>2032</v>
      </c>
      <c r="DM29" s="363">
        <f t="shared" si="101" ref="DM29:DN29">SUM(DM24:DM28)</f>
        <v>12146</v>
      </c>
      <c r="DN29" s="363">
        <f t="shared" si="101"/>
        <v>-6089</v>
      </c>
      <c r="DO29" s="363">
        <f t="shared" si="102" ref="DO29:DP29">SUM(DO24:DO28)</f>
        <v>-11215</v>
      </c>
      <c r="DP29" s="363">
        <f t="shared" si="102"/>
        <v>903</v>
      </c>
      <c r="DQ29" s="363">
        <f t="shared" si="103" ref="DQ29:DR29">SUM(DQ24:DQ28)</f>
        <v>671</v>
      </c>
      <c r="DR29" s="363">
        <f t="shared" si="103"/>
        <v>-2722</v>
      </c>
      <c r="DS29" s="363">
        <f t="shared" si="104" ref="DS29:DT29">SUM(DS24:DS28)</f>
        <v>-3144</v>
      </c>
      <c r="DT29" s="363">
        <f t="shared" si="104"/>
        <v>-13089</v>
      </c>
      <c r="EB29" s="262"/>
      <c r="EC29" s="77">
        <f>SUM(EC24:EC28)</f>
        <v>84794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496"/>
      <c r="BK30" s="550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431"/>
      <c r="DV30" s="431"/>
      <c r="DW30" s="431"/>
      <c r="DX30" s="431"/>
      <c r="DY30" s="431"/>
      <c r="DZ30" s="431"/>
      <c r="EA30" s="431"/>
      <c r="EB30" s="261"/>
      <c r="EC30" s="82"/>
    </row>
    <row r="31" spans="1:133" s="51" customFormat="1" ht="15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494">
        <v>25867</v>
      </c>
      <c r="BK31" s="548">
        <v>30785</v>
      </c>
      <c r="BL31" s="272">
        <v>29339</v>
      </c>
      <c r="BM31" s="272">
        <v>30430</v>
      </c>
      <c r="BN31" s="272">
        <v>32242</v>
      </c>
      <c r="BO31" s="56"/>
      <c r="BP31" s="272"/>
      <c r="BQ31" s="272"/>
      <c r="BR31" s="272"/>
      <c r="BS31" s="272"/>
      <c r="BT31" s="272"/>
      <c r="BU31" s="72">
        <f t="shared" si="105" ref="BU31:CD35">O31-C31</f>
        <v>12440</v>
      </c>
      <c r="BV31" s="76">
        <f t="shared" si="105"/>
        <v>16036</v>
      </c>
      <c r="BW31" s="76">
        <f t="shared" si="105"/>
        <v>4543</v>
      </c>
      <c r="BX31" s="76">
        <f t="shared" si="105"/>
        <v>2457</v>
      </c>
      <c r="BY31" s="76">
        <f t="shared" si="105"/>
        <v>934</v>
      </c>
      <c r="BZ31" s="76">
        <f t="shared" si="105"/>
        <v>-1133</v>
      </c>
      <c r="CA31" s="76">
        <f t="shared" si="105"/>
        <v>1273</v>
      </c>
      <c r="CB31" s="76">
        <f t="shared" si="105"/>
        <v>2976</v>
      </c>
      <c r="CC31" s="76">
        <f t="shared" si="105"/>
        <v>-1651</v>
      </c>
      <c r="CD31" s="382">
        <f t="shared" si="105"/>
        <v>-2913</v>
      </c>
      <c r="CE31" s="405">
        <f t="shared" si="106" ref="CE31:CN35">Y31-M31</f>
        <v>-8985</v>
      </c>
      <c r="CF31" s="76">
        <f t="shared" si="106"/>
        <v>-5804</v>
      </c>
      <c r="CG31" s="76">
        <f t="shared" si="106"/>
        <v>-12175</v>
      </c>
      <c r="CH31" s="76">
        <f t="shared" si="106"/>
        <v>-17556</v>
      </c>
      <c r="CI31" s="76">
        <f t="shared" si="106"/>
        <v>-12040</v>
      </c>
      <c r="CJ31" s="223">
        <f t="shared" si="106"/>
        <v>-8681</v>
      </c>
      <c r="CK31" s="223">
        <f t="shared" si="106"/>
        <v>-6864</v>
      </c>
      <c r="CL31" s="223">
        <f t="shared" si="106"/>
        <v>-5333</v>
      </c>
      <c r="CM31" s="223">
        <f t="shared" si="106"/>
        <v>-6482</v>
      </c>
      <c r="CN31" s="249">
        <f t="shared" si="106"/>
        <v>-10599</v>
      </c>
      <c r="CO31" s="249">
        <f t="shared" si="107" ref="CO31:CX35">AI31-W31</f>
        <v>-523</v>
      </c>
      <c r="CP31" s="362">
        <f t="shared" si="107"/>
        <v>250</v>
      </c>
      <c r="CQ31" s="331">
        <f t="shared" si="107"/>
        <v>689</v>
      </c>
      <c r="CR31" s="249">
        <f t="shared" si="107"/>
        <v>1548</v>
      </c>
      <c r="CS31" s="249">
        <f t="shared" si="107"/>
        <v>-1663</v>
      </c>
      <c r="CT31" s="249">
        <f t="shared" si="107"/>
        <v>738</v>
      </c>
      <c r="CU31" s="249">
        <f t="shared" si="107"/>
        <v>3450</v>
      </c>
      <c r="CV31" s="249">
        <f t="shared" si="107"/>
        <v>4610</v>
      </c>
      <c r="CW31" s="249">
        <f t="shared" si="107"/>
        <v>3595</v>
      </c>
      <c r="CX31" s="249">
        <f t="shared" si="107"/>
        <v>2545</v>
      </c>
      <c r="CY31" s="249">
        <f t="shared" si="108" ref="CY31:DH35">AS31-AG31</f>
        <v>-145</v>
      </c>
      <c r="CZ31" s="249">
        <f t="shared" si="108"/>
        <v>2455</v>
      </c>
      <c r="DA31" s="249">
        <f t="shared" si="108"/>
        <v>-4635</v>
      </c>
      <c r="DB31" s="362">
        <f t="shared" si="108"/>
        <v>-3016</v>
      </c>
      <c r="DC31" s="362">
        <f t="shared" si="108"/>
        <v>143</v>
      </c>
      <c r="DD31" s="362">
        <f t="shared" si="108"/>
        <v>5757</v>
      </c>
      <c r="DE31" s="362">
        <f t="shared" si="108"/>
        <v>4960</v>
      </c>
      <c r="DF31" s="362">
        <f t="shared" si="108"/>
        <v>5093</v>
      </c>
      <c r="DG31" s="362">
        <f t="shared" si="108"/>
        <v>5965</v>
      </c>
      <c r="DH31" s="362">
        <f t="shared" si="108"/>
        <v>4486</v>
      </c>
      <c r="DI31" s="362">
        <f t="shared" si="109" ref="DI31:DT35">BC31-AQ31</f>
        <v>2485</v>
      </c>
      <c r="DJ31" s="362">
        <f t="shared" si="109"/>
        <v>1068</v>
      </c>
      <c r="DK31" s="362">
        <f t="shared" si="109"/>
        <v>6227</v>
      </c>
      <c r="DL31" s="362">
        <f t="shared" si="109"/>
        <v>978</v>
      </c>
      <c r="DM31" s="362">
        <f t="shared" si="109"/>
        <v>6424</v>
      </c>
      <c r="DN31" s="362">
        <f t="shared" si="109"/>
        <v>1754</v>
      </c>
      <c r="DO31" s="362">
        <f t="shared" si="109"/>
        <v>-94</v>
      </c>
      <c r="DP31" s="362">
        <f t="shared" si="109"/>
        <v>-4313</v>
      </c>
      <c r="DQ31" s="362">
        <f t="shared" si="109"/>
        <v>924</v>
      </c>
      <c r="DR31" s="362">
        <f t="shared" si="109"/>
        <v>-2596</v>
      </c>
      <c r="DS31" s="362">
        <f t="shared" si="109"/>
        <v>-1498</v>
      </c>
      <c r="DT31" s="362">
        <f t="shared" si="109"/>
        <v>1479</v>
      </c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32242</v>
      </c>
    </row>
    <row r="32" spans="1:133" s="51" customFormat="1" ht="15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494">
        <v>7172</v>
      </c>
      <c r="BK32" s="548">
        <v>7731</v>
      </c>
      <c r="BL32" s="272">
        <v>7078</v>
      </c>
      <c r="BM32" s="272">
        <v>7120</v>
      </c>
      <c r="BN32" s="272">
        <v>7340</v>
      </c>
      <c r="BO32" s="56"/>
      <c r="BP32" s="272"/>
      <c r="BQ32" s="272"/>
      <c r="BR32" s="272"/>
      <c r="BS32" s="272"/>
      <c r="BT32" s="272"/>
      <c r="BU32" s="72">
        <f t="shared" si="105"/>
        <v>515</v>
      </c>
      <c r="BV32" s="76">
        <f t="shared" si="105"/>
        <v>1247</v>
      </c>
      <c r="BW32" s="76">
        <f t="shared" si="105"/>
        <v>-475</v>
      </c>
      <c r="BX32" s="76">
        <f t="shared" si="105"/>
        <v>-1267</v>
      </c>
      <c r="BY32" s="76">
        <f t="shared" si="105"/>
        <v>-344</v>
      </c>
      <c r="BZ32" s="76">
        <f t="shared" si="105"/>
        <v>-1112</v>
      </c>
      <c r="CA32" s="76">
        <f t="shared" si="105"/>
        <v>-1128</v>
      </c>
      <c r="CB32" s="76">
        <f t="shared" si="105"/>
        <v>-955</v>
      </c>
      <c r="CC32" s="76">
        <f t="shared" si="105"/>
        <v>-1661</v>
      </c>
      <c r="CD32" s="382">
        <f t="shared" si="105"/>
        <v>-1338</v>
      </c>
      <c r="CE32" s="405">
        <f t="shared" si="106"/>
        <v>-2248</v>
      </c>
      <c r="CF32" s="76">
        <f t="shared" si="106"/>
        <v>-1580</v>
      </c>
      <c r="CG32" s="76">
        <f t="shared" si="106"/>
        <v>-1095</v>
      </c>
      <c r="CH32" s="76">
        <f t="shared" si="106"/>
        <v>-2233</v>
      </c>
      <c r="CI32" s="76">
        <f t="shared" si="106"/>
        <v>-1018</v>
      </c>
      <c r="CJ32" s="223">
        <f t="shared" si="106"/>
        <v>-218</v>
      </c>
      <c r="CK32" s="223">
        <f t="shared" si="106"/>
        <v>-889</v>
      </c>
      <c r="CL32" s="223">
        <f t="shared" si="106"/>
        <v>-441</v>
      </c>
      <c r="CM32" s="223">
        <f t="shared" si="106"/>
        <v>-502</v>
      </c>
      <c r="CN32" s="249">
        <f t="shared" si="106"/>
        <v>-1722</v>
      </c>
      <c r="CO32" s="249">
        <f t="shared" si="107"/>
        <v>-1885</v>
      </c>
      <c r="CP32" s="362">
        <f t="shared" si="107"/>
        <v>-1006</v>
      </c>
      <c r="CQ32" s="331">
        <f t="shared" si="107"/>
        <v>-554</v>
      </c>
      <c r="CR32" s="249">
        <f t="shared" si="107"/>
        <v>-82</v>
      </c>
      <c r="CS32" s="249">
        <f t="shared" si="107"/>
        <v>-1137</v>
      </c>
      <c r="CT32" s="249">
        <f t="shared" si="107"/>
        <v>681</v>
      </c>
      <c r="CU32" s="249">
        <f t="shared" si="107"/>
        <v>921</v>
      </c>
      <c r="CV32" s="249">
        <f t="shared" si="107"/>
        <v>889</v>
      </c>
      <c r="CW32" s="249">
        <f t="shared" si="107"/>
        <v>744</v>
      </c>
      <c r="CX32" s="249">
        <f t="shared" si="107"/>
        <v>526</v>
      </c>
      <c r="CY32" s="249">
        <f t="shared" si="108"/>
        <v>862</v>
      </c>
      <c r="CZ32" s="249">
        <f t="shared" si="108"/>
        <v>2216</v>
      </c>
      <c r="DA32" s="249">
        <f t="shared" si="108"/>
        <v>2549</v>
      </c>
      <c r="DB32" s="362">
        <f t="shared" si="108"/>
        <v>1244</v>
      </c>
      <c r="DC32" s="362">
        <f t="shared" si="108"/>
        <v>2909</v>
      </c>
      <c r="DD32" s="362">
        <f t="shared" si="108"/>
        <v>4105</v>
      </c>
      <c r="DE32" s="362">
        <f t="shared" si="108"/>
        <v>3778</v>
      </c>
      <c r="DF32" s="362">
        <f t="shared" si="108"/>
        <v>1789</v>
      </c>
      <c r="DG32" s="362">
        <f t="shared" si="108"/>
        <v>1814</v>
      </c>
      <c r="DH32" s="362">
        <f t="shared" si="108"/>
        <v>1596</v>
      </c>
      <c r="DI32" s="362">
        <f t="shared" si="109"/>
        <v>922</v>
      </c>
      <c r="DJ32" s="362">
        <f t="shared" si="109"/>
        <v>257</v>
      </c>
      <c r="DK32" s="362">
        <f t="shared" si="109"/>
        <v>1043</v>
      </c>
      <c r="DL32" s="362">
        <f t="shared" si="109"/>
        <v>96</v>
      </c>
      <c r="DM32" s="362">
        <f t="shared" si="109"/>
        <v>1093</v>
      </c>
      <c r="DN32" s="362">
        <f t="shared" si="109"/>
        <v>877</v>
      </c>
      <c r="DO32" s="362">
        <f t="shared" si="109"/>
        <v>-759</v>
      </c>
      <c r="DP32" s="362">
        <f t="shared" si="109"/>
        <v>-1753</v>
      </c>
      <c r="DQ32" s="362">
        <f t="shared" si="109"/>
        <v>-707</v>
      </c>
      <c r="DR32" s="362">
        <f t="shared" si="109"/>
        <v>-621</v>
      </c>
      <c r="DS32" s="362">
        <f t="shared" si="109"/>
        <v>-557</v>
      </c>
      <c r="DT32" s="362">
        <f t="shared" si="109"/>
        <v>-44</v>
      </c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7340</v>
      </c>
    </row>
    <row r="33" spans="1:133" s="51" customFormat="1" ht="15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494">
        <v>4731</v>
      </c>
      <c r="BK33" s="548">
        <v>5647</v>
      </c>
      <c r="BL33" s="272">
        <v>7238</v>
      </c>
      <c r="BM33" s="272">
        <v>5612</v>
      </c>
      <c r="BN33" s="272">
        <v>5091</v>
      </c>
      <c r="BO33" s="56"/>
      <c r="BP33" s="272"/>
      <c r="BQ33" s="272"/>
      <c r="BR33" s="272"/>
      <c r="BS33" s="272"/>
      <c r="BT33" s="272"/>
      <c r="BU33" s="72">
        <f t="shared" si="105"/>
        <v>1240</v>
      </c>
      <c r="BV33" s="76">
        <f t="shared" si="105"/>
        <v>2653</v>
      </c>
      <c r="BW33" s="76">
        <f t="shared" si="105"/>
        <v>1282</v>
      </c>
      <c r="BX33" s="76">
        <f t="shared" si="105"/>
        <v>-47</v>
      </c>
      <c r="BY33" s="76">
        <f t="shared" si="105"/>
        <v>636</v>
      </c>
      <c r="BZ33" s="76">
        <f t="shared" si="105"/>
        <v>-135</v>
      </c>
      <c r="CA33" s="76">
        <f t="shared" si="105"/>
        <v>-606</v>
      </c>
      <c r="CB33" s="76">
        <f t="shared" si="105"/>
        <v>-260</v>
      </c>
      <c r="CC33" s="76">
        <f t="shared" si="105"/>
        <v>-327</v>
      </c>
      <c r="CD33" s="382">
        <f t="shared" si="105"/>
        <v>-503</v>
      </c>
      <c r="CE33" s="405">
        <f t="shared" si="106"/>
        <v>-983</v>
      </c>
      <c r="CF33" s="76">
        <f t="shared" si="106"/>
        <v>-241</v>
      </c>
      <c r="CG33" s="76">
        <f t="shared" si="106"/>
        <v>-830</v>
      </c>
      <c r="CH33" s="76">
        <f t="shared" si="106"/>
        <v>-4040</v>
      </c>
      <c r="CI33" s="76">
        <f t="shared" si="106"/>
        <v>-1825</v>
      </c>
      <c r="CJ33" s="223">
        <f t="shared" si="106"/>
        <v>42</v>
      </c>
      <c r="CK33" s="223">
        <f t="shared" si="106"/>
        <v>192</v>
      </c>
      <c r="CL33" s="223">
        <f t="shared" si="106"/>
        <v>-1487</v>
      </c>
      <c r="CM33" s="223">
        <f t="shared" si="106"/>
        <v>514</v>
      </c>
      <c r="CN33" s="249">
        <f t="shared" si="106"/>
        <v>1862</v>
      </c>
      <c r="CO33" s="249">
        <f t="shared" si="107"/>
        <v>2418</v>
      </c>
      <c r="CP33" s="362">
        <f t="shared" si="107"/>
        <v>1453</v>
      </c>
      <c r="CQ33" s="331">
        <f t="shared" si="107"/>
        <v>1252</v>
      </c>
      <c r="CR33" s="249">
        <f t="shared" si="107"/>
        <v>1246</v>
      </c>
      <c r="CS33" s="249">
        <f t="shared" si="107"/>
        <v>2737</v>
      </c>
      <c r="CT33" s="249">
        <f t="shared" si="107"/>
        <v>2428</v>
      </c>
      <c r="CU33" s="249">
        <f t="shared" si="107"/>
        <v>1346</v>
      </c>
      <c r="CV33" s="249">
        <f t="shared" si="107"/>
        <v>1348</v>
      </c>
      <c r="CW33" s="249">
        <f t="shared" si="107"/>
        <v>1278</v>
      </c>
      <c r="CX33" s="249">
        <f t="shared" si="107"/>
        <v>2555</v>
      </c>
      <c r="CY33" s="249">
        <f t="shared" si="108"/>
        <v>1285</v>
      </c>
      <c r="CZ33" s="249">
        <f t="shared" si="108"/>
        <v>-289</v>
      </c>
      <c r="DA33" s="249">
        <f t="shared" si="108"/>
        <v>-1847</v>
      </c>
      <c r="DB33" s="362">
        <f t="shared" si="108"/>
        <v>-1211</v>
      </c>
      <c r="DC33" s="362">
        <f t="shared" si="108"/>
        <v>-965</v>
      </c>
      <c r="DD33" s="362">
        <f t="shared" si="108"/>
        <v>-525</v>
      </c>
      <c r="DE33" s="362">
        <f t="shared" si="108"/>
        <v>-1336</v>
      </c>
      <c r="DF33" s="362">
        <f t="shared" si="108"/>
        <v>-1216</v>
      </c>
      <c r="DG33" s="362">
        <f t="shared" si="108"/>
        <v>329</v>
      </c>
      <c r="DH33" s="362">
        <f t="shared" si="108"/>
        <v>-865</v>
      </c>
      <c r="DI33" s="362">
        <f t="shared" si="109"/>
        <v>-1084</v>
      </c>
      <c r="DJ33" s="362">
        <f t="shared" si="109"/>
        <v>-1498</v>
      </c>
      <c r="DK33" s="362">
        <f t="shared" si="109"/>
        <v>-763</v>
      </c>
      <c r="DL33" s="362">
        <f t="shared" si="109"/>
        <v>-971</v>
      </c>
      <c r="DM33" s="362">
        <f t="shared" si="109"/>
        <v>-19</v>
      </c>
      <c r="DN33" s="362">
        <f t="shared" si="109"/>
        <v>-115</v>
      </c>
      <c r="DO33" s="362">
        <f t="shared" si="109"/>
        <v>-251</v>
      </c>
      <c r="DP33" s="362">
        <f t="shared" si="109"/>
        <v>-369</v>
      </c>
      <c r="DQ33" s="362">
        <f t="shared" si="109"/>
        <v>-463</v>
      </c>
      <c r="DR33" s="362">
        <f t="shared" si="109"/>
        <v>1526</v>
      </c>
      <c r="DS33" s="362">
        <f t="shared" si="109"/>
        <v>-730</v>
      </c>
      <c r="DT33" s="362">
        <f t="shared" si="109"/>
        <v>-326</v>
      </c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5091</v>
      </c>
    </row>
    <row r="34" spans="1:133" s="51" customFormat="1" ht="15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494">
        <v>266</v>
      </c>
      <c r="BK34" s="548">
        <v>329</v>
      </c>
      <c r="BL34" s="272">
        <v>366</v>
      </c>
      <c r="BM34" s="272">
        <v>271</v>
      </c>
      <c r="BN34" s="272">
        <v>264</v>
      </c>
      <c r="BO34" s="56"/>
      <c r="BP34" s="272"/>
      <c r="BQ34" s="272"/>
      <c r="BR34" s="272"/>
      <c r="BS34" s="272"/>
      <c r="BT34" s="272"/>
      <c r="BU34" s="72">
        <f t="shared" si="105"/>
        <v>46</v>
      </c>
      <c r="BV34" s="76">
        <f t="shared" si="105"/>
        <v>242</v>
      </c>
      <c r="BW34" s="76">
        <f t="shared" si="105"/>
        <v>275</v>
      </c>
      <c r="BX34" s="76">
        <f t="shared" si="105"/>
        <v>127</v>
      </c>
      <c r="BY34" s="76">
        <f t="shared" si="105"/>
        <v>55</v>
      </c>
      <c r="BZ34" s="76">
        <f t="shared" si="105"/>
        <v>-48</v>
      </c>
      <c r="CA34" s="76">
        <f t="shared" si="105"/>
        <v>-1</v>
      </c>
      <c r="CB34" s="76">
        <f t="shared" si="105"/>
        <v>-3</v>
      </c>
      <c r="CC34" s="76">
        <f t="shared" si="105"/>
        <v>-18</v>
      </c>
      <c r="CD34" s="382">
        <f t="shared" si="105"/>
        <v>-69</v>
      </c>
      <c r="CE34" s="405">
        <f t="shared" si="106"/>
        <v>-50</v>
      </c>
      <c r="CF34" s="76">
        <f t="shared" si="106"/>
        <v>74</v>
      </c>
      <c r="CG34" s="76">
        <f t="shared" si="106"/>
        <v>7</v>
      </c>
      <c r="CH34" s="76">
        <f t="shared" si="106"/>
        <v>-303</v>
      </c>
      <c r="CI34" s="76">
        <f t="shared" si="106"/>
        <v>-322</v>
      </c>
      <c r="CJ34" s="223">
        <f t="shared" si="106"/>
        <v>-126</v>
      </c>
      <c r="CK34" s="223">
        <f t="shared" si="106"/>
        <v>8</v>
      </c>
      <c r="CL34" s="223">
        <f t="shared" si="106"/>
        <v>-40</v>
      </c>
      <c r="CM34" s="223">
        <f t="shared" si="106"/>
        <v>17</v>
      </c>
      <c r="CN34" s="249">
        <f t="shared" si="106"/>
        <v>49</v>
      </c>
      <c r="CO34" s="249">
        <f t="shared" si="107"/>
        <v>222</v>
      </c>
      <c r="CP34" s="362">
        <f t="shared" si="107"/>
        <v>113</v>
      </c>
      <c r="CQ34" s="331">
        <f t="shared" si="107"/>
        <v>120</v>
      </c>
      <c r="CR34" s="249">
        <f t="shared" si="107"/>
        <v>71</v>
      </c>
      <c r="CS34" s="249">
        <f t="shared" si="107"/>
        <v>158</v>
      </c>
      <c r="CT34" s="249">
        <f t="shared" si="107"/>
        <v>89</v>
      </c>
      <c r="CU34" s="249">
        <f t="shared" si="107"/>
        <v>119</v>
      </c>
      <c r="CV34" s="249">
        <f t="shared" si="107"/>
        <v>40</v>
      </c>
      <c r="CW34" s="249">
        <f t="shared" si="107"/>
        <v>29</v>
      </c>
      <c r="CX34" s="249">
        <f t="shared" si="107"/>
        <v>66</v>
      </c>
      <c r="CY34" s="249">
        <f t="shared" si="108"/>
        <v>16</v>
      </c>
      <c r="CZ34" s="249">
        <f t="shared" si="108"/>
        <v>4</v>
      </c>
      <c r="DA34" s="249">
        <f t="shared" si="108"/>
        <v>-122</v>
      </c>
      <c r="DB34" s="362">
        <f t="shared" si="108"/>
        <v>-33</v>
      </c>
      <c r="DC34" s="362">
        <f t="shared" si="108"/>
        <v>-115</v>
      </c>
      <c r="DD34" s="362">
        <f t="shared" si="108"/>
        <v>-108</v>
      </c>
      <c r="DE34" s="362">
        <f t="shared" si="108"/>
        <v>-160</v>
      </c>
      <c r="DF34" s="362">
        <f t="shared" si="108"/>
        <v>-35</v>
      </c>
      <c r="DG34" s="362">
        <f t="shared" si="108"/>
        <v>-26</v>
      </c>
      <c r="DH34" s="362">
        <f t="shared" si="108"/>
        <v>29</v>
      </c>
      <c r="DI34" s="362">
        <f t="shared" si="109"/>
        <v>-38</v>
      </c>
      <c r="DJ34" s="362">
        <f t="shared" si="109"/>
        <v>-29</v>
      </c>
      <c r="DK34" s="362">
        <f t="shared" si="109"/>
        <v>14</v>
      </c>
      <c r="DL34" s="362">
        <f t="shared" si="109"/>
        <v>-26</v>
      </c>
      <c r="DM34" s="362">
        <f t="shared" si="109"/>
        <v>-79</v>
      </c>
      <c r="DN34" s="362">
        <f t="shared" si="109"/>
        <v>-38</v>
      </c>
      <c r="DO34" s="362">
        <f t="shared" si="109"/>
        <v>-27</v>
      </c>
      <c r="DP34" s="362">
        <f t="shared" si="109"/>
        <v>-7</v>
      </c>
      <c r="DQ34" s="362">
        <f t="shared" si="109"/>
        <v>19</v>
      </c>
      <c r="DR34" s="362">
        <f t="shared" si="109"/>
        <v>34</v>
      </c>
      <c r="DS34" s="362">
        <f t="shared" si="109"/>
        <v>-52</v>
      </c>
      <c r="DT34" s="362">
        <f t="shared" si="109"/>
        <v>-64</v>
      </c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264</v>
      </c>
    </row>
    <row r="35" spans="1:133" s="51" customFormat="1" ht="15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494">
        <v>73</v>
      </c>
      <c r="BK35" s="548">
        <v>82</v>
      </c>
      <c r="BL35" s="272">
        <v>82</v>
      </c>
      <c r="BM35" s="272">
        <v>66</v>
      </c>
      <c r="BN35" s="272">
        <v>78</v>
      </c>
      <c r="BO35" s="56"/>
      <c r="BP35" s="272"/>
      <c r="BQ35" s="272"/>
      <c r="BR35" s="272"/>
      <c r="BS35" s="272"/>
      <c r="BT35" s="272"/>
      <c r="BU35" s="72">
        <f t="shared" si="105"/>
        <v>15</v>
      </c>
      <c r="BV35" s="76">
        <f t="shared" si="105"/>
        <v>54</v>
      </c>
      <c r="BW35" s="76">
        <f t="shared" si="105"/>
        <v>66</v>
      </c>
      <c r="BX35" s="76">
        <f t="shared" si="105"/>
        <v>51</v>
      </c>
      <c r="BY35" s="76">
        <f t="shared" si="105"/>
        <v>11</v>
      </c>
      <c r="BZ35" s="76">
        <f t="shared" si="105"/>
        <v>-1</v>
      </c>
      <c r="CA35" s="76">
        <f t="shared" si="105"/>
        <v>1</v>
      </c>
      <c r="CB35" s="76">
        <f t="shared" si="105"/>
        <v>19</v>
      </c>
      <c r="CC35" s="76">
        <f t="shared" si="105"/>
        <v>-12</v>
      </c>
      <c r="CD35" s="382">
        <f t="shared" si="105"/>
        <v>6</v>
      </c>
      <c r="CE35" s="405">
        <f t="shared" si="106"/>
        <v>-1</v>
      </c>
      <c r="CF35" s="76">
        <f t="shared" si="106"/>
        <v>40</v>
      </c>
      <c r="CG35" s="76">
        <f t="shared" si="106"/>
        <v>7</v>
      </c>
      <c r="CH35" s="76">
        <f t="shared" si="106"/>
        <v>-65</v>
      </c>
      <c r="CI35" s="76">
        <f t="shared" si="106"/>
        <v>-62</v>
      </c>
      <c r="CJ35" s="223">
        <f t="shared" si="106"/>
        <v>-47</v>
      </c>
      <c r="CK35" s="223">
        <f t="shared" si="106"/>
        <v>-13</v>
      </c>
      <c r="CL35" s="223">
        <f t="shared" si="106"/>
        <v>-12</v>
      </c>
      <c r="CM35" s="223">
        <f t="shared" si="106"/>
        <v>-11</v>
      </c>
      <c r="CN35" s="249">
        <f t="shared" si="106"/>
        <v>16</v>
      </c>
      <c r="CO35" s="249">
        <f t="shared" si="107"/>
        <v>101</v>
      </c>
      <c r="CP35" s="362">
        <f t="shared" si="107"/>
        <v>45</v>
      </c>
      <c r="CQ35" s="331">
        <f t="shared" si="107"/>
        <v>55</v>
      </c>
      <c r="CR35" s="249">
        <f t="shared" si="107"/>
        <v>26</v>
      </c>
      <c r="CS35" s="249">
        <f t="shared" si="107"/>
        <v>48</v>
      </c>
      <c r="CT35" s="249">
        <f t="shared" si="107"/>
        <v>43</v>
      </c>
      <c r="CU35" s="249">
        <f t="shared" si="107"/>
        <v>23</v>
      </c>
      <c r="CV35" s="249">
        <f t="shared" si="107"/>
        <v>13</v>
      </c>
      <c r="CW35" s="249">
        <f t="shared" si="107"/>
        <v>11</v>
      </c>
      <c r="CX35" s="249">
        <f t="shared" si="107"/>
        <v>34</v>
      </c>
      <c r="CY35" s="249">
        <f t="shared" si="108"/>
        <v>34</v>
      </c>
      <c r="CZ35" s="249">
        <f t="shared" si="108"/>
        <v>23</v>
      </c>
      <c r="DA35" s="249">
        <f t="shared" si="108"/>
        <v>-62</v>
      </c>
      <c r="DB35" s="362">
        <f t="shared" si="108"/>
        <v>-59</v>
      </c>
      <c r="DC35" s="362">
        <f t="shared" si="108"/>
        <v>-55</v>
      </c>
      <c r="DD35" s="362">
        <f t="shared" si="108"/>
        <v>-43</v>
      </c>
      <c r="DE35" s="362">
        <f t="shared" si="108"/>
        <v>-53</v>
      </c>
      <c r="DF35" s="362">
        <f t="shared" si="108"/>
        <v>-34</v>
      </c>
      <c r="DG35" s="362">
        <f t="shared" si="108"/>
        <v>7</v>
      </c>
      <c r="DH35" s="362">
        <f t="shared" si="108"/>
        <v>3</v>
      </c>
      <c r="DI35" s="362">
        <f t="shared" si="109"/>
        <v>3</v>
      </c>
      <c r="DJ35" s="362">
        <f t="shared" si="109"/>
        <v>-23</v>
      </c>
      <c r="DK35" s="362">
        <f t="shared" si="109"/>
        <v>-21</v>
      </c>
      <c r="DL35" s="362">
        <f t="shared" si="109"/>
        <v>-43</v>
      </c>
      <c r="DM35" s="362">
        <f t="shared" si="109"/>
        <v>-20</v>
      </c>
      <c r="DN35" s="362">
        <f t="shared" si="109"/>
        <v>21</v>
      </c>
      <c r="DO35" s="362">
        <f t="shared" si="109"/>
        <v>-10</v>
      </c>
      <c r="DP35" s="362">
        <f t="shared" si="109"/>
        <v>-20</v>
      </c>
      <c r="DQ35" s="362">
        <f t="shared" si="109"/>
        <v>-4</v>
      </c>
      <c r="DR35" s="362">
        <f t="shared" si="109"/>
        <v>-6</v>
      </c>
      <c r="DS35" s="362">
        <f t="shared" si="109"/>
        <v>-35</v>
      </c>
      <c r="DT35" s="362">
        <f t="shared" si="109"/>
        <v>-14</v>
      </c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78</v>
      </c>
    </row>
    <row r="36" spans="1:133" s="65" customFormat="1" ht="15">
      <c r="A36" s="139"/>
      <c r="B36" s="52" t="s">
        <v>144</v>
      </c>
      <c r="C36" s="128">
        <f t="shared" si="110" ref="C36:Q36">SUM(C31:C35)</f>
        <v>37303</v>
      </c>
      <c r="D36" s="129">
        <f t="shared" si="110"/>
        <v>40155</v>
      </c>
      <c r="E36" s="129">
        <f t="shared" si="110"/>
        <v>41999</v>
      </c>
      <c r="F36" s="129">
        <f t="shared" si="110"/>
        <v>39544</v>
      </c>
      <c r="G36" s="129">
        <f t="shared" si="110"/>
        <v>34687</v>
      </c>
      <c r="H36" s="129">
        <f t="shared" si="110"/>
        <v>38838</v>
      </c>
      <c r="I36" s="129">
        <f t="shared" si="110"/>
        <v>41685</v>
      </c>
      <c r="J36" s="129">
        <f t="shared" si="110"/>
        <v>49085</v>
      </c>
      <c r="K36" s="129">
        <f t="shared" si="110"/>
        <v>49751</v>
      </c>
      <c r="L36" s="130">
        <f t="shared" si="110"/>
        <v>43461</v>
      </c>
      <c r="M36" s="129">
        <f t="shared" si="110"/>
        <v>44348</v>
      </c>
      <c r="N36" s="129">
        <f t="shared" si="110"/>
        <v>40087</v>
      </c>
      <c r="O36" s="129">
        <f t="shared" si="110"/>
        <v>51559</v>
      </c>
      <c r="P36" s="129">
        <f t="shared" si="110"/>
        <v>60387</v>
      </c>
      <c r="Q36" s="129">
        <f t="shared" si="110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495">
        <v>38109</v>
      </c>
      <c r="BK36" s="549">
        <v>44574</v>
      </c>
      <c r="BL36" s="273">
        <v>44103</v>
      </c>
      <c r="BM36" s="273">
        <v>43499</v>
      </c>
      <c r="BN36" s="273">
        <v>45015</v>
      </c>
      <c r="BO36" s="77"/>
      <c r="BP36" s="273"/>
      <c r="BQ36" s="273"/>
      <c r="BR36" s="273"/>
      <c r="BS36" s="273"/>
      <c r="BT36" s="273"/>
      <c r="BU36" s="128">
        <f t="shared" si="111" ref="BU36:BY36">SUM(BU31:BU35)</f>
        <v>14256</v>
      </c>
      <c r="BV36" s="131">
        <f t="shared" si="111"/>
        <v>20232</v>
      </c>
      <c r="BW36" s="131">
        <f t="shared" si="111"/>
        <v>5691</v>
      </c>
      <c r="BX36" s="131">
        <f t="shared" si="111"/>
        <v>1321</v>
      </c>
      <c r="BY36" s="131">
        <f t="shared" si="111"/>
        <v>1292</v>
      </c>
      <c r="BZ36" s="131">
        <f t="shared" si="112" ref="BZ36:CH36">SUM(BZ31:BZ35)</f>
        <v>-2429</v>
      </c>
      <c r="CA36" s="131">
        <f t="shared" si="112"/>
        <v>-461</v>
      </c>
      <c r="CB36" s="131">
        <f t="shared" si="112"/>
        <v>1777</v>
      </c>
      <c r="CC36" s="131">
        <f t="shared" si="112"/>
        <v>-3669</v>
      </c>
      <c r="CD36" s="383">
        <f t="shared" si="112"/>
        <v>-4817</v>
      </c>
      <c r="CE36" s="406">
        <f t="shared" si="112"/>
        <v>-12267</v>
      </c>
      <c r="CF36" s="131">
        <f t="shared" si="112"/>
        <v>-7511</v>
      </c>
      <c r="CG36" s="131">
        <f t="shared" si="112"/>
        <v>-14086</v>
      </c>
      <c r="CH36" s="131">
        <f t="shared" si="112"/>
        <v>-24197</v>
      </c>
      <c r="CI36" s="131">
        <f t="shared" si="113" ref="CI36:CJ36">SUM(CI31:CI35)</f>
        <v>-15267</v>
      </c>
      <c r="CJ36" s="224">
        <f t="shared" si="113"/>
        <v>-9030</v>
      </c>
      <c r="CK36" s="224">
        <f t="shared" si="114" ref="CK36:CL36">SUM(CK31:CK35)</f>
        <v>-7566</v>
      </c>
      <c r="CL36" s="224">
        <f t="shared" si="114"/>
        <v>-7313</v>
      </c>
      <c r="CM36" s="224">
        <f t="shared" si="115" ref="CM36:CN36">SUM(CM31:CM35)</f>
        <v>-6464</v>
      </c>
      <c r="CN36" s="250">
        <f t="shared" si="115"/>
        <v>-10394</v>
      </c>
      <c r="CO36" s="250">
        <f t="shared" si="116" ref="CO36:CQ36">SUM(CO31:CO35)</f>
        <v>333</v>
      </c>
      <c r="CP36" s="363">
        <f t="shared" si="116"/>
        <v>855</v>
      </c>
      <c r="CQ36" s="332">
        <f t="shared" si="116"/>
        <v>1562</v>
      </c>
      <c r="CR36" s="250">
        <f t="shared" si="117" ref="CR36:CS36">SUM(CR31:CR35)</f>
        <v>2809</v>
      </c>
      <c r="CS36" s="250">
        <f t="shared" si="117"/>
        <v>143</v>
      </c>
      <c r="CT36" s="250">
        <f t="shared" si="118" ref="CT36">SUM(CT31:CT35)</f>
        <v>3979</v>
      </c>
      <c r="CU36" s="250">
        <f t="shared" si="119" ref="CU36">SUM(CU31:CU35)</f>
        <v>5859</v>
      </c>
      <c r="CV36" s="250">
        <f t="shared" si="120" ref="CV36">SUM(CV31:CV35)</f>
        <v>6900</v>
      </c>
      <c r="CW36" s="250">
        <f t="shared" si="121" ref="CW36">SUM(CW31:CW35)</f>
        <v>5657</v>
      </c>
      <c r="CX36" s="250">
        <f t="shared" si="122" ref="CX36">SUM(CX31:CX35)</f>
        <v>5726</v>
      </c>
      <c r="CY36" s="250">
        <f t="shared" si="123" ref="CY36">SUM(CY31:CY35)</f>
        <v>2052</v>
      </c>
      <c r="CZ36" s="250">
        <f t="shared" si="124" ref="CZ36">SUM(CZ31:CZ35)</f>
        <v>4409</v>
      </c>
      <c r="DA36" s="250">
        <f t="shared" si="125" ref="DA36">SUM(DA31:DA35)</f>
        <v>-4117</v>
      </c>
      <c r="DB36" s="363">
        <f t="shared" si="126" ref="DB36">SUM(DB31:DB35)</f>
        <v>-3075</v>
      </c>
      <c r="DC36" s="363">
        <f t="shared" si="127" ref="DC36">SUM(DC31:DC35)</f>
        <v>1917</v>
      </c>
      <c r="DD36" s="363">
        <f t="shared" si="128" ref="DD36">SUM(DD31:DD35)</f>
        <v>9186</v>
      </c>
      <c r="DE36" s="363">
        <f t="shared" si="129" ref="DE36">SUM(DE31:DE35)</f>
        <v>7189</v>
      </c>
      <c r="DF36" s="363">
        <f t="shared" si="130" ref="DF36">SUM(DF31:DF35)</f>
        <v>5597</v>
      </c>
      <c r="DG36" s="363">
        <f t="shared" si="131" ref="DG36">SUM(DG31:DG35)</f>
        <v>8089</v>
      </c>
      <c r="DH36" s="363">
        <f t="shared" si="132" ref="DH36">SUM(DH31:DH35)</f>
        <v>5249</v>
      </c>
      <c r="DI36" s="363">
        <f t="shared" si="133" ref="DI36">SUM(DI31:DI35)</f>
        <v>2288</v>
      </c>
      <c r="DJ36" s="363">
        <f t="shared" si="134" ref="DJ36">SUM(DJ31:DJ35)</f>
        <v>-225</v>
      </c>
      <c r="DK36" s="363">
        <f t="shared" si="135" ref="DK36:DL36">SUM(DK31:DK35)</f>
        <v>6500</v>
      </c>
      <c r="DL36" s="363">
        <f t="shared" si="135"/>
        <v>34</v>
      </c>
      <c r="DM36" s="363">
        <f t="shared" si="136" ref="DM36:DN36">SUM(DM31:DM35)</f>
        <v>7399</v>
      </c>
      <c r="DN36" s="363">
        <f t="shared" si="136"/>
        <v>2499</v>
      </c>
      <c r="DO36" s="363">
        <f t="shared" si="137" ref="DO36:DP36">SUM(DO31:DO35)</f>
        <v>-1141</v>
      </c>
      <c r="DP36" s="363">
        <f t="shared" si="137"/>
        <v>-6462</v>
      </c>
      <c r="DQ36" s="363">
        <f t="shared" si="138" ref="DQ36:DR36">SUM(DQ31:DQ35)</f>
        <v>-231</v>
      </c>
      <c r="DR36" s="363">
        <f t="shared" si="138"/>
        <v>-1663</v>
      </c>
      <c r="DS36" s="363">
        <f t="shared" si="139" ref="DS36:DT36">SUM(DS31:DS35)</f>
        <v>-2872</v>
      </c>
      <c r="DT36" s="363">
        <f t="shared" si="139"/>
        <v>1031</v>
      </c>
      <c r="EB36" s="262"/>
      <c r="EC36" s="77">
        <f>SUM(EC31:EC35)</f>
        <v>45015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496"/>
      <c r="BK37" s="550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431"/>
      <c r="DV37" s="431"/>
      <c r="DW37" s="431"/>
      <c r="DX37" s="431"/>
      <c r="DY37" s="431"/>
      <c r="DZ37" s="431"/>
      <c r="EA37" s="431"/>
      <c r="EB37" s="261"/>
      <c r="EC37" s="82"/>
    </row>
    <row r="38" spans="1:133" s="51" customFormat="1" ht="15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494">
        <v>75945</v>
      </c>
      <c r="BK38" s="548">
        <v>75695</v>
      </c>
      <c r="BL38" s="272">
        <v>74958</v>
      </c>
      <c r="BM38" s="272">
        <v>73634</v>
      </c>
      <c r="BN38" s="272">
        <v>74571</v>
      </c>
      <c r="BO38" s="56"/>
      <c r="BP38" s="272"/>
      <c r="BQ38" s="272"/>
      <c r="BR38" s="272"/>
      <c r="BS38" s="272"/>
      <c r="BT38" s="272"/>
      <c r="BU38" s="72">
        <f t="shared" si="140" ref="BU38:CD42">O38-C38</f>
        <v>20586</v>
      </c>
      <c r="BV38" s="76">
        <f t="shared" si="140"/>
        <v>30331</v>
      </c>
      <c r="BW38" s="76">
        <f t="shared" si="140"/>
        <v>40680</v>
      </c>
      <c r="BX38" s="76">
        <f t="shared" si="140"/>
        <v>40922</v>
      </c>
      <c r="BY38" s="76">
        <f t="shared" si="140"/>
        <v>37934</v>
      </c>
      <c r="BZ38" s="76">
        <f t="shared" si="140"/>
        <v>38039</v>
      </c>
      <c r="CA38" s="76">
        <f t="shared" si="140"/>
        <v>38649</v>
      </c>
      <c r="CB38" s="76">
        <f t="shared" si="140"/>
        <v>43224</v>
      </c>
      <c r="CC38" s="76">
        <f t="shared" si="140"/>
        <v>42944</v>
      </c>
      <c r="CD38" s="382">
        <f t="shared" si="140"/>
        <v>42800</v>
      </c>
      <c r="CE38" s="405">
        <f t="shared" si="141" ref="CE38:CN42">Y38-M38</f>
        <v>36136</v>
      </c>
      <c r="CF38" s="76">
        <f t="shared" si="141"/>
        <v>32723</v>
      </c>
      <c r="CG38" s="76">
        <f t="shared" si="141"/>
        <v>22698</v>
      </c>
      <c r="CH38" s="76">
        <f t="shared" si="141"/>
        <v>15910</v>
      </c>
      <c r="CI38" s="76">
        <f t="shared" si="141"/>
        <v>-405</v>
      </c>
      <c r="CJ38" s="223">
        <f t="shared" si="141"/>
        <v>-8547</v>
      </c>
      <c r="CK38" s="223">
        <f t="shared" si="141"/>
        <v>-12530</v>
      </c>
      <c r="CL38" s="223">
        <f t="shared" si="141"/>
        <v>-16817</v>
      </c>
      <c r="CM38" s="223">
        <f t="shared" si="141"/>
        <v>-20543</v>
      </c>
      <c r="CN38" s="249">
        <f t="shared" si="141"/>
        <v>-24136</v>
      </c>
      <c r="CO38" s="249">
        <f t="shared" si="142" ref="CO38:CX42">AI38-W38</f>
        <v>-26847</v>
      </c>
      <c r="CP38" s="362">
        <f t="shared" si="142"/>
        <v>-28578</v>
      </c>
      <c r="CQ38" s="331">
        <f t="shared" si="142"/>
        <v>-22678</v>
      </c>
      <c r="CR38" s="249">
        <f t="shared" si="142"/>
        <v>-20885</v>
      </c>
      <c r="CS38" s="249">
        <f t="shared" si="142"/>
        <v>-17855</v>
      </c>
      <c r="CT38" s="249">
        <f t="shared" si="142"/>
        <v>-24726</v>
      </c>
      <c r="CU38" s="249">
        <f t="shared" si="142"/>
        <v>-19621</v>
      </c>
      <c r="CV38" s="249">
        <f t="shared" si="142"/>
        <v>-15487</v>
      </c>
      <c r="CW38" s="249">
        <f t="shared" si="142"/>
        <v>-7847</v>
      </c>
      <c r="CX38" s="249">
        <f t="shared" si="142"/>
        <v>-7297</v>
      </c>
      <c r="CY38" s="249">
        <f t="shared" si="143" ref="CY38:DH42">AS38-AG38</f>
        <v>-6001</v>
      </c>
      <c r="CZ38" s="249">
        <f t="shared" si="143"/>
        <v>-7648</v>
      </c>
      <c r="DA38" s="249">
        <f t="shared" si="143"/>
        <v>-8473</v>
      </c>
      <c r="DB38" s="362">
        <f t="shared" si="143"/>
        <v>-5724</v>
      </c>
      <c r="DC38" s="362">
        <f t="shared" si="143"/>
        <v>-12808</v>
      </c>
      <c r="DD38" s="362">
        <f t="shared" si="143"/>
        <v>-11013</v>
      </c>
      <c r="DE38" s="362">
        <f t="shared" si="143"/>
        <v>-5777</v>
      </c>
      <c r="DF38" s="362">
        <f t="shared" si="143"/>
        <v>3304</v>
      </c>
      <c r="DG38" s="362">
        <f t="shared" si="143"/>
        <v>1592</v>
      </c>
      <c r="DH38" s="362">
        <f t="shared" si="143"/>
        <v>3627</v>
      </c>
      <c r="DI38" s="362">
        <f t="shared" si="144" ref="DI38:DT42">BC38-AQ38</f>
        <v>3248</v>
      </c>
      <c r="DJ38" s="362">
        <f t="shared" si="144"/>
        <v>4317</v>
      </c>
      <c r="DK38" s="362">
        <f t="shared" si="144"/>
        <v>1337</v>
      </c>
      <c r="DL38" s="362">
        <f t="shared" si="144"/>
        <v>-490</v>
      </c>
      <c r="DM38" s="362">
        <f t="shared" si="144"/>
        <v>-272</v>
      </c>
      <c r="DN38" s="362">
        <f t="shared" si="144"/>
        <v>-1318</v>
      </c>
      <c r="DO38" s="362">
        <f t="shared" si="144"/>
        <v>4256</v>
      </c>
      <c r="DP38" s="362">
        <f t="shared" si="144"/>
        <v>1727</v>
      </c>
      <c r="DQ38" s="362">
        <f t="shared" si="144"/>
        <v>-360</v>
      </c>
      <c r="DR38" s="362">
        <f t="shared" si="144"/>
        <v>-6080</v>
      </c>
      <c r="DS38" s="362">
        <f t="shared" si="144"/>
        <v>-5840</v>
      </c>
      <c r="DT38" s="362">
        <f t="shared" si="144"/>
        <v>-5641</v>
      </c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74571</v>
      </c>
    </row>
    <row r="39" spans="1:133" s="51" customFormat="1" ht="15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494">
        <v>46204</v>
      </c>
      <c r="BK39" s="548">
        <v>47681</v>
      </c>
      <c r="BL39" s="272">
        <v>46929</v>
      </c>
      <c r="BM39" s="272">
        <v>48073</v>
      </c>
      <c r="BN39" s="272">
        <v>47520</v>
      </c>
      <c r="BO39" s="56"/>
      <c r="BP39" s="272"/>
      <c r="BQ39" s="272"/>
      <c r="BR39" s="272"/>
      <c r="BS39" s="272"/>
      <c r="BT39" s="272"/>
      <c r="BU39" s="72">
        <f t="shared" si="140"/>
        <v>6491</v>
      </c>
      <c r="BV39" s="76">
        <f t="shared" si="140"/>
        <v>10195</v>
      </c>
      <c r="BW39" s="76">
        <f t="shared" si="140"/>
        <v>9951</v>
      </c>
      <c r="BX39" s="76">
        <f t="shared" si="140"/>
        <v>8890</v>
      </c>
      <c r="BY39" s="76">
        <f t="shared" si="140"/>
        <v>10614</v>
      </c>
      <c r="BZ39" s="76">
        <f t="shared" si="140"/>
        <v>9592</v>
      </c>
      <c r="CA39" s="76">
        <f t="shared" si="140"/>
        <v>8352</v>
      </c>
      <c r="CB39" s="76">
        <f t="shared" si="140"/>
        <v>7394</v>
      </c>
      <c r="CC39" s="76">
        <f t="shared" si="140"/>
        <v>9330</v>
      </c>
      <c r="CD39" s="382">
        <f t="shared" si="140"/>
        <v>10559</v>
      </c>
      <c r="CE39" s="405">
        <f t="shared" si="141"/>
        <v>7714</v>
      </c>
      <c r="CF39" s="76">
        <f t="shared" si="141"/>
        <v>9469</v>
      </c>
      <c r="CG39" s="76">
        <f t="shared" si="141"/>
        <v>9147</v>
      </c>
      <c r="CH39" s="76">
        <f t="shared" si="141"/>
        <v>4389</v>
      </c>
      <c r="CI39" s="76">
        <f t="shared" si="141"/>
        <v>5893</v>
      </c>
      <c r="CJ39" s="223">
        <f t="shared" si="141"/>
        <v>6563</v>
      </c>
      <c r="CK39" s="223">
        <f t="shared" si="141"/>
        <v>4077</v>
      </c>
      <c r="CL39" s="223">
        <f t="shared" si="141"/>
        <v>4219</v>
      </c>
      <c r="CM39" s="223">
        <f t="shared" si="141"/>
        <v>3229</v>
      </c>
      <c r="CN39" s="249">
        <f t="shared" si="141"/>
        <v>1348</v>
      </c>
      <c r="CO39" s="249">
        <f t="shared" si="142"/>
        <v>-8807</v>
      </c>
      <c r="CP39" s="362">
        <f t="shared" si="142"/>
        <v>-6171</v>
      </c>
      <c r="CQ39" s="331">
        <f t="shared" si="142"/>
        <v>-7281</v>
      </c>
      <c r="CR39" s="249">
        <f t="shared" si="142"/>
        <v>-9973</v>
      </c>
      <c r="CS39" s="249">
        <f t="shared" si="142"/>
        <v>-9614</v>
      </c>
      <c r="CT39" s="249">
        <f t="shared" si="142"/>
        <v>-5688</v>
      </c>
      <c r="CU39" s="249">
        <f t="shared" si="142"/>
        <v>-5224</v>
      </c>
      <c r="CV39" s="249">
        <f t="shared" si="142"/>
        <v>-4821</v>
      </c>
      <c r="CW39" s="249">
        <f t="shared" si="142"/>
        <v>-5246</v>
      </c>
      <c r="CX39" s="249">
        <f t="shared" si="142"/>
        <v>-5757</v>
      </c>
      <c r="CY39" s="249">
        <f t="shared" si="143"/>
        <v>-2046</v>
      </c>
      <c r="CZ39" s="249">
        <f t="shared" si="143"/>
        <v>-514</v>
      </c>
      <c r="DA39" s="249">
        <f t="shared" si="143"/>
        <v>7110</v>
      </c>
      <c r="DB39" s="362">
        <f t="shared" si="143"/>
        <v>239</v>
      </c>
      <c r="DC39" s="362">
        <f t="shared" si="143"/>
        <v>6732</v>
      </c>
      <c r="DD39" s="362">
        <f t="shared" si="143"/>
        <v>8300</v>
      </c>
      <c r="DE39" s="362">
        <f t="shared" si="143"/>
        <v>10587</v>
      </c>
      <c r="DF39" s="362">
        <f t="shared" si="143"/>
        <v>8357</v>
      </c>
      <c r="DG39" s="362">
        <f t="shared" si="143"/>
        <v>9160</v>
      </c>
      <c r="DH39" s="362">
        <f t="shared" si="143"/>
        <v>8696</v>
      </c>
      <c r="DI39" s="362">
        <f t="shared" si="144"/>
        <v>10410</v>
      </c>
      <c r="DJ39" s="362">
        <f t="shared" si="144"/>
        <v>8851</v>
      </c>
      <c r="DK39" s="362">
        <f t="shared" si="144"/>
        <v>5836</v>
      </c>
      <c r="DL39" s="362">
        <f t="shared" si="144"/>
        <v>6199</v>
      </c>
      <c r="DM39" s="362">
        <f t="shared" si="144"/>
        <v>5274</v>
      </c>
      <c r="DN39" s="362">
        <f t="shared" si="144"/>
        <v>8735</v>
      </c>
      <c r="DO39" s="362">
        <f t="shared" si="144"/>
        <v>2915</v>
      </c>
      <c r="DP39" s="362">
        <f t="shared" si="144"/>
        <v>4183</v>
      </c>
      <c r="DQ39" s="362">
        <f t="shared" si="144"/>
        <v>2888</v>
      </c>
      <c r="DR39" s="362">
        <f t="shared" si="144"/>
        <v>1492</v>
      </c>
      <c r="DS39" s="362">
        <f t="shared" si="144"/>
        <v>731</v>
      </c>
      <c r="DT39" s="362">
        <f t="shared" si="144"/>
        <v>158</v>
      </c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47520</v>
      </c>
    </row>
    <row r="40" spans="1:133" s="51" customFormat="1" ht="15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494">
        <v>8522</v>
      </c>
      <c r="BK40" s="548">
        <v>8708</v>
      </c>
      <c r="BL40" s="272">
        <v>8463</v>
      </c>
      <c r="BM40" s="272">
        <v>9223</v>
      </c>
      <c r="BN40" s="272">
        <v>9333</v>
      </c>
      <c r="BO40" s="56"/>
      <c r="BP40" s="272"/>
      <c r="BQ40" s="272"/>
      <c r="BR40" s="272"/>
      <c r="BS40" s="272"/>
      <c r="BT40" s="272"/>
      <c r="BU40" s="72">
        <f t="shared" si="140"/>
        <v>1813</v>
      </c>
      <c r="BV40" s="76">
        <f t="shared" si="140"/>
        <v>4152</v>
      </c>
      <c r="BW40" s="76">
        <f t="shared" si="140"/>
        <v>6260</v>
      </c>
      <c r="BX40" s="76">
        <f t="shared" si="140"/>
        <v>6523</v>
      </c>
      <c r="BY40" s="76">
        <f t="shared" si="140"/>
        <v>6110</v>
      </c>
      <c r="BZ40" s="76">
        <f t="shared" si="140"/>
        <v>5417</v>
      </c>
      <c r="CA40" s="76">
        <f t="shared" si="140"/>
        <v>4749</v>
      </c>
      <c r="CB40" s="76">
        <f t="shared" si="140"/>
        <v>3432</v>
      </c>
      <c r="CC40" s="76">
        <f t="shared" si="140"/>
        <v>3373</v>
      </c>
      <c r="CD40" s="382">
        <f t="shared" si="140"/>
        <v>3639</v>
      </c>
      <c r="CE40" s="405">
        <f t="shared" si="141"/>
        <v>3341</v>
      </c>
      <c r="CF40" s="76">
        <f t="shared" si="141"/>
        <v>3489</v>
      </c>
      <c r="CG40" s="76">
        <f t="shared" si="141"/>
        <v>2322</v>
      </c>
      <c r="CH40" s="76">
        <f t="shared" si="141"/>
        <v>221</v>
      </c>
      <c r="CI40" s="76">
        <f t="shared" si="141"/>
        <v>-2895</v>
      </c>
      <c r="CJ40" s="223">
        <f t="shared" si="141"/>
        <v>-3258</v>
      </c>
      <c r="CK40" s="223">
        <f t="shared" si="141"/>
        <v>-2744</v>
      </c>
      <c r="CL40" s="223">
        <f t="shared" si="141"/>
        <v>-1854</v>
      </c>
      <c r="CM40" s="223">
        <f t="shared" si="141"/>
        <v>-1959</v>
      </c>
      <c r="CN40" s="249">
        <f t="shared" si="141"/>
        <v>-478</v>
      </c>
      <c r="CO40" s="249">
        <f t="shared" si="142"/>
        <v>-463</v>
      </c>
      <c r="CP40" s="362">
        <f t="shared" si="142"/>
        <v>-74</v>
      </c>
      <c r="CQ40" s="331">
        <f t="shared" si="142"/>
        <v>-44</v>
      </c>
      <c r="CR40" s="249">
        <f t="shared" si="142"/>
        <v>-130</v>
      </c>
      <c r="CS40" s="249">
        <f t="shared" si="142"/>
        <v>132</v>
      </c>
      <c r="CT40" s="249">
        <f t="shared" si="142"/>
        <v>169</v>
      </c>
      <c r="CU40" s="249">
        <f t="shared" si="142"/>
        <v>530</v>
      </c>
      <c r="CV40" s="249">
        <f t="shared" si="142"/>
        <v>472</v>
      </c>
      <c r="CW40" s="249">
        <f t="shared" si="142"/>
        <v>479</v>
      </c>
      <c r="CX40" s="249">
        <f t="shared" si="142"/>
        <v>912</v>
      </c>
      <c r="CY40" s="249">
        <f t="shared" si="143"/>
        <v>935</v>
      </c>
      <c r="CZ40" s="249">
        <f t="shared" si="143"/>
        <v>1009</v>
      </c>
      <c r="DA40" s="249">
        <f t="shared" si="143"/>
        <v>-403</v>
      </c>
      <c r="DB40" s="362">
        <f t="shared" si="143"/>
        <v>-957</v>
      </c>
      <c r="DC40" s="362">
        <f t="shared" si="143"/>
        <v>-1265</v>
      </c>
      <c r="DD40" s="362">
        <f t="shared" si="143"/>
        <v>-1171</v>
      </c>
      <c r="DE40" s="362">
        <f t="shared" si="143"/>
        <v>-751</v>
      </c>
      <c r="DF40" s="362">
        <f t="shared" si="143"/>
        <v>-709</v>
      </c>
      <c r="DG40" s="362">
        <f t="shared" si="143"/>
        <v>-603</v>
      </c>
      <c r="DH40" s="362">
        <f t="shared" si="143"/>
        <v>-408</v>
      </c>
      <c r="DI40" s="362">
        <f t="shared" si="144"/>
        <v>-707</v>
      </c>
      <c r="DJ40" s="362">
        <f t="shared" si="144"/>
        <v>-1127</v>
      </c>
      <c r="DK40" s="362">
        <f t="shared" si="144"/>
        <v>-1017</v>
      </c>
      <c r="DL40" s="362">
        <f t="shared" si="144"/>
        <v>-1587</v>
      </c>
      <c r="DM40" s="362">
        <f t="shared" si="144"/>
        <v>-265</v>
      </c>
      <c r="DN40" s="362">
        <f t="shared" si="144"/>
        <v>-294</v>
      </c>
      <c r="DO40" s="362">
        <f t="shared" si="144"/>
        <v>-645</v>
      </c>
      <c r="DP40" s="362">
        <f t="shared" si="144"/>
        <v>-560</v>
      </c>
      <c r="DQ40" s="362">
        <f t="shared" si="144"/>
        <v>-440</v>
      </c>
      <c r="DR40" s="362">
        <f t="shared" si="144"/>
        <v>-1118</v>
      </c>
      <c r="DS40" s="362">
        <f t="shared" si="144"/>
        <v>-543</v>
      </c>
      <c r="DT40" s="362">
        <f t="shared" si="144"/>
        <v>-646</v>
      </c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9333</v>
      </c>
    </row>
    <row r="41" spans="1:133" s="51" customFormat="1" ht="15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494">
        <v>437</v>
      </c>
      <c r="BK41" s="548">
        <v>423</v>
      </c>
      <c r="BL41" s="272">
        <v>410</v>
      </c>
      <c r="BM41" s="272">
        <v>437</v>
      </c>
      <c r="BN41" s="272">
        <v>421</v>
      </c>
      <c r="BO41" s="56"/>
      <c r="BP41" s="272"/>
      <c r="BQ41" s="272"/>
      <c r="BR41" s="272"/>
      <c r="BS41" s="272"/>
      <c r="BT41" s="272"/>
      <c r="BU41" s="72">
        <f t="shared" si="140"/>
        <v>66</v>
      </c>
      <c r="BV41" s="76">
        <f t="shared" si="140"/>
        <v>182</v>
      </c>
      <c r="BW41" s="76">
        <f t="shared" si="140"/>
        <v>384</v>
      </c>
      <c r="BX41" s="76">
        <f t="shared" si="140"/>
        <v>421</v>
      </c>
      <c r="BY41" s="76">
        <f t="shared" si="140"/>
        <v>367</v>
      </c>
      <c r="BZ41" s="76">
        <f t="shared" si="140"/>
        <v>367</v>
      </c>
      <c r="CA41" s="76">
        <f t="shared" si="140"/>
        <v>252</v>
      </c>
      <c r="CB41" s="76">
        <f t="shared" si="140"/>
        <v>227</v>
      </c>
      <c r="CC41" s="76">
        <f t="shared" si="140"/>
        <v>205</v>
      </c>
      <c r="CD41" s="382">
        <f t="shared" si="140"/>
        <v>222</v>
      </c>
      <c r="CE41" s="405">
        <f t="shared" si="141"/>
        <v>230</v>
      </c>
      <c r="CF41" s="76">
        <f t="shared" si="141"/>
        <v>206</v>
      </c>
      <c r="CG41" s="76">
        <f t="shared" si="141"/>
        <v>115</v>
      </c>
      <c r="CH41" s="76">
        <f t="shared" si="141"/>
        <v>14</v>
      </c>
      <c r="CI41" s="76">
        <f t="shared" si="141"/>
        <v>-251</v>
      </c>
      <c r="CJ41" s="223">
        <f t="shared" si="141"/>
        <v>-303</v>
      </c>
      <c r="CK41" s="223">
        <f t="shared" si="141"/>
        <v>-242</v>
      </c>
      <c r="CL41" s="223">
        <f t="shared" si="141"/>
        <v>-252</v>
      </c>
      <c r="CM41" s="223">
        <f t="shared" si="141"/>
        <v>-190</v>
      </c>
      <c r="CN41" s="249">
        <f t="shared" si="141"/>
        <v>-107</v>
      </c>
      <c r="CO41" s="249">
        <f t="shared" si="142"/>
        <v>-68</v>
      </c>
      <c r="CP41" s="362">
        <f t="shared" si="142"/>
        <v>-81</v>
      </c>
      <c r="CQ41" s="331">
        <f t="shared" si="142"/>
        <v>-1</v>
      </c>
      <c r="CR41" s="249">
        <f t="shared" si="142"/>
        <v>-50</v>
      </c>
      <c r="CS41" s="249">
        <f t="shared" si="142"/>
        <v>-33</v>
      </c>
      <c r="CT41" s="249">
        <f t="shared" si="142"/>
        <v>-37</v>
      </c>
      <c r="CU41" s="249">
        <f t="shared" si="142"/>
        <v>53</v>
      </c>
      <c r="CV41" s="249">
        <f t="shared" si="142"/>
        <v>42</v>
      </c>
      <c r="CW41" s="249">
        <f t="shared" si="142"/>
        <v>23</v>
      </c>
      <c r="CX41" s="249">
        <f t="shared" si="142"/>
        <v>49</v>
      </c>
      <c r="CY41" s="249">
        <f t="shared" si="143"/>
        <v>83</v>
      </c>
      <c r="CZ41" s="249">
        <f t="shared" si="143"/>
        <v>45</v>
      </c>
      <c r="DA41" s="249">
        <f t="shared" si="143"/>
        <v>-1</v>
      </c>
      <c r="DB41" s="362">
        <f t="shared" si="143"/>
        <v>9</v>
      </c>
      <c r="DC41" s="362">
        <f t="shared" si="143"/>
        <v>-96</v>
      </c>
      <c r="DD41" s="362">
        <f t="shared" si="143"/>
        <v>-72</v>
      </c>
      <c r="DE41" s="362">
        <f t="shared" si="143"/>
        <v>-34</v>
      </c>
      <c r="DF41" s="362">
        <f t="shared" si="143"/>
        <v>-30</v>
      </c>
      <c r="DG41" s="362">
        <f t="shared" si="143"/>
        <v>-71</v>
      </c>
      <c r="DH41" s="362">
        <f t="shared" si="143"/>
        <v>-32</v>
      </c>
      <c r="DI41" s="362">
        <f t="shared" si="144"/>
        <v>27</v>
      </c>
      <c r="DJ41" s="362">
        <f t="shared" si="144"/>
        <v>-18</v>
      </c>
      <c r="DK41" s="362">
        <f t="shared" si="144"/>
        <v>-47</v>
      </c>
      <c r="DL41" s="362">
        <f t="shared" si="144"/>
        <v>-74</v>
      </c>
      <c r="DM41" s="362">
        <f t="shared" si="144"/>
        <v>-25</v>
      </c>
      <c r="DN41" s="362">
        <f t="shared" si="144"/>
        <v>-41</v>
      </c>
      <c r="DO41" s="362">
        <f t="shared" si="144"/>
        <v>-52</v>
      </c>
      <c r="DP41" s="362">
        <f t="shared" si="144"/>
        <v>-3</v>
      </c>
      <c r="DQ41" s="362">
        <f t="shared" si="144"/>
        <v>5</v>
      </c>
      <c r="DR41" s="362">
        <f t="shared" si="144"/>
        <v>-22</v>
      </c>
      <c r="DS41" s="362">
        <f t="shared" si="144"/>
        <v>16</v>
      </c>
      <c r="DT41" s="362">
        <f t="shared" si="144"/>
        <v>-22</v>
      </c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421</v>
      </c>
    </row>
    <row r="42" spans="1:133" s="51" customFormat="1" ht="15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494">
        <v>145</v>
      </c>
      <c r="BK42" s="548">
        <v>144</v>
      </c>
      <c r="BL42" s="272">
        <v>146</v>
      </c>
      <c r="BM42" s="272">
        <v>142</v>
      </c>
      <c r="BN42" s="272">
        <v>140</v>
      </c>
      <c r="BO42" s="56"/>
      <c r="BP42" s="272"/>
      <c r="BQ42" s="272"/>
      <c r="BR42" s="272"/>
      <c r="BS42" s="272"/>
      <c r="BT42" s="272"/>
      <c r="BU42" s="72">
        <f t="shared" si="140"/>
        <v>16</v>
      </c>
      <c r="BV42" s="76">
        <f t="shared" si="140"/>
        <v>43</v>
      </c>
      <c r="BW42" s="76">
        <f t="shared" si="140"/>
        <v>88</v>
      </c>
      <c r="BX42" s="76">
        <f t="shared" si="140"/>
        <v>114</v>
      </c>
      <c r="BY42" s="76">
        <f t="shared" si="140"/>
        <v>90</v>
      </c>
      <c r="BZ42" s="76">
        <f t="shared" si="140"/>
        <v>78</v>
      </c>
      <c r="CA42" s="76">
        <f t="shared" si="140"/>
        <v>43</v>
      </c>
      <c r="CB42" s="76">
        <f t="shared" si="140"/>
        <v>44</v>
      </c>
      <c r="CC42" s="76">
        <f t="shared" si="140"/>
        <v>33</v>
      </c>
      <c r="CD42" s="382">
        <f t="shared" si="140"/>
        <v>29</v>
      </c>
      <c r="CE42" s="405">
        <f t="shared" si="141"/>
        <v>24</v>
      </c>
      <c r="CF42" s="76">
        <f t="shared" si="141"/>
        <v>35</v>
      </c>
      <c r="CG42" s="76">
        <f t="shared" si="141"/>
        <v>17</v>
      </c>
      <c r="CH42" s="76">
        <f t="shared" si="141"/>
        <v>-7</v>
      </c>
      <c r="CI42" s="76">
        <f t="shared" si="141"/>
        <v>-53</v>
      </c>
      <c r="CJ42" s="223">
        <f t="shared" si="141"/>
        <v>-64</v>
      </c>
      <c r="CK42" s="223">
        <f t="shared" si="141"/>
        <v>-44</v>
      </c>
      <c r="CL42" s="223">
        <f t="shared" si="141"/>
        <v>-42</v>
      </c>
      <c r="CM42" s="223">
        <f t="shared" si="141"/>
        <v>-22</v>
      </c>
      <c r="CN42" s="249">
        <f t="shared" si="141"/>
        <v>-10</v>
      </c>
      <c r="CO42" s="249">
        <f t="shared" si="142"/>
        <v>17</v>
      </c>
      <c r="CP42" s="362">
        <f t="shared" si="142"/>
        <v>28</v>
      </c>
      <c r="CQ42" s="331">
        <f t="shared" si="142"/>
        <v>77</v>
      </c>
      <c r="CR42" s="249">
        <f t="shared" si="142"/>
        <v>31</v>
      </c>
      <c r="CS42" s="249">
        <f t="shared" si="142"/>
        <v>43</v>
      </c>
      <c r="CT42" s="249">
        <f t="shared" si="142"/>
        <v>18</v>
      </c>
      <c r="CU42" s="249">
        <f t="shared" si="142"/>
        <v>31</v>
      </c>
      <c r="CV42" s="249">
        <f t="shared" si="142"/>
        <v>24</v>
      </c>
      <c r="CW42" s="249">
        <f t="shared" si="142"/>
        <v>30</v>
      </c>
      <c r="CX42" s="249">
        <f t="shared" si="142"/>
        <v>18</v>
      </c>
      <c r="CY42" s="249">
        <f t="shared" si="143"/>
        <v>40</v>
      </c>
      <c r="CZ42" s="249">
        <f t="shared" si="143"/>
        <v>36</v>
      </c>
      <c r="DA42" s="249">
        <f t="shared" si="143"/>
        <v>22</v>
      </c>
      <c r="DB42" s="362">
        <f t="shared" si="143"/>
        <v>10</v>
      </c>
      <c r="DC42" s="362">
        <f t="shared" si="143"/>
        <v>-66</v>
      </c>
      <c r="DD42" s="362">
        <f t="shared" si="143"/>
        <v>-13</v>
      </c>
      <c r="DE42" s="362">
        <f t="shared" si="143"/>
        <v>-7</v>
      </c>
      <c r="DF42" s="362">
        <f t="shared" si="143"/>
        <v>-5</v>
      </c>
      <c r="DG42" s="362">
        <f t="shared" si="143"/>
        <v>-12</v>
      </c>
      <c r="DH42" s="362">
        <f t="shared" si="143"/>
        <v>-7</v>
      </c>
      <c r="DI42" s="362">
        <f t="shared" si="144"/>
        <v>-5</v>
      </c>
      <c r="DJ42" s="362">
        <f t="shared" si="144"/>
        <v>13</v>
      </c>
      <c r="DK42" s="362">
        <f t="shared" si="144"/>
        <v>1</v>
      </c>
      <c r="DL42" s="362">
        <f t="shared" si="144"/>
        <v>-16</v>
      </c>
      <c r="DM42" s="362">
        <f t="shared" si="144"/>
        <v>-9</v>
      </c>
      <c r="DN42" s="362">
        <f t="shared" si="144"/>
        <v>-4</v>
      </c>
      <c r="DO42" s="362">
        <f t="shared" si="144"/>
        <v>12</v>
      </c>
      <c r="DP42" s="362">
        <f t="shared" si="144"/>
        <v>-1</v>
      </c>
      <c r="DQ42" s="362">
        <f t="shared" si="144"/>
        <v>-8</v>
      </c>
      <c r="DR42" s="362">
        <f t="shared" si="144"/>
        <v>14</v>
      </c>
      <c r="DS42" s="362">
        <f t="shared" si="144"/>
        <v>4</v>
      </c>
      <c r="DT42" s="362">
        <f t="shared" si="144"/>
        <v>2</v>
      </c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140</v>
      </c>
    </row>
    <row r="43" spans="1:133" s="65" customFormat="1" ht="15.75" thickBot="1">
      <c r="A43" s="139"/>
      <c r="B43" s="59" t="s">
        <v>144</v>
      </c>
      <c r="C43" s="60">
        <f t="shared" si="145" ref="C43:Q43">SUM(C38:C42)</f>
        <v>90604</v>
      </c>
      <c r="D43" s="61">
        <f t="shared" si="145"/>
        <v>90537</v>
      </c>
      <c r="E43" s="61">
        <f t="shared" si="145"/>
        <v>91654</v>
      </c>
      <c r="F43" s="61">
        <f t="shared" si="145"/>
        <v>94767</v>
      </c>
      <c r="G43" s="61">
        <f t="shared" si="145"/>
        <v>95766</v>
      </c>
      <c r="H43" s="61">
        <f t="shared" si="145"/>
        <v>94469</v>
      </c>
      <c r="I43" s="61">
        <f t="shared" si="145"/>
        <v>94851</v>
      </c>
      <c r="J43" s="61">
        <f t="shared" si="145"/>
        <v>97669</v>
      </c>
      <c r="K43" s="61">
        <f t="shared" si="145"/>
        <v>108163</v>
      </c>
      <c r="L43" s="62">
        <f t="shared" si="145"/>
        <v>113831</v>
      </c>
      <c r="M43" s="61">
        <f t="shared" si="145"/>
        <v>117837</v>
      </c>
      <c r="N43" s="61">
        <f t="shared" si="145"/>
        <v>114961</v>
      </c>
      <c r="O43" s="61">
        <f t="shared" si="145"/>
        <v>119576</v>
      </c>
      <c r="P43" s="61">
        <f t="shared" si="145"/>
        <v>135440</v>
      </c>
      <c r="Q43" s="61">
        <f t="shared" si="145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492">
        <v>131253</v>
      </c>
      <c r="BK43" s="547">
        <v>132651</v>
      </c>
      <c r="BL43" s="270">
        <v>130906</v>
      </c>
      <c r="BM43" s="270">
        <v>131509</v>
      </c>
      <c r="BN43" s="270">
        <v>131985</v>
      </c>
      <c r="BO43" s="63"/>
      <c r="BP43" s="270"/>
      <c r="BQ43" s="270"/>
      <c r="BR43" s="270"/>
      <c r="BS43" s="270"/>
      <c r="BT43" s="270"/>
      <c r="BU43" s="60">
        <f t="shared" si="146" ref="BU43:BY43">SUM(BU38:BU42)</f>
        <v>28972</v>
      </c>
      <c r="BV43" s="64">
        <f t="shared" si="146"/>
        <v>44903</v>
      </c>
      <c r="BW43" s="64">
        <f t="shared" si="146"/>
        <v>57363</v>
      </c>
      <c r="BX43" s="64">
        <f t="shared" si="146"/>
        <v>56870</v>
      </c>
      <c r="BY43" s="64">
        <f t="shared" si="146"/>
        <v>55115</v>
      </c>
      <c r="BZ43" s="64">
        <f t="shared" si="147" ref="BZ43:CH43">SUM(BZ38:BZ42)</f>
        <v>53493</v>
      </c>
      <c r="CA43" s="64">
        <f t="shared" si="147"/>
        <v>52045</v>
      </c>
      <c r="CB43" s="64">
        <f t="shared" si="147"/>
        <v>54321</v>
      </c>
      <c r="CC43" s="64">
        <f t="shared" si="147"/>
        <v>55885</v>
      </c>
      <c r="CD43" s="380">
        <f t="shared" si="147"/>
        <v>57249</v>
      </c>
      <c r="CE43" s="403">
        <f t="shared" si="147"/>
        <v>47445</v>
      </c>
      <c r="CF43" s="64">
        <f t="shared" si="147"/>
        <v>45922</v>
      </c>
      <c r="CG43" s="64">
        <f t="shared" si="147"/>
        <v>34299</v>
      </c>
      <c r="CH43" s="64">
        <f t="shared" si="147"/>
        <v>20527</v>
      </c>
      <c r="CI43" s="64">
        <f t="shared" si="148" ref="CI43:CJ43">SUM(CI38:CI42)</f>
        <v>2289</v>
      </c>
      <c r="CJ43" s="221">
        <f t="shared" si="148"/>
        <v>-5609</v>
      </c>
      <c r="CK43" s="221">
        <f t="shared" si="149" ref="CK43:CL43">SUM(CK38:CK42)</f>
        <v>-11483</v>
      </c>
      <c r="CL43" s="221">
        <f t="shared" si="149"/>
        <v>-14746</v>
      </c>
      <c r="CM43" s="221">
        <f t="shared" si="150" ref="CM43:CN43">SUM(CM38:CM42)</f>
        <v>-19485</v>
      </c>
      <c r="CN43" s="247">
        <f t="shared" si="150"/>
        <v>-23383</v>
      </c>
      <c r="CO43" s="247">
        <f t="shared" si="151" ref="CO43:CQ43">SUM(CO38:CO42)</f>
        <v>-36168</v>
      </c>
      <c r="CP43" s="360">
        <f t="shared" si="151"/>
        <v>-34876</v>
      </c>
      <c r="CQ43" s="329">
        <f t="shared" si="151"/>
        <v>-29927</v>
      </c>
      <c r="CR43" s="247">
        <f t="shared" si="152" ref="CR43:CS43">SUM(CR38:CR42)</f>
        <v>-31007</v>
      </c>
      <c r="CS43" s="247">
        <f t="shared" si="152"/>
        <v>-27327</v>
      </c>
      <c r="CT43" s="247">
        <f t="shared" si="153" ref="CT43">SUM(CT38:CT42)</f>
        <v>-30264</v>
      </c>
      <c r="CU43" s="247">
        <f t="shared" si="154" ref="CU43">SUM(CU38:CU42)</f>
        <v>-24231</v>
      </c>
      <c r="CV43" s="247">
        <f t="shared" si="155" ref="CV43">SUM(CV38:CV42)</f>
        <v>-19770</v>
      </c>
      <c r="CW43" s="247">
        <f t="shared" si="156" ref="CW43">SUM(CW38:CW42)</f>
        <v>-12561</v>
      </c>
      <c r="CX43" s="247">
        <f t="shared" si="157" ref="CX43">SUM(CX38:CX42)</f>
        <v>-12075</v>
      </c>
      <c r="CY43" s="247">
        <f t="shared" si="158" ref="CY43">SUM(CY38:CY42)</f>
        <v>-6989</v>
      </c>
      <c r="CZ43" s="247">
        <f t="shared" si="159" ref="CZ43">SUM(CZ38:CZ42)</f>
        <v>-7072</v>
      </c>
      <c r="DA43" s="247">
        <f t="shared" si="160" ref="DA43">SUM(DA38:DA42)</f>
        <v>-1745</v>
      </c>
      <c r="DB43" s="360">
        <f t="shared" si="161" ref="DB43">SUM(DB38:DB42)</f>
        <v>-6423</v>
      </c>
      <c r="DC43" s="360">
        <f t="shared" si="162" ref="DC43">SUM(DC38:DC42)</f>
        <v>-7503</v>
      </c>
      <c r="DD43" s="360">
        <f t="shared" si="163" ref="DD43">SUM(DD38:DD42)</f>
        <v>-3969</v>
      </c>
      <c r="DE43" s="360">
        <f t="shared" si="164" ref="DE43">SUM(DE38:DE42)</f>
        <v>4018</v>
      </c>
      <c r="DF43" s="360">
        <f t="shared" si="165" ref="DF43">SUM(DF38:DF42)</f>
        <v>10917</v>
      </c>
      <c r="DG43" s="360">
        <f t="shared" si="166" ref="DG43">SUM(DG38:DG42)</f>
        <v>10066</v>
      </c>
      <c r="DH43" s="360">
        <f t="shared" si="167" ref="DH43">SUM(DH38:DH42)</f>
        <v>11876</v>
      </c>
      <c r="DI43" s="360">
        <f t="shared" si="168" ref="DI43">SUM(DI38:DI42)</f>
        <v>12973</v>
      </c>
      <c r="DJ43" s="360">
        <f t="shared" si="169" ref="DJ43">SUM(DJ38:DJ42)</f>
        <v>12036</v>
      </c>
      <c r="DK43" s="360">
        <f t="shared" si="170" ref="DK43:DL43">SUM(DK38:DK42)</f>
        <v>6110</v>
      </c>
      <c r="DL43" s="360">
        <f t="shared" si="170"/>
        <v>4032</v>
      </c>
      <c r="DM43" s="360">
        <f t="shared" si="171" ref="DM43:DN43">SUM(DM38:DM42)</f>
        <v>4703</v>
      </c>
      <c r="DN43" s="360">
        <f t="shared" si="171"/>
        <v>7078</v>
      </c>
      <c r="DO43" s="360">
        <f t="shared" si="172" ref="DO43:DP43">SUM(DO38:DO42)</f>
        <v>6486</v>
      </c>
      <c r="DP43" s="360">
        <f t="shared" si="172"/>
        <v>5346</v>
      </c>
      <c r="DQ43" s="360">
        <f t="shared" si="173" ref="DQ43:DR43">SUM(DQ38:DQ42)</f>
        <v>2085</v>
      </c>
      <c r="DR43" s="360">
        <f t="shared" si="173"/>
        <v>-5714</v>
      </c>
      <c r="DS43" s="360">
        <f t="shared" si="174" ref="DS43:DT43">SUM(DS38:DS42)</f>
        <v>-5632</v>
      </c>
      <c r="DT43" s="360">
        <f t="shared" si="174"/>
        <v>-6149</v>
      </c>
      <c r="EB43" s="262"/>
      <c r="EC43" s="63">
        <f>SUM(EC38:EC42)</f>
        <v>131985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497"/>
      <c r="BK44" s="551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443"/>
      <c r="DV44" s="443"/>
      <c r="DW44" s="443"/>
      <c r="DX44" s="443"/>
      <c r="DY44" s="443"/>
      <c r="DZ44" s="443"/>
      <c r="EA44" s="443"/>
      <c r="EB44" s="326"/>
      <c r="EC44" s="87"/>
    </row>
    <row r="45" spans="1:133" s="31" customFormat="1" ht="15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498">
        <v>39181776</v>
      </c>
      <c r="BK45" s="552">
        <v>37364504</v>
      </c>
      <c r="BL45" s="276">
        <v>35845204</v>
      </c>
      <c r="BM45" s="276">
        <v>31235432</v>
      </c>
      <c r="BN45" s="276">
        <v>26745246</v>
      </c>
      <c r="BO45" s="56"/>
      <c r="BP45" s="276"/>
      <c r="BQ45" s="276"/>
      <c r="BR45" s="276"/>
      <c r="BS45" s="276"/>
      <c r="BT45" s="276"/>
      <c r="BU45" s="33">
        <f t="shared" si="175" ref="BU45:CD49">O45-C45</f>
        <v>8010819.0400000028</v>
      </c>
      <c r="BV45" s="36">
        <f t="shared" si="175"/>
        <v>5424555.8399999999</v>
      </c>
      <c r="BW45" s="36">
        <f t="shared" si="175"/>
        <v>9254098.2600000016</v>
      </c>
      <c r="BX45" s="36">
        <f t="shared" si="175"/>
        <v>9693475.0300000012</v>
      </c>
      <c r="BY45" s="36">
        <f t="shared" si="175"/>
        <v>8571651.6600000001</v>
      </c>
      <c r="BZ45" s="36">
        <f t="shared" si="175"/>
        <v>9341116.8099999987</v>
      </c>
      <c r="CA45" s="36">
        <f t="shared" si="175"/>
        <v>12453204.84</v>
      </c>
      <c r="CB45" s="36">
        <f t="shared" si="175"/>
        <v>6250236.1400000006</v>
      </c>
      <c r="CC45" s="36">
        <f t="shared" si="175"/>
        <v>4747090.0500000007</v>
      </c>
      <c r="CD45" s="386">
        <f t="shared" si="175"/>
        <v>4877439.3999999985</v>
      </c>
      <c r="CE45" s="409">
        <f t="shared" si="176" ref="CE45:CN49">Y45-M45</f>
        <v>4750913.870000001</v>
      </c>
      <c r="CF45" s="36">
        <f t="shared" si="176"/>
        <v>3021969.4099999964</v>
      </c>
      <c r="CG45" s="36">
        <f t="shared" si="176"/>
        <v>760555.05999999866</v>
      </c>
      <c r="CH45" s="36">
        <f t="shared" si="176"/>
        <v>1412385</v>
      </c>
      <c r="CI45" s="36">
        <f t="shared" si="176"/>
        <v>-4583373</v>
      </c>
      <c r="CJ45" s="227">
        <f t="shared" si="176"/>
        <v>-4244052</v>
      </c>
      <c r="CK45" s="227">
        <f t="shared" si="176"/>
        <v>-2690907</v>
      </c>
      <c r="CL45" s="227">
        <f t="shared" si="176"/>
        <v>-5895447</v>
      </c>
      <c r="CM45" s="227">
        <f t="shared" si="176"/>
        <v>-12663564</v>
      </c>
      <c r="CN45" s="253">
        <f t="shared" si="176"/>
        <v>790425</v>
      </c>
      <c r="CO45" s="253">
        <f t="shared" si="177" ref="CO45:CX49">AI45-W45</f>
        <v>-2096851</v>
      </c>
      <c r="CP45" s="366">
        <f t="shared" si="177"/>
        <v>-3710237</v>
      </c>
      <c r="CQ45" s="335">
        <f t="shared" si="177"/>
        <v>363927</v>
      </c>
      <c r="CR45" s="253">
        <f t="shared" si="177"/>
        <v>-2731210</v>
      </c>
      <c r="CS45" s="253">
        <f t="shared" si="177"/>
        <v>2407664</v>
      </c>
      <c r="CT45" s="253">
        <f t="shared" si="177"/>
        <v>-2601772</v>
      </c>
      <c r="CU45" s="253">
        <f t="shared" si="177"/>
        <v>791004</v>
      </c>
      <c r="CV45" s="253">
        <f t="shared" si="177"/>
        <v>405582</v>
      </c>
      <c r="CW45" s="253">
        <f t="shared" si="177"/>
        <v>-286218</v>
      </c>
      <c r="CX45" s="253">
        <f t="shared" si="177"/>
        <v>528473</v>
      </c>
      <c r="CY45" s="253">
        <f t="shared" si="178" ref="CY45:DH49">AS45-AG45</f>
        <v>8310244</v>
      </c>
      <c r="CZ45" s="253">
        <f t="shared" si="178"/>
        <v>-166730</v>
      </c>
      <c r="DA45" s="253">
        <f t="shared" si="178"/>
        <v>-2044308</v>
      </c>
      <c r="DB45" s="366">
        <f t="shared" si="178"/>
        <v>7058893</v>
      </c>
      <c r="DC45" s="366">
        <f t="shared" si="178"/>
        <v>11478996</v>
      </c>
      <c r="DD45" s="366">
        <f t="shared" si="178"/>
        <v>11897789</v>
      </c>
      <c r="DE45" s="366">
        <f t="shared" si="178"/>
        <v>9168396</v>
      </c>
      <c r="DF45" s="366">
        <f t="shared" si="178"/>
        <v>14585608</v>
      </c>
      <c r="DG45" s="366">
        <f t="shared" si="178"/>
        <v>11668822</v>
      </c>
      <c r="DH45" s="366">
        <f t="shared" si="178"/>
        <v>8329820</v>
      </c>
      <c r="DI45" s="366">
        <f t="shared" si="179" ref="DI45:DT49">BC45-AQ45</f>
        <v>2388197</v>
      </c>
      <c r="DJ45" s="366">
        <f t="shared" si="179"/>
        <v>4761883</v>
      </c>
      <c r="DK45" s="366">
        <f t="shared" si="179"/>
        <v>46524</v>
      </c>
      <c r="DL45" s="366">
        <f t="shared" si="179"/>
        <v>3771411</v>
      </c>
      <c r="DM45" s="366">
        <f t="shared" si="179"/>
        <v>7156275</v>
      </c>
      <c r="DN45" s="366">
        <f t="shared" si="179"/>
        <v>-3804486</v>
      </c>
      <c r="DO45" s="366">
        <f t="shared" si="179"/>
        <v>-8165744</v>
      </c>
      <c r="DP45" s="366">
        <f t="shared" si="179"/>
        <v>-7011452</v>
      </c>
      <c r="DQ45" s="366">
        <f t="shared" si="179"/>
        <v>-8286598</v>
      </c>
      <c r="DR45" s="366">
        <f t="shared" si="179"/>
        <v>-9172188</v>
      </c>
      <c r="DS45" s="366">
        <f t="shared" si="179"/>
        <v>-7263215</v>
      </c>
      <c r="DT45" s="366">
        <f t="shared" si="179"/>
        <v>-4563421</v>
      </c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26745246</v>
      </c>
    </row>
    <row r="46" spans="1:133" s="31" customFormat="1" ht="15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498">
        <v>11630229</v>
      </c>
      <c r="BK46" s="552">
        <v>11376846</v>
      </c>
      <c r="BL46" s="276">
        <v>11018512</v>
      </c>
      <c r="BM46" s="276">
        <v>9574285</v>
      </c>
      <c r="BN46" s="276">
        <v>8144892</v>
      </c>
      <c r="BO46" s="56"/>
      <c r="BP46" s="276"/>
      <c r="BQ46" s="276"/>
      <c r="BR46" s="276"/>
      <c r="BS46" s="276"/>
      <c r="BT46" s="276"/>
      <c r="BU46" s="33">
        <f t="shared" si="175"/>
        <v>196265.45999999996</v>
      </c>
      <c r="BV46" s="36">
        <f t="shared" si="175"/>
        <v>160392.03000000026</v>
      </c>
      <c r="BW46" s="36">
        <f t="shared" si="175"/>
        <v>662886.86000000034</v>
      </c>
      <c r="BX46" s="36">
        <f t="shared" si="175"/>
        <v>903895.15000000037</v>
      </c>
      <c r="BY46" s="36">
        <f t="shared" si="175"/>
        <v>1246923.2300000004</v>
      </c>
      <c r="BZ46" s="36">
        <f t="shared" si="175"/>
        <v>1219778.2800000003</v>
      </c>
      <c r="CA46" s="36">
        <f t="shared" si="175"/>
        <v>834992.54000000004</v>
      </c>
      <c r="CB46" s="36">
        <f t="shared" si="175"/>
        <v>120460.59999999963</v>
      </c>
      <c r="CC46" s="36">
        <f t="shared" si="175"/>
        <v>388097.08999999985</v>
      </c>
      <c r="CD46" s="386">
        <f t="shared" si="175"/>
        <v>556634.90000000037</v>
      </c>
      <c r="CE46" s="409">
        <f t="shared" si="176"/>
        <v>611913.53000000026</v>
      </c>
      <c r="CF46" s="36">
        <f t="shared" si="176"/>
        <v>882446.76999999955</v>
      </c>
      <c r="CG46" s="36">
        <f t="shared" si="176"/>
        <v>1584951.9000000004</v>
      </c>
      <c r="CH46" s="36">
        <f t="shared" si="176"/>
        <v>929278</v>
      </c>
      <c r="CI46" s="36">
        <f t="shared" si="176"/>
        <v>467654</v>
      </c>
      <c r="CJ46" s="227">
        <f t="shared" si="176"/>
        <v>600723</v>
      </c>
      <c r="CK46" s="227">
        <f t="shared" si="176"/>
        <v>575961</v>
      </c>
      <c r="CL46" s="227">
        <f t="shared" si="176"/>
        <v>484726</v>
      </c>
      <c r="CM46" s="227">
        <f t="shared" si="176"/>
        <v>-463936</v>
      </c>
      <c r="CN46" s="253">
        <f t="shared" si="176"/>
        <v>1130184</v>
      </c>
      <c r="CO46" s="253">
        <f t="shared" si="177"/>
        <v>-774220</v>
      </c>
      <c r="CP46" s="366">
        <f t="shared" si="177"/>
        <v>-109655</v>
      </c>
      <c r="CQ46" s="335">
        <f t="shared" si="177"/>
        <v>382691</v>
      </c>
      <c r="CR46" s="253">
        <f t="shared" si="177"/>
        <v>-1202794</v>
      </c>
      <c r="CS46" s="253">
        <f t="shared" si="177"/>
        <v>185590</v>
      </c>
      <c r="CT46" s="253">
        <f t="shared" si="177"/>
        <v>466104</v>
      </c>
      <c r="CU46" s="253">
        <f t="shared" si="177"/>
        <v>708818</v>
      </c>
      <c r="CV46" s="253">
        <f t="shared" si="177"/>
        <v>511776</v>
      </c>
      <c r="CW46" s="253">
        <f t="shared" si="177"/>
        <v>-312677</v>
      </c>
      <c r="CX46" s="253">
        <f t="shared" si="177"/>
        <v>70459</v>
      </c>
      <c r="CY46" s="253">
        <f t="shared" si="178"/>
        <v>2281666</v>
      </c>
      <c r="CZ46" s="253">
        <f t="shared" si="178"/>
        <v>1055845</v>
      </c>
      <c r="DA46" s="253">
        <f t="shared" si="178"/>
        <v>1448802</v>
      </c>
      <c r="DB46" s="366">
        <f t="shared" si="178"/>
        <v>2082757</v>
      </c>
      <c r="DC46" s="366">
        <f t="shared" si="178"/>
        <v>5579610</v>
      </c>
      <c r="DD46" s="366">
        <f t="shared" si="178"/>
        <v>6432433</v>
      </c>
      <c r="DE46" s="366">
        <f t="shared" si="178"/>
        <v>5841680</v>
      </c>
      <c r="DF46" s="366">
        <f t="shared" si="178"/>
        <v>5222837</v>
      </c>
      <c r="DG46" s="366">
        <f t="shared" si="178"/>
        <v>4970409</v>
      </c>
      <c r="DH46" s="366">
        <f t="shared" si="178"/>
        <v>3206220</v>
      </c>
      <c r="DI46" s="366">
        <f t="shared" si="179"/>
        <v>2014722</v>
      </c>
      <c r="DJ46" s="366">
        <f t="shared" si="179"/>
        <v>1950705</v>
      </c>
      <c r="DK46" s="366">
        <f t="shared" si="179"/>
        <v>917063</v>
      </c>
      <c r="DL46" s="366">
        <f t="shared" si="179"/>
        <v>1838800</v>
      </c>
      <c r="DM46" s="366">
        <f t="shared" si="179"/>
        <v>2078643</v>
      </c>
      <c r="DN46" s="366">
        <f t="shared" si="179"/>
        <v>357026</v>
      </c>
      <c r="DO46" s="366">
        <f t="shared" si="179"/>
        <v>-2499725</v>
      </c>
      <c r="DP46" s="366">
        <f t="shared" si="179"/>
        <v>-1973932</v>
      </c>
      <c r="DQ46" s="366">
        <f t="shared" si="179"/>
        <v>-2875493</v>
      </c>
      <c r="DR46" s="366">
        <f t="shared" si="179"/>
        <v>-2430689</v>
      </c>
      <c r="DS46" s="366">
        <f t="shared" si="179"/>
        <v>-2626299</v>
      </c>
      <c r="DT46" s="366">
        <f t="shared" si="179"/>
        <v>-1365703</v>
      </c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8144892</v>
      </c>
    </row>
    <row r="47" spans="1:133" s="31" customFormat="1" ht="15">
      <c r="A47" s="138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498">
        <v>7882583</v>
      </c>
      <c r="BK47" s="552">
        <v>8228000</v>
      </c>
      <c r="BL47" s="276">
        <v>8695644</v>
      </c>
      <c r="BM47" s="276">
        <v>7488216</v>
      </c>
      <c r="BN47" s="276">
        <v>6351502</v>
      </c>
      <c r="BO47" s="56"/>
      <c r="BP47" s="276"/>
      <c r="BQ47" s="276"/>
      <c r="BR47" s="276"/>
      <c r="BS47" s="276"/>
      <c r="BT47" s="276"/>
      <c r="BU47" s="33">
        <f t="shared" si="175"/>
        <v>932287.71999999974</v>
      </c>
      <c r="BV47" s="36">
        <f t="shared" si="175"/>
        <v>2576572.2300000004</v>
      </c>
      <c r="BW47" s="36">
        <f t="shared" si="175"/>
        <v>1704197.4900000002</v>
      </c>
      <c r="BX47" s="36">
        <f t="shared" si="175"/>
        <v>1736725.2400000002</v>
      </c>
      <c r="BY47" s="36">
        <f t="shared" si="175"/>
        <v>947985.79999999981</v>
      </c>
      <c r="BZ47" s="36">
        <f t="shared" si="175"/>
        <v>915628.54000000004</v>
      </c>
      <c r="CA47" s="36">
        <f t="shared" si="175"/>
        <v>423841.50999999978</v>
      </c>
      <c r="CB47" s="36">
        <f t="shared" si="175"/>
        <v>273473.30999999959</v>
      </c>
      <c r="CC47" s="36">
        <f t="shared" si="175"/>
        <v>682808.15000000037</v>
      </c>
      <c r="CD47" s="386">
        <f t="shared" si="175"/>
        <v>415775.91999999993</v>
      </c>
      <c r="CE47" s="409">
        <f t="shared" si="176"/>
        <v>1126080.7400000002</v>
      </c>
      <c r="CF47" s="36">
        <f t="shared" si="176"/>
        <v>1033836.0899999999</v>
      </c>
      <c r="CG47" s="36">
        <f t="shared" si="176"/>
        <v>-700185.91000000015</v>
      </c>
      <c r="CH47" s="36">
        <f t="shared" si="176"/>
        <v>-2201967</v>
      </c>
      <c r="CI47" s="36">
        <f t="shared" si="176"/>
        <v>-829916</v>
      </c>
      <c r="CJ47" s="227">
        <f t="shared" si="176"/>
        <v>-12638</v>
      </c>
      <c r="CK47" s="227">
        <f t="shared" si="176"/>
        <v>428557</v>
      </c>
      <c r="CL47" s="227">
        <f t="shared" si="176"/>
        <v>46597</v>
      </c>
      <c r="CM47" s="227">
        <f t="shared" si="176"/>
        <v>582781</v>
      </c>
      <c r="CN47" s="253">
        <f t="shared" si="176"/>
        <v>2312281</v>
      </c>
      <c r="CO47" s="253">
        <f t="shared" si="177"/>
        <v>1318341</v>
      </c>
      <c r="CP47" s="366">
        <f t="shared" si="177"/>
        <v>699289</v>
      </c>
      <c r="CQ47" s="335">
        <f t="shared" si="177"/>
        <v>2941571</v>
      </c>
      <c r="CR47" s="253">
        <f t="shared" si="177"/>
        <v>1452567</v>
      </c>
      <c r="CS47" s="253">
        <f t="shared" si="177"/>
        <v>2203749</v>
      </c>
      <c r="CT47" s="253">
        <f t="shared" si="177"/>
        <v>261134</v>
      </c>
      <c r="CU47" s="253">
        <f t="shared" si="177"/>
        <v>875248</v>
      </c>
      <c r="CV47" s="253">
        <f t="shared" si="177"/>
        <v>406977</v>
      </c>
      <c r="CW47" s="253">
        <f t="shared" si="177"/>
        <v>160640</v>
      </c>
      <c r="CX47" s="253">
        <f t="shared" si="177"/>
        <v>576347</v>
      </c>
      <c r="CY47" s="253">
        <f t="shared" si="178"/>
        <v>1435589</v>
      </c>
      <c r="CZ47" s="253">
        <f t="shared" si="178"/>
        <v>-283327</v>
      </c>
      <c r="DA47" s="253">
        <f t="shared" si="178"/>
        <v>-1219104</v>
      </c>
      <c r="DB47" s="366">
        <f t="shared" si="178"/>
        <v>778595</v>
      </c>
      <c r="DC47" s="366">
        <f t="shared" si="178"/>
        <v>-1070714</v>
      </c>
      <c r="DD47" s="366">
        <f t="shared" si="178"/>
        <v>400353</v>
      </c>
      <c r="DE47" s="366">
        <f t="shared" si="178"/>
        <v>923064</v>
      </c>
      <c r="DF47" s="366">
        <f t="shared" si="178"/>
        <v>2328171</v>
      </c>
      <c r="DG47" s="366">
        <f t="shared" si="178"/>
        <v>1864851</v>
      </c>
      <c r="DH47" s="366">
        <f t="shared" si="178"/>
        <v>1628437</v>
      </c>
      <c r="DI47" s="366">
        <f t="shared" si="179"/>
        <v>426926</v>
      </c>
      <c r="DJ47" s="366">
        <f t="shared" si="179"/>
        <v>567115</v>
      </c>
      <c r="DK47" s="366">
        <f t="shared" si="179"/>
        <v>-662615</v>
      </c>
      <c r="DL47" s="366">
        <f t="shared" si="179"/>
        <v>27683</v>
      </c>
      <c r="DM47" s="366">
        <f t="shared" si="179"/>
        <v>1178072</v>
      </c>
      <c r="DN47" s="366">
        <f t="shared" si="179"/>
        <v>-494755</v>
      </c>
      <c r="DO47" s="366">
        <f t="shared" si="179"/>
        <v>-1099274</v>
      </c>
      <c r="DP47" s="366">
        <f t="shared" si="179"/>
        <v>-672893</v>
      </c>
      <c r="DQ47" s="366">
        <f t="shared" si="179"/>
        <v>-615750</v>
      </c>
      <c r="DR47" s="366">
        <f t="shared" si="179"/>
        <v>-184711</v>
      </c>
      <c r="DS47" s="366">
        <f t="shared" si="179"/>
        <v>-531728</v>
      </c>
      <c r="DT47" s="366">
        <f t="shared" si="179"/>
        <v>-893349</v>
      </c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6351502</v>
      </c>
    </row>
    <row r="48" spans="1:133" s="31" customFormat="1" ht="15">
      <c r="A48" s="138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498">
        <v>7011167</v>
      </c>
      <c r="BK48" s="552">
        <v>7426643</v>
      </c>
      <c r="BL48" s="276">
        <v>6000853</v>
      </c>
      <c r="BM48" s="276">
        <v>5127331</v>
      </c>
      <c r="BN48" s="276">
        <v>4660026</v>
      </c>
      <c r="BO48" s="56"/>
      <c r="BP48" s="276"/>
      <c r="BQ48" s="276"/>
      <c r="BR48" s="276"/>
      <c r="BS48" s="276"/>
      <c r="BT48" s="276"/>
      <c r="BU48" s="33">
        <f t="shared" si="175"/>
        <v>1005061.8099999996</v>
      </c>
      <c r="BV48" s="36">
        <f t="shared" si="175"/>
        <v>3004831.0300000003</v>
      </c>
      <c r="BW48" s="36">
        <f t="shared" si="175"/>
        <v>2589953.54</v>
      </c>
      <c r="BX48" s="36">
        <f t="shared" si="175"/>
        <v>1746017.1499999999</v>
      </c>
      <c r="BY48" s="36">
        <f t="shared" si="175"/>
        <v>671707.89000000013</v>
      </c>
      <c r="BZ48" s="36">
        <f t="shared" si="175"/>
        <v>1084724.3300000001</v>
      </c>
      <c r="CA48" s="36">
        <f t="shared" si="175"/>
        <v>1068354.8100000001</v>
      </c>
      <c r="CB48" s="36">
        <f t="shared" si="175"/>
        <v>741307.41999999993</v>
      </c>
      <c r="CC48" s="36">
        <f t="shared" si="175"/>
        <v>768095.95999999996</v>
      </c>
      <c r="CD48" s="386">
        <f t="shared" si="175"/>
        <v>423782.18999999994</v>
      </c>
      <c r="CE48" s="409">
        <f t="shared" si="176"/>
        <v>1526029.4300000002</v>
      </c>
      <c r="CF48" s="36">
        <f t="shared" si="176"/>
        <v>1744228.6900000004</v>
      </c>
      <c r="CG48" s="36">
        <f t="shared" si="176"/>
        <v>151158.5700000003</v>
      </c>
      <c r="CH48" s="36">
        <f t="shared" si="176"/>
        <v>-3002166</v>
      </c>
      <c r="CI48" s="36">
        <f t="shared" si="176"/>
        <v>-1382643</v>
      </c>
      <c r="CJ48" s="227">
        <f t="shared" si="176"/>
        <v>-103552</v>
      </c>
      <c r="CK48" s="227">
        <f t="shared" si="176"/>
        <v>1082795</v>
      </c>
      <c r="CL48" s="227">
        <f t="shared" si="176"/>
        <v>-347952</v>
      </c>
      <c r="CM48" s="227">
        <f t="shared" si="176"/>
        <v>-114517</v>
      </c>
      <c r="CN48" s="253">
        <f t="shared" si="176"/>
        <v>3020539</v>
      </c>
      <c r="CO48" s="253">
        <f t="shared" si="177"/>
        <v>2701098</v>
      </c>
      <c r="CP48" s="366">
        <f t="shared" si="177"/>
        <v>1493864</v>
      </c>
      <c r="CQ48" s="335">
        <f t="shared" si="177"/>
        <v>2620206</v>
      </c>
      <c r="CR48" s="253">
        <f t="shared" si="177"/>
        <v>848099</v>
      </c>
      <c r="CS48" s="253">
        <f t="shared" si="177"/>
        <v>1628400</v>
      </c>
      <c r="CT48" s="253">
        <f t="shared" si="177"/>
        <v>760361</v>
      </c>
      <c r="CU48" s="253">
        <f t="shared" si="177"/>
        <v>999751</v>
      </c>
      <c r="CV48" s="253">
        <f t="shared" si="177"/>
        <v>39930</v>
      </c>
      <c r="CW48" s="253">
        <f t="shared" si="177"/>
        <v>-150053</v>
      </c>
      <c r="CX48" s="253">
        <f t="shared" si="177"/>
        <v>739642</v>
      </c>
      <c r="CY48" s="253">
        <f t="shared" si="178"/>
        <v>1421000</v>
      </c>
      <c r="CZ48" s="253">
        <f t="shared" si="178"/>
        <v>-567269</v>
      </c>
      <c r="DA48" s="253">
        <f t="shared" si="178"/>
        <v>-683252</v>
      </c>
      <c r="DB48" s="366">
        <f t="shared" si="178"/>
        <v>-394641</v>
      </c>
      <c r="DC48" s="366">
        <f t="shared" si="178"/>
        <v>-2445085</v>
      </c>
      <c r="DD48" s="366">
        <f t="shared" si="178"/>
        <v>-1058000</v>
      </c>
      <c r="DE48" s="366">
        <f t="shared" si="178"/>
        <v>-314145</v>
      </c>
      <c r="DF48" s="366">
        <f t="shared" si="178"/>
        <v>899922</v>
      </c>
      <c r="DG48" s="366">
        <f t="shared" si="178"/>
        <v>1953706</v>
      </c>
      <c r="DH48" s="366">
        <f t="shared" si="178"/>
        <v>1228850</v>
      </c>
      <c r="DI48" s="366">
        <f t="shared" si="179"/>
        <v>621283</v>
      </c>
      <c r="DJ48" s="366">
        <f t="shared" si="179"/>
        <v>733479</v>
      </c>
      <c r="DK48" s="366">
        <f t="shared" si="179"/>
        <v>-944339</v>
      </c>
      <c r="DL48" s="366">
        <f t="shared" si="179"/>
        <v>-1043859</v>
      </c>
      <c r="DM48" s="366">
        <f t="shared" si="179"/>
        <v>-136436</v>
      </c>
      <c r="DN48" s="366">
        <f t="shared" si="179"/>
        <v>-154925</v>
      </c>
      <c r="DO48" s="366">
        <f t="shared" si="179"/>
        <v>376794</v>
      </c>
      <c r="DP48" s="366">
        <f t="shared" si="179"/>
        <v>990028</v>
      </c>
      <c r="DQ48" s="366">
        <f t="shared" si="179"/>
        <v>1021555</v>
      </c>
      <c r="DR48" s="366">
        <f t="shared" si="179"/>
        <v>-220859</v>
      </c>
      <c r="DS48" s="366">
        <f t="shared" si="179"/>
        <v>-1998251</v>
      </c>
      <c r="DT48" s="366">
        <f t="shared" si="179"/>
        <v>-1327019</v>
      </c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4660026</v>
      </c>
    </row>
    <row r="49" spans="1:133" s="31" customFormat="1" ht="15">
      <c r="A49" s="138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498">
        <v>9426062</v>
      </c>
      <c r="BK49" s="552">
        <v>8741310</v>
      </c>
      <c r="BL49" s="276">
        <v>8782728</v>
      </c>
      <c r="BM49" s="276">
        <v>7689338</v>
      </c>
      <c r="BN49" s="276">
        <v>10456347</v>
      </c>
      <c r="BO49" s="56"/>
      <c r="BP49" s="276"/>
      <c r="BQ49" s="276"/>
      <c r="BR49" s="276"/>
      <c r="BS49" s="276"/>
      <c r="BT49" s="276"/>
      <c r="BU49" s="33">
        <f t="shared" si="175"/>
        <v>1231592.6699999999</v>
      </c>
      <c r="BV49" s="36">
        <f t="shared" si="175"/>
        <v>1642116.8399999999</v>
      </c>
      <c r="BW49" s="36">
        <f t="shared" si="175"/>
        <v>3056370.7800000003</v>
      </c>
      <c r="BX49" s="36">
        <f t="shared" si="175"/>
        <v>3119447.6099999999</v>
      </c>
      <c r="BY49" s="36">
        <f t="shared" si="175"/>
        <v>1106733.3499999996</v>
      </c>
      <c r="BZ49" s="36">
        <f t="shared" si="175"/>
        <v>2681678.5800000001</v>
      </c>
      <c r="CA49" s="36">
        <f t="shared" si="175"/>
        <v>1286897.3700000001</v>
      </c>
      <c r="CB49" s="36">
        <f t="shared" si="175"/>
        <v>2185823.4300000002</v>
      </c>
      <c r="CC49" s="36">
        <f t="shared" si="175"/>
        <v>2112725.6100000003</v>
      </c>
      <c r="CD49" s="386">
        <f t="shared" si="175"/>
        <v>1511152.6600000001</v>
      </c>
      <c r="CE49" s="409">
        <f t="shared" si="176"/>
        <v>2210783.9800000004</v>
      </c>
      <c r="CF49" s="36">
        <f t="shared" si="176"/>
        <v>3407973.1900000004</v>
      </c>
      <c r="CG49" s="36">
        <f t="shared" si="176"/>
        <v>-1800792.9000000004</v>
      </c>
      <c r="CH49" s="36">
        <f t="shared" si="176"/>
        <v>-802241</v>
      </c>
      <c r="CI49" s="36">
        <f t="shared" si="176"/>
        <v>-2622223</v>
      </c>
      <c r="CJ49" s="227">
        <f t="shared" si="176"/>
        <v>-502166</v>
      </c>
      <c r="CK49" s="227">
        <f t="shared" si="176"/>
        <v>2183347</v>
      </c>
      <c r="CL49" s="227">
        <f t="shared" si="176"/>
        <v>-1135368</v>
      </c>
      <c r="CM49" s="227">
        <f t="shared" si="176"/>
        <v>452318</v>
      </c>
      <c r="CN49" s="253">
        <f t="shared" si="176"/>
        <v>7843404</v>
      </c>
      <c r="CO49" s="253">
        <f t="shared" si="177"/>
        <v>6317415</v>
      </c>
      <c r="CP49" s="366">
        <f t="shared" si="177"/>
        <v>2820113</v>
      </c>
      <c r="CQ49" s="335">
        <f t="shared" si="177"/>
        <v>6248204</v>
      </c>
      <c r="CR49" s="253">
        <f t="shared" si="177"/>
        <v>4068791</v>
      </c>
      <c r="CS49" s="253">
        <f t="shared" si="177"/>
        <v>6170983</v>
      </c>
      <c r="CT49" s="253">
        <f t="shared" si="177"/>
        <v>1346204</v>
      </c>
      <c r="CU49" s="253">
        <f t="shared" si="177"/>
        <v>1270538</v>
      </c>
      <c r="CV49" s="253">
        <f t="shared" si="177"/>
        <v>499921</v>
      </c>
      <c r="CW49" s="253">
        <f t="shared" si="177"/>
        <v>569898</v>
      </c>
      <c r="CX49" s="253">
        <f t="shared" si="177"/>
        <v>1106926</v>
      </c>
      <c r="CY49" s="253">
        <f t="shared" si="178"/>
        <v>2490948</v>
      </c>
      <c r="CZ49" s="253">
        <f t="shared" si="178"/>
        <v>-2950562</v>
      </c>
      <c r="DA49" s="253">
        <f t="shared" si="178"/>
        <v>-4724615</v>
      </c>
      <c r="DB49" s="366">
        <f t="shared" si="178"/>
        <v>2979694</v>
      </c>
      <c r="DC49" s="366">
        <f t="shared" si="178"/>
        <v>-3777454</v>
      </c>
      <c r="DD49" s="366">
        <f t="shared" si="178"/>
        <v>-2931426</v>
      </c>
      <c r="DE49" s="366">
        <f t="shared" si="178"/>
        <v>-1870677</v>
      </c>
      <c r="DF49" s="366">
        <f t="shared" si="178"/>
        <v>1305084</v>
      </c>
      <c r="DG49" s="366">
        <f t="shared" si="178"/>
        <v>2163275</v>
      </c>
      <c r="DH49" s="366">
        <f t="shared" si="178"/>
        <v>3201896</v>
      </c>
      <c r="DI49" s="366">
        <f t="shared" si="179"/>
        <v>410381</v>
      </c>
      <c r="DJ49" s="366">
        <f t="shared" si="179"/>
        <v>2043507</v>
      </c>
      <c r="DK49" s="366">
        <f t="shared" si="179"/>
        <v>155270</v>
      </c>
      <c r="DL49" s="366">
        <f t="shared" si="179"/>
        <v>-698435</v>
      </c>
      <c r="DM49" s="366">
        <f t="shared" si="179"/>
        <v>-41487</v>
      </c>
      <c r="DN49" s="366">
        <f t="shared" si="179"/>
        <v>-2946351</v>
      </c>
      <c r="DO49" s="366">
        <f t="shared" si="179"/>
        <v>-2543978</v>
      </c>
      <c r="DP49" s="366">
        <f t="shared" si="179"/>
        <v>-711013</v>
      </c>
      <c r="DQ49" s="366">
        <f t="shared" si="179"/>
        <v>-1276817</v>
      </c>
      <c r="DR49" s="366">
        <f t="shared" si="179"/>
        <v>-278685</v>
      </c>
      <c r="DS49" s="366">
        <f t="shared" si="179"/>
        <v>-1228569</v>
      </c>
      <c r="DT49" s="366">
        <f t="shared" si="179"/>
        <v>469298</v>
      </c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10456347</v>
      </c>
    </row>
    <row r="50" spans="1:133" s="122" customFormat="1" ht="15">
      <c r="A50" s="139"/>
      <c r="B50" s="32" t="s">
        <v>144</v>
      </c>
      <c r="C50" s="132">
        <f t="shared" si="180" ref="C50:Q50">SUM(C45:C49)</f>
        <v>47453988.579999998</v>
      </c>
      <c r="D50" s="133">
        <f t="shared" si="180"/>
        <v>48912663.030000001</v>
      </c>
      <c r="E50" s="133">
        <f t="shared" si="180"/>
        <v>39179236.07</v>
      </c>
      <c r="F50" s="133">
        <f t="shared" si="180"/>
        <v>31640922.82</v>
      </c>
      <c r="G50" s="133">
        <f t="shared" si="180"/>
        <v>35384745.07</v>
      </c>
      <c r="H50" s="133">
        <f t="shared" si="180"/>
        <v>43902001.460000001</v>
      </c>
      <c r="I50" s="133">
        <f t="shared" si="180"/>
        <v>49902148.93</v>
      </c>
      <c r="J50" s="133">
        <f t="shared" si="180"/>
        <v>42903029.099999994</v>
      </c>
      <c r="K50" s="133">
        <f t="shared" si="180"/>
        <v>39695552.140000001</v>
      </c>
      <c r="L50" s="134">
        <f t="shared" si="180"/>
        <v>41578683.930000007</v>
      </c>
      <c r="M50" s="133">
        <f t="shared" si="180"/>
        <v>47071745.450000003</v>
      </c>
      <c r="N50" s="133">
        <f t="shared" si="180"/>
        <v>57244022.850000009</v>
      </c>
      <c r="O50" s="133">
        <f t="shared" si="180"/>
        <v>58830015.280000001</v>
      </c>
      <c r="P50" s="133">
        <f t="shared" si="180"/>
        <v>61721131</v>
      </c>
      <c r="Q50" s="133">
        <f t="shared" si="180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499">
        <v>75131817</v>
      </c>
      <c r="BK50" s="553">
        <v>73137303</v>
      </c>
      <c r="BL50" s="277">
        <v>70342941</v>
      </c>
      <c r="BM50" s="277">
        <v>61114602</v>
      </c>
      <c r="BN50" s="277">
        <v>56358013</v>
      </c>
      <c r="BO50" s="37"/>
      <c r="BP50" s="277"/>
      <c r="BQ50" s="277"/>
      <c r="BR50" s="277"/>
      <c r="BS50" s="277"/>
      <c r="BT50" s="277"/>
      <c r="BU50" s="132">
        <f t="shared" si="181" ref="BU50:BY50">SUM(BU45:BU49)</f>
        <v>11376026.700000001</v>
      </c>
      <c r="BV50" s="135">
        <f t="shared" si="181"/>
        <v>12808467.970000001</v>
      </c>
      <c r="BW50" s="135">
        <f t="shared" si="181"/>
        <v>17267506.930000003</v>
      </c>
      <c r="BX50" s="135">
        <f t="shared" si="181"/>
        <v>17199560.180000003</v>
      </c>
      <c r="BY50" s="135">
        <f t="shared" si="181"/>
        <v>12545001.930000002</v>
      </c>
      <c r="BZ50" s="135">
        <f t="shared" si="182" ref="BZ50:CH50">SUM(BZ45:BZ49)</f>
        <v>15242926.539999999</v>
      </c>
      <c r="CA50" s="135">
        <f t="shared" si="182"/>
        <v>16067291.07</v>
      </c>
      <c r="CB50" s="135">
        <f t="shared" si="182"/>
        <v>9571300.9000000004</v>
      </c>
      <c r="CC50" s="135">
        <f t="shared" si="182"/>
        <v>8698816.8600000013</v>
      </c>
      <c r="CD50" s="387">
        <f t="shared" si="182"/>
        <v>7784785.0699999984</v>
      </c>
      <c r="CE50" s="410">
        <f t="shared" si="182"/>
        <v>10225721.550000003</v>
      </c>
      <c r="CF50" s="135">
        <f t="shared" si="182"/>
        <v>10090454.149999997</v>
      </c>
      <c r="CG50" s="135">
        <f t="shared" si="182"/>
        <v>-4313.2800000011921</v>
      </c>
      <c r="CH50" s="135">
        <f t="shared" si="182"/>
        <v>-3664711</v>
      </c>
      <c r="CI50" s="135">
        <f t="shared" si="183" ref="CI50:CJ50">SUM(CI45:CI49)</f>
        <v>-8950501</v>
      </c>
      <c r="CJ50" s="228">
        <f t="shared" si="183"/>
        <v>-4261685</v>
      </c>
      <c r="CK50" s="228">
        <f t="shared" si="184" ref="CK50:CL50">SUM(CK45:CK49)</f>
        <v>1579753</v>
      </c>
      <c r="CL50" s="228">
        <f t="shared" si="184"/>
        <v>-6847444</v>
      </c>
      <c r="CM50" s="228">
        <f t="shared" si="185" ref="CM50:CN50">SUM(CM45:CM49)</f>
        <v>-12206918</v>
      </c>
      <c r="CN50" s="254">
        <f t="shared" si="185"/>
        <v>15096833</v>
      </c>
      <c r="CO50" s="254">
        <f t="shared" si="186" ref="CO50:CQ50">SUM(CO45:CO49)</f>
        <v>7465783</v>
      </c>
      <c r="CP50" s="367">
        <f t="shared" si="186"/>
        <v>1193374</v>
      </c>
      <c r="CQ50" s="336">
        <f t="shared" si="186"/>
        <v>12556599</v>
      </c>
      <c r="CR50" s="254">
        <f t="shared" si="187" ref="CR50:CS50">SUM(CR45:CR49)</f>
        <v>2435453</v>
      </c>
      <c r="CS50" s="254">
        <f t="shared" si="187"/>
        <v>12596386</v>
      </c>
      <c r="CT50" s="254">
        <f t="shared" si="188" ref="CT50">SUM(CT45:CT49)</f>
        <v>232031</v>
      </c>
      <c r="CU50" s="254">
        <f t="shared" si="189" ref="CU50">SUM(CU45:CU49)</f>
        <v>4645359</v>
      </c>
      <c r="CV50" s="254">
        <f t="shared" si="190" ref="CV50">SUM(CV45:CV49)</f>
        <v>1864186</v>
      </c>
      <c r="CW50" s="254">
        <f t="shared" si="191" ref="CW50">SUM(CW45:CW49)</f>
        <v>-18410</v>
      </c>
      <c r="CX50" s="254">
        <f t="shared" si="192" ref="CX50">SUM(CX45:CX49)</f>
        <v>3021847</v>
      </c>
      <c r="CY50" s="254">
        <f t="shared" si="193" ref="CY50">SUM(CY45:CY49)</f>
        <v>15939447</v>
      </c>
      <c r="CZ50" s="254">
        <f t="shared" si="194" ref="CZ50">SUM(CZ45:CZ49)</f>
        <v>-2912043</v>
      </c>
      <c r="DA50" s="254">
        <f t="shared" si="195" ref="DA50">SUM(DA45:DA49)</f>
        <v>-7222477</v>
      </c>
      <c r="DB50" s="367">
        <f t="shared" si="196" ref="DB50">SUM(DB45:DB49)</f>
        <v>12505298</v>
      </c>
      <c r="DC50" s="367">
        <f t="shared" si="197" ref="DC50">SUM(DC45:DC49)</f>
        <v>9765353</v>
      </c>
      <c r="DD50" s="367">
        <f t="shared" si="198" ref="DD50">SUM(DD45:DD49)</f>
        <v>14741149</v>
      </c>
      <c r="DE50" s="367">
        <f t="shared" si="199" ref="DE50">SUM(DE45:DE49)</f>
        <v>13748318</v>
      </c>
      <c r="DF50" s="367">
        <f t="shared" si="200" ref="DF50">SUM(DF45:DF49)</f>
        <v>24341622</v>
      </c>
      <c r="DG50" s="367">
        <f t="shared" si="201" ref="DG50">SUM(DG45:DG49)</f>
        <v>22621063</v>
      </c>
      <c r="DH50" s="367">
        <f t="shared" si="202" ref="DH50">SUM(DH45:DH49)</f>
        <v>17595223</v>
      </c>
      <c r="DI50" s="367">
        <f t="shared" si="203" ref="DI50">SUM(DI45:DI49)</f>
        <v>5861509</v>
      </c>
      <c r="DJ50" s="367">
        <f t="shared" si="204" ref="DJ50">SUM(DJ45:DJ49)</f>
        <v>10056689</v>
      </c>
      <c r="DK50" s="367">
        <f t="shared" si="205" ref="DK50:DL50">SUM(DK45:DK49)</f>
        <v>-488097</v>
      </c>
      <c r="DL50" s="367">
        <f t="shared" si="205"/>
        <v>3895600</v>
      </c>
      <c r="DM50" s="367">
        <f t="shared" si="206" ref="DM50:DN50">SUM(DM45:DM49)</f>
        <v>10235067</v>
      </c>
      <c r="DN50" s="367">
        <f t="shared" si="206"/>
        <v>-7043491</v>
      </c>
      <c r="DO50" s="367">
        <f t="shared" si="207" ref="DO50:DP50">SUM(DO45:DO49)</f>
        <v>-13931927</v>
      </c>
      <c r="DP50" s="367">
        <f t="shared" si="207"/>
        <v>-9379262</v>
      </c>
      <c r="DQ50" s="367">
        <f t="shared" si="208" ref="DQ50:DR50">SUM(DQ45:DQ49)</f>
        <v>-12033103</v>
      </c>
      <c r="DR50" s="367">
        <f t="shared" si="208"/>
        <v>-12287132</v>
      </c>
      <c r="DS50" s="367">
        <f t="shared" si="209" ref="DS50:DT50">SUM(DS45:DS49)</f>
        <v>-13648062</v>
      </c>
      <c r="DT50" s="367">
        <f t="shared" si="209"/>
        <v>-7680194</v>
      </c>
      <c r="EB50" s="327"/>
      <c r="EC50" s="37">
        <f>SUM(EC45:EC49)</f>
        <v>56358013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00"/>
      <c r="BK51" s="554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443"/>
      <c r="DV51" s="443"/>
      <c r="DW51" s="443"/>
      <c r="DX51" s="443"/>
      <c r="DY51" s="443"/>
      <c r="DZ51" s="443"/>
      <c r="EA51" s="443"/>
      <c r="EB51" s="326"/>
      <c r="EC51" s="42"/>
    </row>
    <row r="52" spans="1:133" s="31" customFormat="1" ht="15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498">
        <v>19953174</v>
      </c>
      <c r="BK52" s="552">
        <v>23103122</v>
      </c>
      <c r="BL52" s="276">
        <v>22873478</v>
      </c>
      <c r="BM52" s="276">
        <v>21679634</v>
      </c>
      <c r="BN52" s="276">
        <v>20325709</v>
      </c>
      <c r="BO52" s="56"/>
      <c r="BP52" s="276"/>
      <c r="BQ52" s="276"/>
      <c r="BR52" s="276"/>
      <c r="BS52" s="276"/>
      <c r="BT52" s="276"/>
      <c r="BU52" s="33">
        <f t="shared" si="210" ref="BU52:CD56">O52-C52</f>
        <v>6420312.9400000013</v>
      </c>
      <c r="BV52" s="36">
        <f t="shared" si="210"/>
        <v>7801708.0999999996</v>
      </c>
      <c r="BW52" s="36">
        <f t="shared" si="210"/>
        <v>6468262.0099999998</v>
      </c>
      <c r="BX52" s="36">
        <f t="shared" si="210"/>
        <v>8517386.8300000001</v>
      </c>
      <c r="BY52" s="36">
        <f t="shared" si="210"/>
        <v>7167591.9100000001</v>
      </c>
      <c r="BZ52" s="36">
        <f t="shared" si="210"/>
        <v>6759450.7599999998</v>
      </c>
      <c r="CA52" s="36">
        <f t="shared" si="210"/>
        <v>10580940.92</v>
      </c>
      <c r="CB52" s="36">
        <f t="shared" si="210"/>
        <v>13544552.880000001</v>
      </c>
      <c r="CC52" s="36">
        <f t="shared" si="210"/>
        <v>9325173.2799999993</v>
      </c>
      <c r="CD52" s="386">
        <f t="shared" si="210"/>
        <v>6405649.7599999998</v>
      </c>
      <c r="CE52" s="409">
        <f t="shared" si="211" ref="CE52:CN56">Y52-M52</f>
        <v>3905708.1300000008</v>
      </c>
      <c r="CF52" s="36">
        <f t="shared" si="211"/>
        <v>4382727.5099999998</v>
      </c>
      <c r="CG52" s="36">
        <f t="shared" si="211"/>
        <v>4504277.1499999985</v>
      </c>
      <c r="CH52" s="36">
        <f t="shared" si="211"/>
        <v>2278769</v>
      </c>
      <c r="CI52" s="36">
        <f t="shared" si="211"/>
        <v>978303</v>
      </c>
      <c r="CJ52" s="227">
        <f t="shared" si="211"/>
        <v>-2260058</v>
      </c>
      <c r="CK52" s="227">
        <f t="shared" si="211"/>
        <v>-3991695</v>
      </c>
      <c r="CL52" s="227">
        <f t="shared" si="211"/>
        <v>-2720102</v>
      </c>
      <c r="CM52" s="227">
        <f t="shared" si="211"/>
        <v>-5508369</v>
      </c>
      <c r="CN52" s="253">
        <f t="shared" si="211"/>
        <v>-10536033</v>
      </c>
      <c r="CO52" s="253">
        <f t="shared" si="212" ref="CO52:CX56">AI52-W52</f>
        <v>-2171747</v>
      </c>
      <c r="CP52" s="366">
        <f t="shared" si="212"/>
        <v>-2409151</v>
      </c>
      <c r="CQ52" s="335">
        <f t="shared" si="212"/>
        <v>-2072665</v>
      </c>
      <c r="CR52" s="253">
        <f t="shared" si="212"/>
        <v>-925040</v>
      </c>
      <c r="CS52" s="253">
        <f t="shared" si="212"/>
        <v>-4767314</v>
      </c>
      <c r="CT52" s="253">
        <f t="shared" si="212"/>
        <v>-2391710</v>
      </c>
      <c r="CU52" s="253">
        <f t="shared" si="212"/>
        <v>-2390039</v>
      </c>
      <c r="CV52" s="253">
        <f t="shared" si="212"/>
        <v>-1170170</v>
      </c>
      <c r="CW52" s="253">
        <f t="shared" si="212"/>
        <v>415341</v>
      </c>
      <c r="CX52" s="253">
        <f t="shared" si="212"/>
        <v>-705403</v>
      </c>
      <c r="CY52" s="253">
        <f t="shared" si="213" ref="CY52:DH56">AS52-AG52</f>
        <v>-2205433</v>
      </c>
      <c r="CZ52" s="253">
        <f t="shared" si="213"/>
        <v>2226893</v>
      </c>
      <c r="DA52" s="253">
        <f t="shared" si="213"/>
        <v>-2633980</v>
      </c>
      <c r="DB52" s="366">
        <f t="shared" si="213"/>
        <v>-1070640</v>
      </c>
      <c r="DC52" s="366">
        <f t="shared" si="213"/>
        <v>2214497</v>
      </c>
      <c r="DD52" s="366">
        <f t="shared" si="213"/>
        <v>7285575</v>
      </c>
      <c r="DE52" s="366">
        <f t="shared" si="213"/>
        <v>6761142</v>
      </c>
      <c r="DF52" s="366">
        <f t="shared" si="213"/>
        <v>7445691</v>
      </c>
      <c r="DG52" s="366">
        <f t="shared" si="213"/>
        <v>8437725</v>
      </c>
      <c r="DH52" s="366">
        <f t="shared" si="213"/>
        <v>7763196</v>
      </c>
      <c r="DI52" s="366">
        <f t="shared" si="214" ref="DI52:DT56">BC52-AQ52</f>
        <v>4409631</v>
      </c>
      <c r="DJ52" s="366">
        <f t="shared" si="214"/>
        <v>1630480</v>
      </c>
      <c r="DK52" s="366">
        <f t="shared" si="214"/>
        <v>5236059</v>
      </c>
      <c r="DL52" s="366">
        <f t="shared" si="214"/>
        <v>738438</v>
      </c>
      <c r="DM52" s="366">
        <f t="shared" si="214"/>
        <v>3629967</v>
      </c>
      <c r="DN52" s="366">
        <f t="shared" si="214"/>
        <v>1746377</v>
      </c>
      <c r="DO52" s="366">
        <f t="shared" si="214"/>
        <v>-960697</v>
      </c>
      <c r="DP52" s="366">
        <f t="shared" si="214"/>
        <v>-6218618</v>
      </c>
      <c r="DQ52" s="366">
        <f t="shared" si="214"/>
        <v>-3344305</v>
      </c>
      <c r="DR52" s="366">
        <f t="shared" si="214"/>
        <v>-6266217</v>
      </c>
      <c r="DS52" s="366">
        <f t="shared" si="214"/>
        <v>-5877380</v>
      </c>
      <c r="DT52" s="366">
        <f t="shared" si="214"/>
        <v>-4100219</v>
      </c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20325709</v>
      </c>
    </row>
    <row r="53" spans="1:133" s="31" customFormat="1" ht="15">
      <c r="A53" s="138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498">
        <v>8614634</v>
      </c>
      <c r="BK53" s="552">
        <v>9961617</v>
      </c>
      <c r="BL53" s="276">
        <v>10013126</v>
      </c>
      <c r="BM53" s="276">
        <v>9653625</v>
      </c>
      <c r="BN53" s="276">
        <v>8413914</v>
      </c>
      <c r="BO53" s="56"/>
      <c r="BP53" s="276"/>
      <c r="BQ53" s="276"/>
      <c r="BR53" s="276"/>
      <c r="BS53" s="276"/>
      <c r="BT53" s="276"/>
      <c r="BU53" s="33">
        <f t="shared" si="210"/>
        <v>730150.68000000063</v>
      </c>
      <c r="BV53" s="36">
        <f t="shared" si="210"/>
        <v>946032.87999999989</v>
      </c>
      <c r="BW53" s="36">
        <f t="shared" si="210"/>
        <v>399796.05999999959</v>
      </c>
      <c r="BX53" s="36">
        <f t="shared" si="210"/>
        <v>888871.12000000011</v>
      </c>
      <c r="BY53" s="36">
        <f t="shared" si="210"/>
        <v>1350118.8399999999</v>
      </c>
      <c r="BZ53" s="36">
        <f t="shared" si="210"/>
        <v>1049581.6899999999</v>
      </c>
      <c r="CA53" s="36">
        <f t="shared" si="210"/>
        <v>1473556.2799999998</v>
      </c>
      <c r="CB53" s="36">
        <f t="shared" si="210"/>
        <v>1527681.0800000001</v>
      </c>
      <c r="CC53" s="36">
        <f t="shared" si="210"/>
        <v>1268043.2999999998</v>
      </c>
      <c r="CD53" s="386">
        <f t="shared" si="210"/>
        <v>923790.35000000009</v>
      </c>
      <c r="CE53" s="409">
        <f t="shared" si="211"/>
        <v>300554.66000000015</v>
      </c>
      <c r="CF53" s="36">
        <f t="shared" si="211"/>
        <v>548282.37999999989</v>
      </c>
      <c r="CG53" s="36">
        <f t="shared" si="211"/>
        <v>1587384.6799999997</v>
      </c>
      <c r="CH53" s="36">
        <f t="shared" si="211"/>
        <v>991218</v>
      </c>
      <c r="CI53" s="36">
        <f t="shared" si="211"/>
        <v>1407973</v>
      </c>
      <c r="CJ53" s="227">
        <f t="shared" si="211"/>
        <v>910662</v>
      </c>
      <c r="CK53" s="227">
        <f t="shared" si="211"/>
        <v>-36809</v>
      </c>
      <c r="CL53" s="227">
        <f t="shared" si="211"/>
        <v>549360</v>
      </c>
      <c r="CM53" s="227">
        <f t="shared" si="211"/>
        <v>438526</v>
      </c>
      <c r="CN53" s="253">
        <f t="shared" si="211"/>
        <v>-904186</v>
      </c>
      <c r="CO53" s="253">
        <f t="shared" si="212"/>
        <v>-439573</v>
      </c>
      <c r="CP53" s="366">
        <f t="shared" si="212"/>
        <v>235679</v>
      </c>
      <c r="CQ53" s="335">
        <f t="shared" si="212"/>
        <v>103063</v>
      </c>
      <c r="CR53" s="253">
        <f t="shared" si="212"/>
        <v>342627</v>
      </c>
      <c r="CS53" s="253">
        <f t="shared" si="212"/>
        <v>-1203675</v>
      </c>
      <c r="CT53" s="253">
        <f t="shared" si="212"/>
        <v>641252</v>
      </c>
      <c r="CU53" s="253">
        <f t="shared" si="212"/>
        <v>311000</v>
      </c>
      <c r="CV53" s="253">
        <f t="shared" si="212"/>
        <v>281712</v>
      </c>
      <c r="CW53" s="253">
        <f t="shared" si="212"/>
        <v>113616</v>
      </c>
      <c r="CX53" s="253">
        <f t="shared" si="212"/>
        <v>-380554</v>
      </c>
      <c r="CY53" s="253">
        <f t="shared" si="213"/>
        <v>-348179</v>
      </c>
      <c r="CZ53" s="253">
        <f t="shared" si="213"/>
        <v>1567731</v>
      </c>
      <c r="DA53" s="253">
        <f t="shared" si="213"/>
        <v>1198328</v>
      </c>
      <c r="DB53" s="366">
        <f t="shared" si="213"/>
        <v>220296</v>
      </c>
      <c r="DC53" s="366">
        <f t="shared" si="213"/>
        <v>2325650</v>
      </c>
      <c r="DD53" s="366">
        <f t="shared" si="213"/>
        <v>4880904</v>
      </c>
      <c r="DE53" s="366">
        <f t="shared" si="213"/>
        <v>5257016</v>
      </c>
      <c r="DF53" s="366">
        <f t="shared" si="213"/>
        <v>4252850</v>
      </c>
      <c r="DG53" s="366">
        <f t="shared" si="213"/>
        <v>4778195</v>
      </c>
      <c r="DH53" s="366">
        <f t="shared" si="213"/>
        <v>4333526</v>
      </c>
      <c r="DI53" s="366">
        <f t="shared" si="214"/>
        <v>2535658</v>
      </c>
      <c r="DJ53" s="366">
        <f t="shared" si="214"/>
        <v>1507591</v>
      </c>
      <c r="DK53" s="366">
        <f t="shared" si="214"/>
        <v>2378475</v>
      </c>
      <c r="DL53" s="366">
        <f t="shared" si="214"/>
        <v>1297222</v>
      </c>
      <c r="DM53" s="366">
        <f t="shared" si="214"/>
        <v>1892184</v>
      </c>
      <c r="DN53" s="366">
        <f t="shared" si="214"/>
        <v>1343163</v>
      </c>
      <c r="DO53" s="366">
        <f t="shared" si="214"/>
        <v>-478982</v>
      </c>
      <c r="DP53" s="366">
        <f t="shared" si="214"/>
        <v>-2165002</v>
      </c>
      <c r="DQ53" s="366">
        <f t="shared" si="214"/>
        <v>-1417611</v>
      </c>
      <c r="DR53" s="366">
        <f t="shared" si="214"/>
        <v>-1991772</v>
      </c>
      <c r="DS53" s="366">
        <f t="shared" si="214"/>
        <v>-2280091</v>
      </c>
      <c r="DT53" s="366">
        <f t="shared" si="214"/>
        <v>-2150269</v>
      </c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8413914</v>
      </c>
    </row>
    <row r="54" spans="1:133" s="31" customFormat="1" ht="15">
      <c r="A54" s="138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498">
        <v>2892971</v>
      </c>
      <c r="BK54" s="552">
        <v>3407849</v>
      </c>
      <c r="BL54" s="276">
        <v>3686947</v>
      </c>
      <c r="BM54" s="276">
        <v>3841010</v>
      </c>
      <c r="BN54" s="276">
        <v>3609243</v>
      </c>
      <c r="BO54" s="56"/>
      <c r="BP54" s="276"/>
      <c r="BQ54" s="276"/>
      <c r="BR54" s="276"/>
      <c r="BS54" s="276"/>
      <c r="BT54" s="276"/>
      <c r="BU54" s="33">
        <f t="shared" si="210"/>
        <v>762560.2100000002</v>
      </c>
      <c r="BV54" s="36">
        <f t="shared" si="210"/>
        <v>1936411.8899999999</v>
      </c>
      <c r="BW54" s="36">
        <f t="shared" si="210"/>
        <v>2211000.21</v>
      </c>
      <c r="BX54" s="36">
        <f t="shared" si="210"/>
        <v>1474343.8700000001</v>
      </c>
      <c r="BY54" s="36">
        <f t="shared" si="210"/>
        <v>1258651.6599999999</v>
      </c>
      <c r="BZ54" s="36">
        <f t="shared" si="210"/>
        <v>1115610.6299999999</v>
      </c>
      <c r="CA54" s="36">
        <f t="shared" si="210"/>
        <v>1049962.76</v>
      </c>
      <c r="CB54" s="36">
        <f t="shared" si="210"/>
        <v>1007252.75</v>
      </c>
      <c r="CC54" s="36">
        <f t="shared" si="210"/>
        <v>830448.53000000003</v>
      </c>
      <c r="CD54" s="386">
        <f t="shared" si="210"/>
        <v>805630.28000000003</v>
      </c>
      <c r="CE54" s="409">
        <f t="shared" si="211"/>
        <v>668233.83000000007</v>
      </c>
      <c r="CF54" s="36">
        <f t="shared" si="211"/>
        <v>906284.8899999999</v>
      </c>
      <c r="CG54" s="36">
        <f t="shared" si="211"/>
        <v>383677.64999999991</v>
      </c>
      <c r="CH54" s="36">
        <f t="shared" si="211"/>
        <v>-1050214</v>
      </c>
      <c r="CI54" s="36">
        <f t="shared" si="211"/>
        <v>-971816</v>
      </c>
      <c r="CJ54" s="227">
        <f t="shared" si="211"/>
        <v>-358072</v>
      </c>
      <c r="CK54" s="227">
        <f t="shared" si="211"/>
        <v>-392291</v>
      </c>
      <c r="CL54" s="227">
        <f t="shared" si="211"/>
        <v>-201084</v>
      </c>
      <c r="CM54" s="227">
        <f t="shared" si="211"/>
        <v>8997</v>
      </c>
      <c r="CN54" s="253">
        <f t="shared" si="211"/>
        <v>229269</v>
      </c>
      <c r="CO54" s="253">
        <f t="shared" si="212"/>
        <v>785398</v>
      </c>
      <c r="CP54" s="366">
        <f t="shared" si="212"/>
        <v>290829</v>
      </c>
      <c r="CQ54" s="335">
        <f t="shared" si="212"/>
        <v>391737</v>
      </c>
      <c r="CR54" s="253">
        <f t="shared" si="212"/>
        <v>379304</v>
      </c>
      <c r="CS54" s="253">
        <f t="shared" si="212"/>
        <v>375566</v>
      </c>
      <c r="CT54" s="253">
        <f t="shared" si="212"/>
        <v>811883</v>
      </c>
      <c r="CU54" s="253">
        <f t="shared" si="212"/>
        <v>37634</v>
      </c>
      <c r="CV54" s="253">
        <f t="shared" si="212"/>
        <v>160709</v>
      </c>
      <c r="CW54" s="253">
        <f t="shared" si="212"/>
        <v>172450</v>
      </c>
      <c r="CX54" s="253">
        <f t="shared" si="212"/>
        <v>74601</v>
      </c>
      <c r="CY54" s="253">
        <f t="shared" si="213"/>
        <v>-107162</v>
      </c>
      <c r="CZ54" s="253">
        <f t="shared" si="213"/>
        <v>129737</v>
      </c>
      <c r="DA54" s="253">
        <f t="shared" si="213"/>
        <v>-495925</v>
      </c>
      <c r="DB54" s="366">
        <f t="shared" si="213"/>
        <v>-154202</v>
      </c>
      <c r="DC54" s="366">
        <f t="shared" si="213"/>
        <v>-160174</v>
      </c>
      <c r="DD54" s="366">
        <f t="shared" si="213"/>
        <v>513522</v>
      </c>
      <c r="DE54" s="366">
        <f t="shared" si="213"/>
        <v>700527</v>
      </c>
      <c r="DF54" s="366">
        <f t="shared" si="213"/>
        <v>581395</v>
      </c>
      <c r="DG54" s="366">
        <f t="shared" si="213"/>
        <v>1166235</v>
      </c>
      <c r="DH54" s="366">
        <f t="shared" si="213"/>
        <v>898228</v>
      </c>
      <c r="DI54" s="366">
        <f t="shared" si="214"/>
        <v>680129</v>
      </c>
      <c r="DJ54" s="366">
        <f t="shared" si="214"/>
        <v>191676</v>
      </c>
      <c r="DK54" s="366">
        <f t="shared" si="214"/>
        <v>399408</v>
      </c>
      <c r="DL54" s="366">
        <f t="shared" si="214"/>
        <v>-136757</v>
      </c>
      <c r="DM54" s="366">
        <f t="shared" si="214"/>
        <v>266575</v>
      </c>
      <c r="DN54" s="366">
        <f t="shared" si="214"/>
        <v>369328</v>
      </c>
      <c r="DO54" s="366">
        <f t="shared" si="214"/>
        <v>113071</v>
      </c>
      <c r="DP54" s="366">
        <f t="shared" si="214"/>
        <v>-579517</v>
      </c>
      <c r="DQ54" s="366">
        <f t="shared" si="214"/>
        <v>-405062</v>
      </c>
      <c r="DR54" s="366">
        <f t="shared" si="214"/>
        <v>-462764</v>
      </c>
      <c r="DS54" s="366">
        <f t="shared" si="214"/>
        <v>-477967</v>
      </c>
      <c r="DT54" s="366">
        <f t="shared" si="214"/>
        <v>-227018</v>
      </c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3609243</v>
      </c>
    </row>
    <row r="55" spans="1:133" s="31" customFormat="1" ht="15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498">
        <v>2678572</v>
      </c>
      <c r="BK55" s="552">
        <v>2633111</v>
      </c>
      <c r="BL55" s="276">
        <v>2911084</v>
      </c>
      <c r="BM55" s="276">
        <v>2580673</v>
      </c>
      <c r="BN55" s="276">
        <v>2195744</v>
      </c>
      <c r="BO55" s="56"/>
      <c r="BP55" s="276"/>
      <c r="BQ55" s="276"/>
      <c r="BR55" s="276"/>
      <c r="BS55" s="276"/>
      <c r="BT55" s="276"/>
      <c r="BU55" s="33">
        <f t="shared" si="210"/>
        <v>445796.02000000002</v>
      </c>
      <c r="BV55" s="36">
        <f t="shared" si="210"/>
        <v>1403218.5800000001</v>
      </c>
      <c r="BW55" s="36">
        <f t="shared" si="210"/>
        <v>1824896.9099999999</v>
      </c>
      <c r="BX55" s="36">
        <f t="shared" si="210"/>
        <v>1348331.8600000001</v>
      </c>
      <c r="BY55" s="36">
        <f t="shared" si="210"/>
        <v>952411.95999999996</v>
      </c>
      <c r="BZ55" s="36">
        <f t="shared" si="210"/>
        <v>798396.83000000007</v>
      </c>
      <c r="CA55" s="36">
        <f t="shared" si="210"/>
        <v>871460.81000000006</v>
      </c>
      <c r="CB55" s="36">
        <f t="shared" si="210"/>
        <v>835149.80000000005</v>
      </c>
      <c r="CC55" s="36">
        <f t="shared" si="210"/>
        <v>606569.84000000008</v>
      </c>
      <c r="CD55" s="386">
        <f t="shared" si="210"/>
        <v>545454.68999999994</v>
      </c>
      <c r="CE55" s="409">
        <f t="shared" si="211"/>
        <v>625777.27000000002</v>
      </c>
      <c r="CF55" s="36">
        <f t="shared" si="211"/>
        <v>760754.45999999996</v>
      </c>
      <c r="CG55" s="36">
        <f t="shared" si="211"/>
        <v>572988.48999999999</v>
      </c>
      <c r="CH55" s="36">
        <f t="shared" si="211"/>
        <v>-487269</v>
      </c>
      <c r="CI55" s="36">
        <f t="shared" si="211"/>
        <v>-1114280</v>
      </c>
      <c r="CJ55" s="227">
        <f t="shared" si="211"/>
        <v>-435796</v>
      </c>
      <c r="CK55" s="227">
        <f t="shared" si="211"/>
        <v>-37264</v>
      </c>
      <c r="CL55" s="227">
        <f t="shared" si="211"/>
        <v>-209867</v>
      </c>
      <c r="CM55" s="227">
        <f t="shared" si="211"/>
        <v>-15467</v>
      </c>
      <c r="CN55" s="253">
        <f t="shared" si="211"/>
        <v>189228</v>
      </c>
      <c r="CO55" s="253">
        <f t="shared" si="212"/>
        <v>1058854</v>
      </c>
      <c r="CP55" s="366">
        <f t="shared" si="212"/>
        <v>568845</v>
      </c>
      <c r="CQ55" s="335">
        <f t="shared" si="212"/>
        <v>1255018</v>
      </c>
      <c r="CR55" s="253">
        <f t="shared" si="212"/>
        <v>378824</v>
      </c>
      <c r="CS55" s="253">
        <f t="shared" si="212"/>
        <v>222049</v>
      </c>
      <c r="CT55" s="253">
        <f t="shared" si="212"/>
        <v>183349</v>
      </c>
      <c r="CU55" s="253">
        <f t="shared" si="212"/>
        <v>447786</v>
      </c>
      <c r="CV55" s="253">
        <f t="shared" si="212"/>
        <v>226339</v>
      </c>
      <c r="CW55" s="253">
        <f t="shared" si="212"/>
        <v>-177445</v>
      </c>
      <c r="CX55" s="253">
        <f t="shared" si="212"/>
        <v>159854</v>
      </c>
      <c r="CY55" s="253">
        <f t="shared" si="213"/>
        <v>373429</v>
      </c>
      <c r="CZ55" s="253">
        <f t="shared" si="213"/>
        <v>36263</v>
      </c>
      <c r="DA55" s="253">
        <f t="shared" si="213"/>
        <v>82325</v>
      </c>
      <c r="DB55" s="366">
        <f t="shared" si="213"/>
        <v>328727</v>
      </c>
      <c r="DC55" s="366">
        <f t="shared" si="213"/>
        <v>-1022149</v>
      </c>
      <c r="DD55" s="366">
        <f t="shared" si="213"/>
        <v>30415</v>
      </c>
      <c r="DE55" s="366">
        <f t="shared" si="213"/>
        <v>-57463</v>
      </c>
      <c r="DF55" s="366">
        <f t="shared" si="213"/>
        <v>447216</v>
      </c>
      <c r="DG55" s="366">
        <f t="shared" si="213"/>
        <v>685515</v>
      </c>
      <c r="DH55" s="366">
        <f t="shared" si="213"/>
        <v>950436</v>
      </c>
      <c r="DI55" s="366">
        <f t="shared" si="214"/>
        <v>673857</v>
      </c>
      <c r="DJ55" s="366">
        <f t="shared" si="214"/>
        <v>437845</v>
      </c>
      <c r="DK55" s="366">
        <f t="shared" si="214"/>
        <v>9282</v>
      </c>
      <c r="DL55" s="366">
        <f t="shared" si="214"/>
        <v>39638</v>
      </c>
      <c r="DM55" s="366">
        <f t="shared" si="214"/>
        <v>-184073</v>
      </c>
      <c r="DN55" s="366">
        <f t="shared" si="214"/>
        <v>-108673</v>
      </c>
      <c r="DO55" s="366">
        <f t="shared" si="214"/>
        <v>48985</v>
      </c>
      <c r="DP55" s="366">
        <f t="shared" si="214"/>
        <v>392865</v>
      </c>
      <c r="DQ55" s="366">
        <f t="shared" si="214"/>
        <v>441390</v>
      </c>
      <c r="DR55" s="366">
        <f t="shared" si="214"/>
        <v>319141</v>
      </c>
      <c r="DS55" s="366">
        <f t="shared" si="214"/>
        <v>-358253</v>
      </c>
      <c r="DT55" s="366">
        <f t="shared" si="214"/>
        <v>-952495</v>
      </c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2195744</v>
      </c>
    </row>
    <row r="56" spans="1:133" s="31" customFormat="1" ht="15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498">
        <v>3757642</v>
      </c>
      <c r="BK56" s="552">
        <v>4092145</v>
      </c>
      <c r="BL56" s="276">
        <v>3604630</v>
      </c>
      <c r="BM56" s="276">
        <v>3388058</v>
      </c>
      <c r="BN56" s="276">
        <v>4340630</v>
      </c>
      <c r="BO56" s="56"/>
      <c r="BP56" s="276"/>
      <c r="BQ56" s="276"/>
      <c r="BR56" s="276"/>
      <c r="BS56" s="276"/>
      <c r="BT56" s="276"/>
      <c r="BU56" s="33">
        <f t="shared" si="210"/>
        <v>-235323.23999999999</v>
      </c>
      <c r="BV56" s="36">
        <f t="shared" si="210"/>
        <v>558086.95999999996</v>
      </c>
      <c r="BW56" s="36">
        <f t="shared" si="210"/>
        <v>1648076.54</v>
      </c>
      <c r="BX56" s="36">
        <f t="shared" si="210"/>
        <v>1564895.6599999999</v>
      </c>
      <c r="BY56" s="36">
        <f t="shared" si="210"/>
        <v>1159007.7</v>
      </c>
      <c r="BZ56" s="36">
        <f t="shared" si="210"/>
        <v>736811.90999999992</v>
      </c>
      <c r="CA56" s="36">
        <f t="shared" si="210"/>
        <v>780658.43999999994</v>
      </c>
      <c r="CB56" s="36">
        <f t="shared" si="210"/>
        <v>1388284.9199999999</v>
      </c>
      <c r="CC56" s="36">
        <f t="shared" si="210"/>
        <v>840888.37999999989</v>
      </c>
      <c r="CD56" s="386">
        <f t="shared" si="210"/>
        <v>859186.05000000005</v>
      </c>
      <c r="CE56" s="409">
        <f t="shared" si="211"/>
        <v>418464.35000000009</v>
      </c>
      <c r="CF56" s="36">
        <f t="shared" si="211"/>
        <v>-538785.75</v>
      </c>
      <c r="CG56" s="36">
        <f t="shared" si="211"/>
        <v>535595.78000000003</v>
      </c>
      <c r="CH56" s="36">
        <f t="shared" si="211"/>
        <v>-954084</v>
      </c>
      <c r="CI56" s="36">
        <f t="shared" si="211"/>
        <v>-1177828</v>
      </c>
      <c r="CJ56" s="227">
        <f t="shared" si="211"/>
        <v>-1622701</v>
      </c>
      <c r="CK56" s="227">
        <f t="shared" si="211"/>
        <v>-608467</v>
      </c>
      <c r="CL56" s="227">
        <f t="shared" si="211"/>
        <v>-306993</v>
      </c>
      <c r="CM56" s="227">
        <f t="shared" si="211"/>
        <v>-77080</v>
      </c>
      <c r="CN56" s="253">
        <f t="shared" si="211"/>
        <v>746278</v>
      </c>
      <c r="CO56" s="253">
        <f t="shared" si="212"/>
        <v>1987875</v>
      </c>
      <c r="CP56" s="366">
        <f t="shared" si="212"/>
        <v>887794</v>
      </c>
      <c r="CQ56" s="335">
        <f t="shared" si="212"/>
        <v>2615607</v>
      </c>
      <c r="CR56" s="253">
        <f t="shared" si="212"/>
        <v>2154941</v>
      </c>
      <c r="CS56" s="253">
        <f t="shared" si="212"/>
        <v>1181788</v>
      </c>
      <c r="CT56" s="253">
        <f t="shared" si="212"/>
        <v>1589890</v>
      </c>
      <c r="CU56" s="253">
        <f t="shared" si="212"/>
        <v>1006993</v>
      </c>
      <c r="CV56" s="253">
        <f t="shared" si="212"/>
        <v>1031631</v>
      </c>
      <c r="CW56" s="253">
        <f t="shared" si="212"/>
        <v>919797</v>
      </c>
      <c r="CX56" s="253">
        <f t="shared" si="212"/>
        <v>694348</v>
      </c>
      <c r="CY56" s="253">
        <f t="shared" si="213"/>
        <v>1131810</v>
      </c>
      <c r="CZ56" s="253">
        <f t="shared" si="213"/>
        <v>1669872</v>
      </c>
      <c r="DA56" s="253">
        <f t="shared" si="213"/>
        <v>563900</v>
      </c>
      <c r="DB56" s="366">
        <f t="shared" si="213"/>
        <v>2396336</v>
      </c>
      <c r="DC56" s="366">
        <f t="shared" si="213"/>
        <v>1813776</v>
      </c>
      <c r="DD56" s="366">
        <f t="shared" si="213"/>
        <v>1421726</v>
      </c>
      <c r="DE56" s="366">
        <f t="shared" si="213"/>
        <v>1984135</v>
      </c>
      <c r="DF56" s="366">
        <f t="shared" si="213"/>
        <v>1725070</v>
      </c>
      <c r="DG56" s="366">
        <f t="shared" si="213"/>
        <v>2291457</v>
      </c>
      <c r="DH56" s="366">
        <f t="shared" si="213"/>
        <v>1442453</v>
      </c>
      <c r="DI56" s="366">
        <f t="shared" si="214"/>
        <v>1887859</v>
      </c>
      <c r="DJ56" s="366">
        <f t="shared" si="214"/>
        <v>1768825</v>
      </c>
      <c r="DK56" s="366">
        <f t="shared" si="214"/>
        <v>2042619</v>
      </c>
      <c r="DL56" s="366">
        <f t="shared" si="214"/>
        <v>406076</v>
      </c>
      <c r="DM56" s="366">
        <f t="shared" si="214"/>
        <v>491876</v>
      </c>
      <c r="DN56" s="366">
        <f t="shared" si="214"/>
        <v>-821898</v>
      </c>
      <c r="DO56" s="366">
        <f t="shared" si="214"/>
        <v>-3104378</v>
      </c>
      <c r="DP56" s="366">
        <f t="shared" si="214"/>
        <v>-1733940</v>
      </c>
      <c r="DQ56" s="366">
        <f t="shared" si="214"/>
        <v>-1026822</v>
      </c>
      <c r="DR56" s="366">
        <f t="shared" si="214"/>
        <v>-1555414</v>
      </c>
      <c r="DS56" s="366">
        <f t="shared" si="214"/>
        <v>-1589191</v>
      </c>
      <c r="DT56" s="366">
        <f t="shared" si="214"/>
        <v>186194</v>
      </c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4340630</v>
      </c>
    </row>
    <row r="57" spans="1:133" s="122" customFormat="1" ht="15">
      <c r="A57" s="139"/>
      <c r="B57" s="32" t="s">
        <v>144</v>
      </c>
      <c r="C57" s="132">
        <f t="shared" si="215" ref="C57:Q57">SUM(C52:C56)</f>
        <v>22789062.640000001</v>
      </c>
      <c r="D57" s="133">
        <f t="shared" si="215"/>
        <v>24335526.59</v>
      </c>
      <c r="E57" s="133">
        <f t="shared" si="215"/>
        <v>23278997.27</v>
      </c>
      <c r="F57" s="133">
        <f t="shared" si="215"/>
        <v>20183122.66</v>
      </c>
      <c r="G57" s="133">
        <f t="shared" si="215"/>
        <v>16566662.93</v>
      </c>
      <c r="H57" s="133">
        <f t="shared" si="215"/>
        <v>17061458.180000003</v>
      </c>
      <c r="I57" s="133">
        <f t="shared" si="215"/>
        <v>19809849.789999999</v>
      </c>
      <c r="J57" s="133">
        <f t="shared" si="215"/>
        <v>23510502.569999997</v>
      </c>
      <c r="K57" s="133">
        <f t="shared" si="215"/>
        <v>21953216.670000002</v>
      </c>
      <c r="L57" s="134">
        <f t="shared" si="215"/>
        <v>18550836.870000001</v>
      </c>
      <c r="M57" s="133">
        <f t="shared" si="215"/>
        <v>20829885.759999998</v>
      </c>
      <c r="N57" s="133">
        <f t="shared" si="215"/>
        <v>25679143.509999998</v>
      </c>
      <c r="O57" s="133">
        <f t="shared" si="215"/>
        <v>30912559.250000004</v>
      </c>
      <c r="P57" s="133">
        <f t="shared" si="215"/>
        <v>36980985</v>
      </c>
      <c r="Q57" s="133">
        <f t="shared" si="215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499">
        <v>37896993</v>
      </c>
      <c r="BK57" s="553">
        <v>43197844</v>
      </c>
      <c r="BL57" s="277">
        <v>43089265</v>
      </c>
      <c r="BM57" s="277">
        <v>41143000</v>
      </c>
      <c r="BN57" s="277">
        <v>38885240</v>
      </c>
      <c r="BO57" s="37"/>
      <c r="BP57" s="277"/>
      <c r="BQ57" s="277"/>
      <c r="BR57" s="277"/>
      <c r="BS57" s="277"/>
      <c r="BT57" s="277"/>
      <c r="BU57" s="132">
        <f t="shared" si="216" ref="BU57:BY57">SUM(BU52:BU56)</f>
        <v>8123496.6100000013</v>
      </c>
      <c r="BV57" s="135">
        <f t="shared" si="216"/>
        <v>12645458.41</v>
      </c>
      <c r="BW57" s="135">
        <f t="shared" si="216"/>
        <v>12552031.73</v>
      </c>
      <c r="BX57" s="135">
        <f t="shared" si="216"/>
        <v>13793829.34</v>
      </c>
      <c r="BY57" s="135">
        <f t="shared" si="216"/>
        <v>11887782.07</v>
      </c>
      <c r="BZ57" s="135">
        <f t="shared" si="217" ref="BZ57:CH57">SUM(BZ52:BZ56)</f>
        <v>10459851.819999998</v>
      </c>
      <c r="CA57" s="135">
        <f t="shared" si="217"/>
        <v>14756579.209999999</v>
      </c>
      <c r="CB57" s="135">
        <f t="shared" si="217"/>
        <v>18302921.43</v>
      </c>
      <c r="CC57" s="135">
        <f t="shared" si="217"/>
        <v>12871123.329999998</v>
      </c>
      <c r="CD57" s="387">
        <f t="shared" si="217"/>
        <v>9539711.1300000008</v>
      </c>
      <c r="CE57" s="410">
        <f t="shared" si="217"/>
        <v>5918738.2400000002</v>
      </c>
      <c r="CF57" s="135">
        <f t="shared" si="217"/>
        <v>6059263.4899999993</v>
      </c>
      <c r="CG57" s="135">
        <f t="shared" si="217"/>
        <v>7583923.7499999991</v>
      </c>
      <c r="CH57" s="135">
        <f t="shared" si="217"/>
        <v>778420</v>
      </c>
      <c r="CI57" s="135">
        <f t="shared" si="218" ref="CI57:CJ57">SUM(CI52:CI56)</f>
        <v>-877648</v>
      </c>
      <c r="CJ57" s="228">
        <f t="shared" si="218"/>
        <v>-3765965</v>
      </c>
      <c r="CK57" s="228">
        <f t="shared" si="219" ref="CK57:CL57">SUM(CK52:CK56)</f>
        <v>-5066526</v>
      </c>
      <c r="CL57" s="228">
        <f t="shared" si="219"/>
        <v>-2888686</v>
      </c>
      <c r="CM57" s="228">
        <f t="shared" si="220" ref="CM57:CN57">SUM(CM52:CM56)</f>
        <v>-5153393</v>
      </c>
      <c r="CN57" s="254">
        <f t="shared" si="220"/>
        <v>-10275444</v>
      </c>
      <c r="CO57" s="254">
        <f t="shared" si="221" ref="CO57:CQ57">SUM(CO52:CO56)</f>
        <v>1220807</v>
      </c>
      <c r="CP57" s="367">
        <f t="shared" si="221"/>
        <v>-426004</v>
      </c>
      <c r="CQ57" s="336">
        <f t="shared" si="221"/>
        <v>2292760</v>
      </c>
      <c r="CR57" s="254">
        <f t="shared" si="222" ref="CR57:CS57">SUM(CR52:CR56)</f>
        <v>2330656</v>
      </c>
      <c r="CS57" s="254">
        <f t="shared" si="222"/>
        <v>-4191586</v>
      </c>
      <c r="CT57" s="254">
        <f t="shared" si="223" ref="CT57">SUM(CT52:CT56)</f>
        <v>834664</v>
      </c>
      <c r="CU57" s="254">
        <f t="shared" si="224" ref="CU57">SUM(CU52:CU56)</f>
        <v>-586626</v>
      </c>
      <c r="CV57" s="254">
        <f t="shared" si="225" ref="CV57">SUM(CV52:CV56)</f>
        <v>530221</v>
      </c>
      <c r="CW57" s="254">
        <f t="shared" si="226" ref="CW57">SUM(CW52:CW56)</f>
        <v>1443759</v>
      </c>
      <c r="CX57" s="254">
        <f t="shared" si="227" ref="CX57">SUM(CX52:CX56)</f>
        <v>-157154</v>
      </c>
      <c r="CY57" s="254">
        <f t="shared" si="228" ref="CY57">SUM(CY52:CY56)</f>
        <v>-1155535</v>
      </c>
      <c r="CZ57" s="254">
        <f t="shared" si="229" ref="CZ57">SUM(CZ52:CZ56)</f>
        <v>5630496</v>
      </c>
      <c r="DA57" s="254">
        <f t="shared" si="230" ref="DA57">SUM(DA52:DA56)</f>
        <v>-1285352</v>
      </c>
      <c r="DB57" s="367">
        <f t="shared" si="231" ref="DB57">SUM(DB52:DB56)</f>
        <v>1720517</v>
      </c>
      <c r="DC57" s="367">
        <f t="shared" si="232" ref="DC57">SUM(DC52:DC56)</f>
        <v>5171600</v>
      </c>
      <c r="DD57" s="367">
        <f t="shared" si="233" ref="DD57">SUM(DD52:DD56)</f>
        <v>14132142</v>
      </c>
      <c r="DE57" s="367">
        <f t="shared" si="234" ref="DE57">SUM(DE52:DE56)</f>
        <v>14645357</v>
      </c>
      <c r="DF57" s="367">
        <f t="shared" si="235" ref="DF57">SUM(DF52:DF56)</f>
        <v>14452222</v>
      </c>
      <c r="DG57" s="367">
        <f t="shared" si="236" ref="DG57">SUM(DG52:DG56)</f>
        <v>17359127</v>
      </c>
      <c r="DH57" s="367">
        <f t="shared" si="237" ref="DH57">SUM(DH52:DH56)</f>
        <v>15387839</v>
      </c>
      <c r="DI57" s="367">
        <f t="shared" si="238" ref="DI57">SUM(DI52:DI56)</f>
        <v>10187134</v>
      </c>
      <c r="DJ57" s="367">
        <f t="shared" si="239" ref="DJ57">SUM(DJ52:DJ56)</f>
        <v>5536417</v>
      </c>
      <c r="DK57" s="367">
        <f t="shared" si="240" ref="DK57:DL57">SUM(DK52:DK56)</f>
        <v>10065843</v>
      </c>
      <c r="DL57" s="367">
        <f t="shared" si="240"/>
        <v>2344617</v>
      </c>
      <c r="DM57" s="367">
        <f t="shared" si="241" ref="DM57:DN57">SUM(DM52:DM56)</f>
        <v>6096529</v>
      </c>
      <c r="DN57" s="367">
        <f t="shared" si="241"/>
        <v>2528297</v>
      </c>
      <c r="DO57" s="367">
        <f t="shared" si="242" ref="DO57:DP57">SUM(DO52:DO56)</f>
        <v>-4382001</v>
      </c>
      <c r="DP57" s="367">
        <f t="shared" si="242"/>
        <v>-10304212</v>
      </c>
      <c r="DQ57" s="367">
        <f t="shared" si="243" ref="DQ57:DR57">SUM(DQ52:DQ56)</f>
        <v>-5752410</v>
      </c>
      <c r="DR57" s="367">
        <f t="shared" si="243"/>
        <v>-9957026</v>
      </c>
      <c r="DS57" s="367">
        <f t="shared" si="244" ref="DS57:DT57">SUM(DS52:DS56)</f>
        <v>-10582882</v>
      </c>
      <c r="DT57" s="367">
        <f t="shared" si="244"/>
        <v>-7243807</v>
      </c>
      <c r="EB57" s="327"/>
      <c r="EC57" s="37">
        <f>SUM(EC52:EC56)</f>
        <v>38885240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00"/>
      <c r="BK58" s="554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443"/>
      <c r="DV58" s="443"/>
      <c r="DW58" s="443"/>
      <c r="DX58" s="443"/>
      <c r="DY58" s="443"/>
      <c r="DZ58" s="443"/>
      <c r="EA58" s="443"/>
      <c r="EB58" s="326"/>
      <c r="EC58" s="42"/>
    </row>
    <row r="59" spans="1:133" s="31" customFormat="1" ht="15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498">
        <v>155438936</v>
      </c>
      <c r="BK59" s="552">
        <v>156333833</v>
      </c>
      <c r="BL59" s="276">
        <v>156867562</v>
      </c>
      <c r="BM59" s="276">
        <v>151838013</v>
      </c>
      <c r="BN59" s="276">
        <v>152986929</v>
      </c>
      <c r="BO59" s="56"/>
      <c r="BP59" s="276"/>
      <c r="BQ59" s="276"/>
      <c r="BR59" s="276"/>
      <c r="BS59" s="276"/>
      <c r="BT59" s="276"/>
      <c r="BU59" s="33">
        <f t="shared" si="245" ref="BU59:CD63">O59-C59</f>
        <v>33405202.959999993</v>
      </c>
      <c r="BV59" s="36">
        <f t="shared" si="245"/>
        <v>37142362.25</v>
      </c>
      <c r="BW59" s="36">
        <f t="shared" si="245"/>
        <v>46950503.400000006</v>
      </c>
      <c r="BX59" s="36">
        <f t="shared" si="245"/>
        <v>51081630</v>
      </c>
      <c r="BY59" s="36">
        <f t="shared" si="245"/>
        <v>54137219.730000004</v>
      </c>
      <c r="BZ59" s="36">
        <f t="shared" si="245"/>
        <v>59653321.260000005</v>
      </c>
      <c r="CA59" s="36">
        <f t="shared" si="245"/>
        <v>65382312.209999993</v>
      </c>
      <c r="CB59" s="36">
        <f t="shared" si="245"/>
        <v>80042587.900000006</v>
      </c>
      <c r="CC59" s="36">
        <f t="shared" si="245"/>
        <v>82087687.25</v>
      </c>
      <c r="CD59" s="386">
        <f t="shared" si="245"/>
        <v>84933017.310000002</v>
      </c>
      <c r="CE59" s="409">
        <f t="shared" si="246" ref="CE59:CN63">Y59-M59</f>
        <v>85657338.579999998</v>
      </c>
      <c r="CF59" s="36">
        <f t="shared" si="246"/>
        <v>81270113.370000005</v>
      </c>
      <c r="CG59" s="36">
        <f t="shared" si="246"/>
        <v>74330989.5</v>
      </c>
      <c r="CH59" s="36">
        <f t="shared" si="246"/>
        <v>81954645</v>
      </c>
      <c r="CI59" s="36">
        <f t="shared" si="246"/>
        <v>71876440</v>
      </c>
      <c r="CJ59" s="227">
        <f t="shared" si="246"/>
        <v>62777342</v>
      </c>
      <c r="CK59" s="227">
        <f t="shared" si="246"/>
        <v>47039834</v>
      </c>
      <c r="CL59" s="227">
        <f t="shared" si="246"/>
        <v>29206780</v>
      </c>
      <c r="CM59" s="227">
        <f t="shared" si="246"/>
        <v>13965227</v>
      </c>
      <c r="CN59" s="253">
        <f t="shared" si="246"/>
        <v>-3048442</v>
      </c>
      <c r="CO59" s="253">
        <f t="shared" si="247" ref="CO59:CX63">AI59-W59</f>
        <v>-3830964</v>
      </c>
      <c r="CP59" s="366">
        <f t="shared" si="247"/>
        <v>-16964910</v>
      </c>
      <c r="CQ59" s="335">
        <f t="shared" si="247"/>
        <v>-17780616</v>
      </c>
      <c r="CR59" s="253">
        <f t="shared" si="247"/>
        <v>-16075057</v>
      </c>
      <c r="CS59" s="253">
        <f t="shared" si="247"/>
        <v>-18012283</v>
      </c>
      <c r="CT59" s="253">
        <f t="shared" si="247"/>
        <v>-40044350</v>
      </c>
      <c r="CU59" s="253">
        <f t="shared" si="247"/>
        <v>-43910516</v>
      </c>
      <c r="CV59" s="253">
        <f t="shared" si="247"/>
        <v>-47519447</v>
      </c>
      <c r="CW59" s="253">
        <f t="shared" si="247"/>
        <v>-36507036</v>
      </c>
      <c r="CX59" s="253">
        <f t="shared" si="247"/>
        <v>-31385846</v>
      </c>
      <c r="CY59" s="253">
        <f t="shared" si="248" ref="CY59:DH63">AS59-AG59</f>
        <v>-26879410</v>
      </c>
      <c r="CZ59" s="253">
        <f t="shared" si="248"/>
        <v>-27415244</v>
      </c>
      <c r="DA59" s="253">
        <f t="shared" si="248"/>
        <v>-30374738</v>
      </c>
      <c r="DB59" s="366">
        <f t="shared" si="248"/>
        <v>-13079591</v>
      </c>
      <c r="DC59" s="366">
        <f t="shared" si="248"/>
        <v>-25589389</v>
      </c>
      <c r="DD59" s="366">
        <f t="shared" si="248"/>
        <v>-25607884</v>
      </c>
      <c r="DE59" s="366">
        <f t="shared" si="248"/>
        <v>-19881613</v>
      </c>
      <c r="DF59" s="366">
        <f t="shared" si="248"/>
        <v>1493747</v>
      </c>
      <c r="DG59" s="366">
        <f t="shared" si="248"/>
        <v>1987186</v>
      </c>
      <c r="DH59" s="366">
        <f t="shared" si="248"/>
        <v>8775487</v>
      </c>
      <c r="DI59" s="366">
        <f t="shared" si="249" ref="DI59:DT63">BC59-AQ59</f>
        <v>11914100</v>
      </c>
      <c r="DJ59" s="366">
        <f t="shared" si="249"/>
        <v>13820758</v>
      </c>
      <c r="DK59" s="366">
        <f t="shared" si="249"/>
        <v>8396470</v>
      </c>
      <c r="DL59" s="366">
        <f t="shared" si="249"/>
        <v>4479121</v>
      </c>
      <c r="DM59" s="366">
        <f t="shared" si="249"/>
        <v>4801510</v>
      </c>
      <c r="DN59" s="366">
        <f t="shared" si="249"/>
        <v>-167202</v>
      </c>
      <c r="DO59" s="366">
        <f t="shared" si="249"/>
        <v>14829910</v>
      </c>
      <c r="DP59" s="366">
        <f t="shared" si="249"/>
        <v>8210928</v>
      </c>
      <c r="DQ59" s="366">
        <f t="shared" si="249"/>
        <v>5919954</v>
      </c>
      <c r="DR59" s="366">
        <f t="shared" si="249"/>
        <v>-6095006</v>
      </c>
      <c r="DS59" s="366">
        <f t="shared" si="249"/>
        <v>-9813412</v>
      </c>
      <c r="DT59" s="366">
        <f t="shared" si="249"/>
        <v>-10448510</v>
      </c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152986929</v>
      </c>
    </row>
    <row r="60" spans="1:133" s="31" customFormat="1" ht="15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498">
        <v>95770704</v>
      </c>
      <c r="BK60" s="552">
        <v>99127494</v>
      </c>
      <c r="BL60" s="276">
        <v>98289516</v>
      </c>
      <c r="BM60" s="276">
        <v>103544151</v>
      </c>
      <c r="BN60" s="276">
        <v>104054726</v>
      </c>
      <c r="BO60" s="56"/>
      <c r="BP60" s="276"/>
      <c r="BQ60" s="276"/>
      <c r="BR60" s="276"/>
      <c r="BS60" s="276"/>
      <c r="BT60" s="276"/>
      <c r="BU60" s="33">
        <f t="shared" si="245"/>
        <v>14825767</v>
      </c>
      <c r="BV60" s="36">
        <f t="shared" si="245"/>
        <v>20584896.799999997</v>
      </c>
      <c r="BW60" s="36">
        <f t="shared" si="245"/>
        <v>20001457.119999997</v>
      </c>
      <c r="BX60" s="36">
        <f t="shared" si="245"/>
        <v>19162835.229999997</v>
      </c>
      <c r="BY60" s="36">
        <f t="shared" si="245"/>
        <v>24004181.390000001</v>
      </c>
      <c r="BZ60" s="36">
        <f t="shared" si="245"/>
        <v>23762520.399999999</v>
      </c>
      <c r="CA60" s="36">
        <f t="shared" si="245"/>
        <v>22404441.640000001</v>
      </c>
      <c r="CB60" s="36">
        <f t="shared" si="245"/>
        <v>18302012.159999996</v>
      </c>
      <c r="CC60" s="36">
        <f t="shared" si="245"/>
        <v>24243950.82</v>
      </c>
      <c r="CD60" s="386">
        <f t="shared" si="245"/>
        <v>28096245.969999999</v>
      </c>
      <c r="CE60" s="409">
        <f t="shared" si="246"/>
        <v>26041287.189999998</v>
      </c>
      <c r="CF60" s="36">
        <f t="shared" si="246"/>
        <v>29600791.890000001</v>
      </c>
      <c r="CG60" s="36">
        <f t="shared" si="246"/>
        <v>30697314.270000003</v>
      </c>
      <c r="CH60" s="36">
        <f t="shared" si="246"/>
        <v>22009459</v>
      </c>
      <c r="CI60" s="36">
        <f t="shared" si="246"/>
        <v>25080332</v>
      </c>
      <c r="CJ60" s="227">
        <f t="shared" si="246"/>
        <v>26401484</v>
      </c>
      <c r="CK60" s="227">
        <f t="shared" si="246"/>
        <v>23110373</v>
      </c>
      <c r="CL60" s="227">
        <f t="shared" si="246"/>
        <v>22964679</v>
      </c>
      <c r="CM60" s="227">
        <f t="shared" si="246"/>
        <v>19954162</v>
      </c>
      <c r="CN60" s="253">
        <f t="shared" si="246"/>
        <v>17584355</v>
      </c>
      <c r="CO60" s="253">
        <f t="shared" si="247"/>
        <v>-1798740</v>
      </c>
      <c r="CP60" s="366">
        <f t="shared" si="247"/>
        <v>5351480</v>
      </c>
      <c r="CQ60" s="335">
        <f t="shared" si="247"/>
        <v>1013808</v>
      </c>
      <c r="CR60" s="253">
        <f t="shared" si="247"/>
        <v>-6376199</v>
      </c>
      <c r="CS60" s="253">
        <f t="shared" si="247"/>
        <v>-8207606</v>
      </c>
      <c r="CT60" s="253">
        <f t="shared" si="247"/>
        <v>-62501</v>
      </c>
      <c r="CU60" s="253">
        <f t="shared" si="247"/>
        <v>-1616888</v>
      </c>
      <c r="CV60" s="253">
        <f t="shared" si="247"/>
        <v>-6745698</v>
      </c>
      <c r="CW60" s="253">
        <f t="shared" si="247"/>
        <v>-13355590</v>
      </c>
      <c r="CX60" s="253">
        <f t="shared" si="247"/>
        <v>-17348502</v>
      </c>
      <c r="CY60" s="253">
        <f t="shared" si="248"/>
        <v>-12997810</v>
      </c>
      <c r="CZ60" s="253">
        <f t="shared" si="248"/>
        <v>-8246878</v>
      </c>
      <c r="DA60" s="253">
        <f t="shared" si="248"/>
        <v>3800871</v>
      </c>
      <c r="DB60" s="366">
        <f t="shared" si="248"/>
        <v>-14516166</v>
      </c>
      <c r="DC60" s="366">
        <f t="shared" si="248"/>
        <v>-914040</v>
      </c>
      <c r="DD60" s="366">
        <f t="shared" si="248"/>
        <v>2704874</v>
      </c>
      <c r="DE60" s="366">
        <f t="shared" si="248"/>
        <v>5832806</v>
      </c>
      <c r="DF60" s="366">
        <f t="shared" si="248"/>
        <v>181787</v>
      </c>
      <c r="DG60" s="366">
        <f t="shared" si="248"/>
        <v>5940275</v>
      </c>
      <c r="DH60" s="366">
        <f t="shared" si="248"/>
        <v>10659937</v>
      </c>
      <c r="DI60" s="366">
        <f t="shared" si="249"/>
        <v>17669961</v>
      </c>
      <c r="DJ60" s="366">
        <f t="shared" si="249"/>
        <v>16501612</v>
      </c>
      <c r="DK60" s="366">
        <f t="shared" si="249"/>
        <v>15208974</v>
      </c>
      <c r="DL60" s="366">
        <f t="shared" si="249"/>
        <v>14967474</v>
      </c>
      <c r="DM60" s="366">
        <f t="shared" si="249"/>
        <v>14568388</v>
      </c>
      <c r="DN60" s="366">
        <f t="shared" si="249"/>
        <v>21972460</v>
      </c>
      <c r="DO60" s="366">
        <f t="shared" si="249"/>
        <v>7015757</v>
      </c>
      <c r="DP60" s="366">
        <f t="shared" si="249"/>
        <v>12084312</v>
      </c>
      <c r="DQ60" s="366">
        <f t="shared" si="249"/>
        <v>11143348</v>
      </c>
      <c r="DR60" s="366">
        <f t="shared" si="249"/>
        <v>9139659</v>
      </c>
      <c r="DS60" s="366">
        <f t="shared" si="249"/>
        <v>6367607</v>
      </c>
      <c r="DT60" s="366">
        <f t="shared" si="249"/>
        <v>5084809</v>
      </c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104054726</v>
      </c>
    </row>
    <row r="61" spans="1:133" s="31" customFormat="1" ht="15">
      <c r="A61" s="138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498">
        <v>11004796</v>
      </c>
      <c r="BK61" s="552">
        <v>11306620</v>
      </c>
      <c r="BL61" s="276">
        <v>11290100</v>
      </c>
      <c r="BM61" s="276">
        <v>11644831</v>
      </c>
      <c r="BN61" s="276">
        <v>11891193</v>
      </c>
      <c r="BO61" s="56"/>
      <c r="BP61" s="276"/>
      <c r="BQ61" s="276"/>
      <c r="BR61" s="276"/>
      <c r="BS61" s="276"/>
      <c r="BT61" s="276"/>
      <c r="BU61" s="33">
        <f t="shared" si="245"/>
        <v>1465370.7999999998</v>
      </c>
      <c r="BV61" s="36">
        <f t="shared" si="245"/>
        <v>2775706.46</v>
      </c>
      <c r="BW61" s="36">
        <f t="shared" si="245"/>
        <v>4523641.6400000006</v>
      </c>
      <c r="BX61" s="36">
        <f t="shared" si="245"/>
        <v>5864656.9199999999</v>
      </c>
      <c r="BY61" s="36">
        <f t="shared" si="245"/>
        <v>6563580.4700000007</v>
      </c>
      <c r="BZ61" s="36">
        <f t="shared" si="245"/>
        <v>7040550.7999999998</v>
      </c>
      <c r="CA61" s="36">
        <f t="shared" si="245"/>
        <v>6798302.4800000004</v>
      </c>
      <c r="CB61" s="36">
        <f t="shared" si="245"/>
        <v>6056046.9900000002</v>
      </c>
      <c r="CC61" s="36">
        <f t="shared" si="245"/>
        <v>6325571.7799999993</v>
      </c>
      <c r="CD61" s="386">
        <f t="shared" si="245"/>
        <v>7064429.0299999993</v>
      </c>
      <c r="CE61" s="409">
        <f t="shared" si="246"/>
        <v>7165456.8200000003</v>
      </c>
      <c r="CF61" s="36">
        <f t="shared" si="246"/>
        <v>7067278.8200000003</v>
      </c>
      <c r="CG61" s="36">
        <f t="shared" si="246"/>
        <v>6610514.0600000005</v>
      </c>
      <c r="CH61" s="36">
        <f t="shared" si="246"/>
        <v>5802042</v>
      </c>
      <c r="CI61" s="36">
        <f t="shared" si="246"/>
        <v>4472050</v>
      </c>
      <c r="CJ61" s="227">
        <f t="shared" si="246"/>
        <v>3744538</v>
      </c>
      <c r="CK61" s="227">
        <f t="shared" si="246"/>
        <v>3501356</v>
      </c>
      <c r="CL61" s="227">
        <f t="shared" si="246"/>
        <v>2939832</v>
      </c>
      <c r="CM61" s="227">
        <f t="shared" si="246"/>
        <v>2638718</v>
      </c>
      <c r="CN61" s="253">
        <f t="shared" si="246"/>
        <v>2623943</v>
      </c>
      <c r="CO61" s="253">
        <f t="shared" si="247"/>
        <v>2282334</v>
      </c>
      <c r="CP61" s="366">
        <f t="shared" si="247"/>
        <v>1581439</v>
      </c>
      <c r="CQ61" s="335">
        <f t="shared" si="247"/>
        <v>1476076</v>
      </c>
      <c r="CR61" s="253">
        <f t="shared" si="247"/>
        <v>1571012</v>
      </c>
      <c r="CS61" s="253">
        <f t="shared" si="247"/>
        <v>1276240</v>
      </c>
      <c r="CT61" s="253">
        <f t="shared" si="247"/>
        <v>623472</v>
      </c>
      <c r="CU61" s="253">
        <f t="shared" si="247"/>
        <v>292876</v>
      </c>
      <c r="CV61" s="253">
        <f t="shared" si="247"/>
        <v>-672246</v>
      </c>
      <c r="CW61" s="253">
        <f t="shared" si="247"/>
        <v>-1276897</v>
      </c>
      <c r="CX61" s="253">
        <f t="shared" si="247"/>
        <v>-1761642</v>
      </c>
      <c r="CY61" s="253">
        <f t="shared" si="248"/>
        <v>-1376049</v>
      </c>
      <c r="CZ61" s="253">
        <f t="shared" si="248"/>
        <v>-1136220</v>
      </c>
      <c r="DA61" s="253">
        <f t="shared" si="248"/>
        <v>-1359086</v>
      </c>
      <c r="DB61" s="366">
        <f t="shared" si="248"/>
        <v>-1281631</v>
      </c>
      <c r="DC61" s="366">
        <f t="shared" si="248"/>
        <v>-1690492</v>
      </c>
      <c r="DD61" s="366">
        <f t="shared" si="248"/>
        <v>-1373344</v>
      </c>
      <c r="DE61" s="366">
        <f t="shared" si="248"/>
        <v>-461933</v>
      </c>
      <c r="DF61" s="366">
        <f t="shared" si="248"/>
        <v>160671</v>
      </c>
      <c r="DG61" s="366">
        <f t="shared" si="248"/>
        <v>369650</v>
      </c>
      <c r="DH61" s="366">
        <f t="shared" si="248"/>
        <v>1148183</v>
      </c>
      <c r="DI61" s="366">
        <f t="shared" si="249"/>
        <v>1288803</v>
      </c>
      <c r="DJ61" s="366">
        <f t="shared" si="249"/>
        <v>1087414</v>
      </c>
      <c r="DK61" s="366">
        <f t="shared" si="249"/>
        <v>711716</v>
      </c>
      <c r="DL61" s="366">
        <f t="shared" si="249"/>
        <v>738396</v>
      </c>
      <c r="DM61" s="366">
        <f t="shared" si="249"/>
        <v>305641</v>
      </c>
      <c r="DN61" s="366">
        <f t="shared" si="249"/>
        <v>420784</v>
      </c>
      <c r="DO61" s="366">
        <f t="shared" si="249"/>
        <v>373169</v>
      </c>
      <c r="DP61" s="366">
        <f t="shared" si="249"/>
        <v>150081</v>
      </c>
      <c r="DQ61" s="366">
        <f t="shared" si="249"/>
        <v>-47179</v>
      </c>
      <c r="DR61" s="366">
        <f t="shared" si="249"/>
        <v>-648208</v>
      </c>
      <c r="DS61" s="366">
        <f t="shared" si="249"/>
        <v>-736676</v>
      </c>
      <c r="DT61" s="366">
        <f t="shared" si="249"/>
        <v>-1071820</v>
      </c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11891193</v>
      </c>
    </row>
    <row r="62" spans="1:133" s="31" customFormat="1" ht="15">
      <c r="A62" s="138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498">
        <v>10927597</v>
      </c>
      <c r="BK62" s="552">
        <v>11351419</v>
      </c>
      <c r="BL62" s="276">
        <v>11526712</v>
      </c>
      <c r="BM62" s="276">
        <v>12005977</v>
      </c>
      <c r="BN62" s="276">
        <v>12854567</v>
      </c>
      <c r="BO62" s="56"/>
      <c r="BP62" s="276"/>
      <c r="BQ62" s="276"/>
      <c r="BR62" s="276"/>
      <c r="BS62" s="276"/>
      <c r="BT62" s="276"/>
      <c r="BU62" s="33">
        <f t="shared" si="245"/>
        <v>900664.90999999968</v>
      </c>
      <c r="BV62" s="36">
        <f t="shared" si="245"/>
        <v>1650203.4399999999</v>
      </c>
      <c r="BW62" s="36">
        <f t="shared" si="245"/>
        <v>2542330.3999999999</v>
      </c>
      <c r="BX62" s="36">
        <f t="shared" si="245"/>
        <v>3207150.8100000001</v>
      </c>
      <c r="BY62" s="36">
        <f t="shared" si="245"/>
        <v>3394572.6699999999</v>
      </c>
      <c r="BZ62" s="36">
        <f t="shared" si="245"/>
        <v>3569510.29</v>
      </c>
      <c r="CA62" s="36">
        <f t="shared" si="245"/>
        <v>3104970.1600000001</v>
      </c>
      <c r="CB62" s="36">
        <f t="shared" si="245"/>
        <v>3036098.7200000002</v>
      </c>
      <c r="CC62" s="36">
        <f t="shared" si="245"/>
        <v>3559879.0800000001</v>
      </c>
      <c r="CD62" s="386">
        <f t="shared" si="245"/>
        <v>3704716.29</v>
      </c>
      <c r="CE62" s="409">
        <f t="shared" si="246"/>
        <v>3631445.3500000001</v>
      </c>
      <c r="CF62" s="36">
        <f t="shared" si="246"/>
        <v>3870546.3799999999</v>
      </c>
      <c r="CG62" s="36">
        <f t="shared" si="246"/>
        <v>3495863.9700000002</v>
      </c>
      <c r="CH62" s="36">
        <f t="shared" si="246"/>
        <v>3090727</v>
      </c>
      <c r="CI62" s="36">
        <f t="shared" si="246"/>
        <v>2317723</v>
      </c>
      <c r="CJ62" s="227">
        <f t="shared" si="246"/>
        <v>1633041</v>
      </c>
      <c r="CK62" s="227">
        <f t="shared" si="246"/>
        <v>1691693</v>
      </c>
      <c r="CL62" s="227">
        <f t="shared" si="246"/>
        <v>1160442</v>
      </c>
      <c r="CM62" s="227">
        <f t="shared" si="246"/>
        <v>1621438</v>
      </c>
      <c r="CN62" s="253">
        <f t="shared" si="246"/>
        <v>2157821</v>
      </c>
      <c r="CO62" s="253">
        <f t="shared" si="247"/>
        <v>2148670</v>
      </c>
      <c r="CP62" s="366">
        <f t="shared" si="247"/>
        <v>1848797</v>
      </c>
      <c r="CQ62" s="335">
        <f t="shared" si="247"/>
        <v>2318762</v>
      </c>
      <c r="CR62" s="253">
        <f t="shared" si="247"/>
        <v>1907492</v>
      </c>
      <c r="CS62" s="253">
        <f t="shared" si="247"/>
        <v>1769487</v>
      </c>
      <c r="CT62" s="253">
        <f t="shared" si="247"/>
        <v>650815</v>
      </c>
      <c r="CU62" s="253">
        <f t="shared" si="247"/>
        <v>747214</v>
      </c>
      <c r="CV62" s="253">
        <f t="shared" si="247"/>
        <v>624536</v>
      </c>
      <c r="CW62" s="253">
        <f t="shared" si="247"/>
        <v>699242</v>
      </c>
      <c r="CX62" s="253">
        <f t="shared" si="247"/>
        <v>675479</v>
      </c>
      <c r="CY62" s="253">
        <f t="shared" si="248"/>
        <v>770576</v>
      </c>
      <c r="CZ62" s="253">
        <f t="shared" si="248"/>
        <v>639829</v>
      </c>
      <c r="DA62" s="253">
        <f t="shared" si="248"/>
        <v>627201</v>
      </c>
      <c r="DB62" s="366">
        <f t="shared" si="248"/>
        <v>1454662</v>
      </c>
      <c r="DC62" s="366">
        <f t="shared" si="248"/>
        <v>1029032</v>
      </c>
      <c r="DD62" s="366">
        <f t="shared" si="248"/>
        <v>961551</v>
      </c>
      <c r="DE62" s="366">
        <f t="shared" si="248"/>
        <v>931725</v>
      </c>
      <c r="DF62" s="366">
        <f t="shared" si="248"/>
        <v>1748976</v>
      </c>
      <c r="DG62" s="366">
        <f t="shared" si="248"/>
        <v>1607052</v>
      </c>
      <c r="DH62" s="366">
        <f t="shared" si="248"/>
        <v>1998661</v>
      </c>
      <c r="DI62" s="366">
        <f t="shared" si="249"/>
        <v>2285903</v>
      </c>
      <c r="DJ62" s="366">
        <f t="shared" si="249"/>
        <v>2528582</v>
      </c>
      <c r="DK62" s="366">
        <f t="shared" si="249"/>
        <v>2071761</v>
      </c>
      <c r="DL62" s="366">
        <f t="shared" si="249"/>
        <v>1216457</v>
      </c>
      <c r="DM62" s="366">
        <f t="shared" si="249"/>
        <v>1570570</v>
      </c>
      <c r="DN62" s="366">
        <f t="shared" si="249"/>
        <v>1445513</v>
      </c>
      <c r="DO62" s="366">
        <f t="shared" si="249"/>
        <v>1526829</v>
      </c>
      <c r="DP62" s="366">
        <f t="shared" si="249"/>
        <v>1716044</v>
      </c>
      <c r="DQ62" s="366">
        <f t="shared" si="249"/>
        <v>2422020</v>
      </c>
      <c r="DR62" s="366">
        <f t="shared" si="249"/>
        <v>2541925</v>
      </c>
      <c r="DS62" s="366">
        <f t="shared" si="249"/>
        <v>2914496</v>
      </c>
      <c r="DT62" s="366">
        <f t="shared" si="249"/>
        <v>3252180</v>
      </c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12854567</v>
      </c>
    </row>
    <row r="63" spans="1:133" s="31" customFormat="1" ht="15">
      <c r="A63" s="138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498">
        <v>21462711</v>
      </c>
      <c r="BK63" s="552">
        <v>20133374</v>
      </c>
      <c r="BL63" s="276">
        <v>19407055</v>
      </c>
      <c r="BM63" s="276">
        <v>18221657</v>
      </c>
      <c r="BN63" s="276">
        <v>18097503</v>
      </c>
      <c r="BO63" s="56"/>
      <c r="BP63" s="276"/>
      <c r="BQ63" s="276"/>
      <c r="BR63" s="276"/>
      <c r="BS63" s="276"/>
      <c r="BT63" s="276"/>
      <c r="BU63" s="33">
        <f t="shared" si="245"/>
        <v>5170559.2000000002</v>
      </c>
      <c r="BV63" s="36">
        <f t="shared" si="245"/>
        <v>5046268.7400000002</v>
      </c>
      <c r="BW63" s="36">
        <f t="shared" si="245"/>
        <v>4711745.1899999995</v>
      </c>
      <c r="BX63" s="36">
        <f t="shared" si="245"/>
        <v>4909959.1099999994</v>
      </c>
      <c r="BY63" s="36">
        <f t="shared" si="245"/>
        <v>5711900.46</v>
      </c>
      <c r="BZ63" s="36">
        <f t="shared" si="245"/>
        <v>4629079.3300000001</v>
      </c>
      <c r="CA63" s="36">
        <f t="shared" si="245"/>
        <v>3670993.0099999998</v>
      </c>
      <c r="CB63" s="36">
        <f t="shared" si="245"/>
        <v>3794931.2800000003</v>
      </c>
      <c r="CC63" s="36">
        <f t="shared" si="245"/>
        <v>4432362.6899999995</v>
      </c>
      <c r="CD63" s="386">
        <f t="shared" si="245"/>
        <v>4100811.9399999999</v>
      </c>
      <c r="CE63" s="409">
        <f t="shared" si="246"/>
        <v>4011529.1799999997</v>
      </c>
      <c r="CF63" s="36">
        <f t="shared" si="246"/>
        <v>2719792.8799999999</v>
      </c>
      <c r="CG63" s="36">
        <f t="shared" si="246"/>
        <v>872118.95999999996</v>
      </c>
      <c r="CH63" s="36">
        <f t="shared" si="246"/>
        <v>872949</v>
      </c>
      <c r="CI63" s="36">
        <f t="shared" si="246"/>
        <v>94275</v>
      </c>
      <c r="CJ63" s="227">
        <f t="shared" si="246"/>
        <v>-59424</v>
      </c>
      <c r="CK63" s="227">
        <f t="shared" si="246"/>
        <v>-1670447</v>
      </c>
      <c r="CL63" s="227">
        <f t="shared" si="246"/>
        <v>-764573</v>
      </c>
      <c r="CM63" s="227">
        <f t="shared" si="246"/>
        <v>-598296</v>
      </c>
      <c r="CN63" s="253">
        <f t="shared" si="246"/>
        <v>183342</v>
      </c>
      <c r="CO63" s="253">
        <f t="shared" si="247"/>
        <v>252009</v>
      </c>
      <c r="CP63" s="366">
        <f t="shared" si="247"/>
        <v>1030384</v>
      </c>
      <c r="CQ63" s="335">
        <f t="shared" si="247"/>
        <v>1765095</v>
      </c>
      <c r="CR63" s="253">
        <f t="shared" si="247"/>
        <v>2494740</v>
      </c>
      <c r="CS63" s="253">
        <f t="shared" si="247"/>
        <v>3022077</v>
      </c>
      <c r="CT63" s="253">
        <f t="shared" si="247"/>
        <v>2937903</v>
      </c>
      <c r="CU63" s="253">
        <f t="shared" si="247"/>
        <v>3465741</v>
      </c>
      <c r="CV63" s="253">
        <f t="shared" si="247"/>
        <v>2601626</v>
      </c>
      <c r="CW63" s="253">
        <f t="shared" si="247"/>
        <v>3663211</v>
      </c>
      <c r="CX63" s="253">
        <f t="shared" si="247"/>
        <v>3968193</v>
      </c>
      <c r="CY63" s="253">
        <f t="shared" si="248"/>
        <v>2946113</v>
      </c>
      <c r="CZ63" s="253">
        <f t="shared" si="248"/>
        <v>-832418</v>
      </c>
      <c r="DA63" s="253">
        <f t="shared" si="248"/>
        <v>807945</v>
      </c>
      <c r="DB63" s="366">
        <f t="shared" si="248"/>
        <v>1888409</v>
      </c>
      <c r="DC63" s="366">
        <f t="shared" si="248"/>
        <v>349369</v>
      </c>
      <c r="DD63" s="366">
        <f t="shared" si="248"/>
        <v>3023340</v>
      </c>
      <c r="DE63" s="366">
        <f t="shared" si="248"/>
        <v>3673659</v>
      </c>
      <c r="DF63" s="366">
        <f t="shared" si="248"/>
        <v>852596</v>
      </c>
      <c r="DG63" s="366">
        <f t="shared" si="248"/>
        <v>2808945</v>
      </c>
      <c r="DH63" s="366">
        <f t="shared" si="248"/>
        <v>4447103</v>
      </c>
      <c r="DI63" s="366">
        <f t="shared" si="249"/>
        <v>4462519</v>
      </c>
      <c r="DJ63" s="366">
        <f t="shared" si="249"/>
        <v>4196201</v>
      </c>
      <c r="DK63" s="366">
        <f t="shared" si="249"/>
        <v>7784526</v>
      </c>
      <c r="DL63" s="366">
        <f t="shared" si="249"/>
        <v>10456452</v>
      </c>
      <c r="DM63" s="366">
        <f t="shared" si="249"/>
        <v>9419753</v>
      </c>
      <c r="DN63" s="366">
        <f t="shared" si="249"/>
        <v>9890551</v>
      </c>
      <c r="DO63" s="366">
        <f t="shared" si="249"/>
        <v>10585606</v>
      </c>
      <c r="DP63" s="366">
        <f t="shared" si="249"/>
        <v>8274530</v>
      </c>
      <c r="DQ63" s="366">
        <f t="shared" si="249"/>
        <v>6087388</v>
      </c>
      <c r="DR63" s="366">
        <f t="shared" si="249"/>
        <v>7732351</v>
      </c>
      <c r="DS63" s="366">
        <f t="shared" si="249"/>
        <v>3824928</v>
      </c>
      <c r="DT63" s="366">
        <f t="shared" si="249"/>
        <v>2469330</v>
      </c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18097503</v>
      </c>
    </row>
    <row r="64" spans="1:133" s="122" customFormat="1" ht="15">
      <c r="A64" s="139"/>
      <c r="B64" s="32" t="s">
        <v>144</v>
      </c>
      <c r="C64" s="132">
        <f t="shared" si="250" ref="C64:Q64">SUM(C59:C63)</f>
        <v>131010284.37000002</v>
      </c>
      <c r="D64" s="133">
        <f t="shared" si="250"/>
        <v>135237848.31</v>
      </c>
      <c r="E64" s="133">
        <f t="shared" si="250"/>
        <v>140435653.25</v>
      </c>
      <c r="F64" s="133">
        <f t="shared" si="250"/>
        <v>146557573.93000001</v>
      </c>
      <c r="G64" s="133">
        <f t="shared" si="250"/>
        <v>148934978.28</v>
      </c>
      <c r="H64" s="133">
        <f t="shared" si="250"/>
        <v>149781044.91999999</v>
      </c>
      <c r="I64" s="133">
        <f t="shared" si="250"/>
        <v>150838894.50000003</v>
      </c>
      <c r="J64" s="133">
        <f t="shared" si="250"/>
        <v>154072768.94999999</v>
      </c>
      <c r="K64" s="133">
        <f t="shared" si="250"/>
        <v>162692120.38</v>
      </c>
      <c r="L64" s="134">
        <f t="shared" si="250"/>
        <v>167744151.46000001</v>
      </c>
      <c r="M64" s="133">
        <f t="shared" si="250"/>
        <v>172812925.88000003</v>
      </c>
      <c r="N64" s="133">
        <f t="shared" si="250"/>
        <v>176409800.66000003</v>
      </c>
      <c r="O64" s="133">
        <f t="shared" si="250"/>
        <v>186777849.23999998</v>
      </c>
      <c r="P64" s="133">
        <f t="shared" si="250"/>
        <v>202437286</v>
      </c>
      <c r="Q64" s="133">
        <f t="shared" si="250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499">
        <v>294604744</v>
      </c>
      <c r="BK64" s="553">
        <v>298252740</v>
      </c>
      <c r="BL64" s="277">
        <v>297380945</v>
      </c>
      <c r="BM64" s="277">
        <v>297254629</v>
      </c>
      <c r="BN64" s="277">
        <v>299884918</v>
      </c>
      <c r="BO64" s="37"/>
      <c r="BP64" s="277"/>
      <c r="BQ64" s="277"/>
      <c r="BR64" s="277"/>
      <c r="BS64" s="277"/>
      <c r="BT64" s="277"/>
      <c r="BU64" s="132">
        <f t="shared" si="251" ref="BU64:BY64">SUM(BU59:BU63)</f>
        <v>55767564.86999999</v>
      </c>
      <c r="BV64" s="135">
        <f t="shared" si="251"/>
        <v>67199437.689999998</v>
      </c>
      <c r="BW64" s="135">
        <f t="shared" si="251"/>
        <v>78729677.75</v>
      </c>
      <c r="BX64" s="135">
        <f t="shared" si="251"/>
        <v>84226232.069999993</v>
      </c>
      <c r="BY64" s="135">
        <f t="shared" si="251"/>
        <v>93811454.719999999</v>
      </c>
      <c r="BZ64" s="135">
        <f t="shared" si="252" ref="BZ64:CH64">SUM(BZ59:BZ63)</f>
        <v>98654982.079999998</v>
      </c>
      <c r="CA64" s="135">
        <f t="shared" si="252"/>
        <v>101361019.5</v>
      </c>
      <c r="CB64" s="135">
        <f t="shared" si="252"/>
        <v>111231677.05</v>
      </c>
      <c r="CC64" s="135">
        <f t="shared" si="252"/>
        <v>120649451.61999999</v>
      </c>
      <c r="CD64" s="387">
        <f t="shared" si="252"/>
        <v>127899220.54000001</v>
      </c>
      <c r="CE64" s="410">
        <f t="shared" si="252"/>
        <v>126507057.12</v>
      </c>
      <c r="CF64" s="135">
        <f t="shared" si="252"/>
        <v>124528523.34</v>
      </c>
      <c r="CG64" s="135">
        <f t="shared" si="252"/>
        <v>116006800.76000001</v>
      </c>
      <c r="CH64" s="135">
        <f t="shared" si="252"/>
        <v>113729822</v>
      </c>
      <c r="CI64" s="135">
        <f t="shared" si="253" ref="CI64:CJ64">SUM(CI59:CI63)</f>
        <v>103840820</v>
      </c>
      <c r="CJ64" s="228">
        <f t="shared" si="253"/>
        <v>94496981</v>
      </c>
      <c r="CK64" s="228">
        <f t="shared" si="254" ref="CK64:CL64">SUM(CK59:CK63)</f>
        <v>73672809</v>
      </c>
      <c r="CL64" s="228">
        <f t="shared" si="254"/>
        <v>55507160</v>
      </c>
      <c r="CM64" s="228">
        <f t="shared" si="255" ref="CM64:CN64">SUM(CM59:CM63)</f>
        <v>37581249</v>
      </c>
      <c r="CN64" s="254">
        <f t="shared" si="255"/>
        <v>19501019</v>
      </c>
      <c r="CO64" s="254">
        <f t="shared" si="256" ref="CO64:CQ64">SUM(CO59:CO63)</f>
        <v>-946691</v>
      </c>
      <c r="CP64" s="367">
        <f t="shared" si="256"/>
        <v>-7152810</v>
      </c>
      <c r="CQ64" s="336">
        <f t="shared" si="256"/>
        <v>-11206875</v>
      </c>
      <c r="CR64" s="254">
        <f t="shared" si="257" ref="CR64:CS64">SUM(CR59:CR63)</f>
        <v>-16478012</v>
      </c>
      <c r="CS64" s="254">
        <f t="shared" si="257"/>
        <v>-20152085</v>
      </c>
      <c r="CT64" s="254">
        <f t="shared" si="258" ref="CT64">SUM(CT59:CT63)</f>
        <v>-35894661</v>
      </c>
      <c r="CU64" s="254">
        <f t="shared" si="259" ref="CU64">SUM(CU59:CU63)</f>
        <v>-41021573</v>
      </c>
      <c r="CV64" s="254">
        <f t="shared" si="260" ref="CV64">SUM(CV59:CV63)</f>
        <v>-51711229</v>
      </c>
      <c r="CW64" s="254">
        <f t="shared" si="261" ref="CW64">SUM(CW59:CW63)</f>
        <v>-46777070</v>
      </c>
      <c r="CX64" s="254">
        <f t="shared" si="262" ref="CX64">SUM(CX59:CX63)</f>
        <v>-45852318</v>
      </c>
      <c r="CY64" s="254">
        <f t="shared" si="263" ref="CY64">SUM(CY59:CY63)</f>
        <v>-37536580</v>
      </c>
      <c r="CZ64" s="254">
        <f t="shared" si="264" ref="CZ64">SUM(CZ59:CZ63)</f>
        <v>-36990931</v>
      </c>
      <c r="DA64" s="254">
        <f t="shared" si="265" ref="DA64">SUM(DA59:DA63)</f>
        <v>-26497807</v>
      </c>
      <c r="DB64" s="367">
        <f t="shared" si="266" ref="DB64">SUM(DB59:DB63)</f>
        <v>-25534317</v>
      </c>
      <c r="DC64" s="367">
        <f t="shared" si="267" ref="DC64">SUM(DC59:DC63)</f>
        <v>-26815520</v>
      </c>
      <c r="DD64" s="367">
        <f t="shared" si="268" ref="DD64">SUM(DD59:DD63)</f>
        <v>-20291463</v>
      </c>
      <c r="DE64" s="367">
        <f t="shared" si="269" ref="DE64">SUM(DE59:DE63)</f>
        <v>-9905356</v>
      </c>
      <c r="DF64" s="367">
        <f t="shared" si="270" ref="DF64">SUM(DF59:DF63)</f>
        <v>4437777</v>
      </c>
      <c r="DG64" s="367">
        <f t="shared" si="271" ref="DG64">SUM(DG59:DG63)</f>
        <v>12713108</v>
      </c>
      <c r="DH64" s="367">
        <f t="shared" si="272" ref="DH64">SUM(DH59:DH63)</f>
        <v>27029371</v>
      </c>
      <c r="DI64" s="367">
        <f t="shared" si="273" ref="DI64">SUM(DI59:DI63)</f>
        <v>37621286</v>
      </c>
      <c r="DJ64" s="367">
        <f t="shared" si="274" ref="DJ64">SUM(DJ59:DJ63)</f>
        <v>38134567</v>
      </c>
      <c r="DK64" s="367">
        <f t="shared" si="275" ref="DK64:DL64">SUM(DK59:DK63)</f>
        <v>34173447</v>
      </c>
      <c r="DL64" s="367">
        <f t="shared" si="275"/>
        <v>31857900</v>
      </c>
      <c r="DM64" s="367">
        <f t="shared" si="276" ref="DM64:DN64">SUM(DM59:DM63)</f>
        <v>30665862</v>
      </c>
      <c r="DN64" s="367">
        <f t="shared" si="276"/>
        <v>33562106</v>
      </c>
      <c r="DO64" s="367">
        <f t="shared" si="277" ref="DO64:DP64">SUM(DO59:DO63)</f>
        <v>34331271</v>
      </c>
      <c r="DP64" s="367">
        <f t="shared" si="277"/>
        <v>30435895</v>
      </c>
      <c r="DQ64" s="367">
        <f t="shared" si="278" ref="DQ64:DR64">SUM(DQ59:DQ63)</f>
        <v>25525531</v>
      </c>
      <c r="DR64" s="367">
        <f t="shared" si="278"/>
        <v>12670721</v>
      </c>
      <c r="DS64" s="367">
        <f t="shared" si="279" ref="DS64:DT64">SUM(DS59:DS63)</f>
        <v>2556943</v>
      </c>
      <c r="DT64" s="367">
        <f t="shared" si="279"/>
        <v>-714011</v>
      </c>
      <c r="EB64" s="327"/>
      <c r="EC64" s="37">
        <f>SUM(EC59:EC63)</f>
        <v>299884918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00"/>
      <c r="BK65" s="554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443"/>
      <c r="DV65" s="443"/>
      <c r="DW65" s="443"/>
      <c r="DX65" s="443"/>
      <c r="DY65" s="443"/>
      <c r="DZ65" s="443"/>
      <c r="EA65" s="443"/>
      <c r="EB65" s="326"/>
      <c r="EC65" s="42"/>
    </row>
    <row r="66" spans="1:133" s="31" customFormat="1" ht="15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498">
        <v>214573886</v>
      </c>
      <c r="BK66" s="552">
        <v>216801460</v>
      </c>
      <c r="BL66" s="276">
        <v>215586244</v>
      </c>
      <c r="BM66" s="276">
        <v>204753079</v>
      </c>
      <c r="BN66" s="276">
        <v>200057884</v>
      </c>
      <c r="BO66" s="56"/>
      <c r="BP66" s="276"/>
      <c r="BQ66" s="276"/>
      <c r="BR66" s="276"/>
      <c r="BS66" s="276"/>
      <c r="BT66" s="276"/>
      <c r="BU66" s="33">
        <f t="shared" si="280" ref="BU66:CD70">O66-C66</f>
        <v>47836334.939999998</v>
      </c>
      <c r="BV66" s="36">
        <f t="shared" si="280"/>
        <v>50368626.189999998</v>
      </c>
      <c r="BW66" s="36">
        <f t="shared" si="280"/>
        <v>62672863.670000002</v>
      </c>
      <c r="BX66" s="36">
        <f t="shared" si="280"/>
        <v>69292491.859999999</v>
      </c>
      <c r="BY66" s="36">
        <f t="shared" si="280"/>
        <v>69876463.299999997</v>
      </c>
      <c r="BZ66" s="36">
        <f t="shared" si="280"/>
        <v>75753888.829999998</v>
      </c>
      <c r="CA66" s="36">
        <f t="shared" si="280"/>
        <v>88416458.969999999</v>
      </c>
      <c r="CB66" s="36">
        <f t="shared" si="280"/>
        <v>99837376.920000002</v>
      </c>
      <c r="CC66" s="36">
        <f t="shared" si="280"/>
        <v>96159950.579999998</v>
      </c>
      <c r="CD66" s="386">
        <f t="shared" si="280"/>
        <v>96216106.469999999</v>
      </c>
      <c r="CE66" s="409">
        <f t="shared" si="281" ref="CE66:CN70">Y66-M66</f>
        <v>94313961.580000013</v>
      </c>
      <c r="CF66" s="36">
        <f t="shared" si="281"/>
        <v>88674810.289999992</v>
      </c>
      <c r="CG66" s="36">
        <f t="shared" si="281"/>
        <v>79595820.710000008</v>
      </c>
      <c r="CH66" s="36">
        <f t="shared" si="281"/>
        <v>85645799</v>
      </c>
      <c r="CI66" s="36">
        <f t="shared" si="281"/>
        <v>68271370</v>
      </c>
      <c r="CJ66" s="227">
        <f t="shared" si="281"/>
        <v>56273233</v>
      </c>
      <c r="CK66" s="227">
        <f t="shared" si="281"/>
        <v>40357232</v>
      </c>
      <c r="CL66" s="227">
        <f t="shared" si="281"/>
        <v>20591231</v>
      </c>
      <c r="CM66" s="227">
        <f t="shared" si="281"/>
        <v>-4206707</v>
      </c>
      <c r="CN66" s="253">
        <f t="shared" si="281"/>
        <v>-12794050</v>
      </c>
      <c r="CO66" s="253">
        <f t="shared" si="282" ref="CO66:CX70">AI66-W66</f>
        <v>-8099562</v>
      </c>
      <c r="CP66" s="366">
        <f t="shared" si="282"/>
        <v>-23084297</v>
      </c>
      <c r="CQ66" s="335">
        <f t="shared" si="282"/>
        <v>-19489354</v>
      </c>
      <c r="CR66" s="253">
        <f t="shared" si="282"/>
        <v>-19731307</v>
      </c>
      <c r="CS66" s="253">
        <f t="shared" si="282"/>
        <v>-20371932</v>
      </c>
      <c r="CT66" s="253">
        <f t="shared" si="282"/>
        <v>-45037832</v>
      </c>
      <c r="CU66" s="253">
        <f t="shared" si="282"/>
        <v>-45509551</v>
      </c>
      <c r="CV66" s="253">
        <f t="shared" si="282"/>
        <v>-48284036</v>
      </c>
      <c r="CW66" s="253">
        <f t="shared" si="282"/>
        <v>-36377913</v>
      </c>
      <c r="CX66" s="253">
        <f t="shared" si="282"/>
        <v>-31562777</v>
      </c>
      <c r="CY66" s="253">
        <f t="shared" si="283" ref="CY66:DH70">AS66-AG66</f>
        <v>-20774599</v>
      </c>
      <c r="CZ66" s="253">
        <f t="shared" si="283"/>
        <v>-25355080</v>
      </c>
      <c r="DA66" s="253">
        <f t="shared" si="283"/>
        <v>-35053026</v>
      </c>
      <c r="DB66" s="366">
        <f t="shared" si="283"/>
        <v>-7091339</v>
      </c>
      <c r="DC66" s="366">
        <f t="shared" si="283"/>
        <v>-11895897</v>
      </c>
      <c r="DD66" s="366">
        <f t="shared" si="283"/>
        <v>-6424520</v>
      </c>
      <c r="DE66" s="366">
        <f t="shared" si="283"/>
        <v>-3952074</v>
      </c>
      <c r="DF66" s="366">
        <f t="shared" si="283"/>
        <v>23525045</v>
      </c>
      <c r="DG66" s="366">
        <f t="shared" si="283"/>
        <v>22093733</v>
      </c>
      <c r="DH66" s="366">
        <f t="shared" si="283"/>
        <v>24868503</v>
      </c>
      <c r="DI66" s="366">
        <f t="shared" si="284" ref="DI66:DT70">BC66-AQ66</f>
        <v>18711927</v>
      </c>
      <c r="DJ66" s="366">
        <f t="shared" si="284"/>
        <v>20213122</v>
      </c>
      <c r="DK66" s="366">
        <f t="shared" si="284"/>
        <v>13679053</v>
      </c>
      <c r="DL66" s="366">
        <f t="shared" si="284"/>
        <v>8988969</v>
      </c>
      <c r="DM66" s="366">
        <f t="shared" si="284"/>
        <v>15587752</v>
      </c>
      <c r="DN66" s="366">
        <f t="shared" si="284"/>
        <v>-2225311</v>
      </c>
      <c r="DO66" s="366">
        <f t="shared" si="284"/>
        <v>5703468</v>
      </c>
      <c r="DP66" s="366">
        <f t="shared" si="284"/>
        <v>-5019142</v>
      </c>
      <c r="DQ66" s="366">
        <f t="shared" si="284"/>
        <v>-5710949</v>
      </c>
      <c r="DR66" s="366">
        <f t="shared" si="284"/>
        <v>-21533410</v>
      </c>
      <c r="DS66" s="366">
        <f t="shared" si="284"/>
        <v>-22954007</v>
      </c>
      <c r="DT66" s="366">
        <f t="shared" si="284"/>
        <v>-19112150</v>
      </c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200057884</v>
      </c>
    </row>
    <row r="67" spans="1:133" s="31" customFormat="1" ht="15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498">
        <v>116015567</v>
      </c>
      <c r="BK67" s="552">
        <v>120465956</v>
      </c>
      <c r="BL67" s="276">
        <v>119321153</v>
      </c>
      <c r="BM67" s="276">
        <v>122772062</v>
      </c>
      <c r="BN67" s="276">
        <v>120613531</v>
      </c>
      <c r="BO67" s="56"/>
      <c r="BP67" s="276"/>
      <c r="BQ67" s="276"/>
      <c r="BR67" s="276"/>
      <c r="BS67" s="276"/>
      <c r="BT67" s="276"/>
      <c r="BU67" s="33">
        <f t="shared" si="280"/>
        <v>15752183.140000008</v>
      </c>
      <c r="BV67" s="36">
        <f t="shared" si="280"/>
        <v>21691320.710000001</v>
      </c>
      <c r="BW67" s="36">
        <f t="shared" si="280"/>
        <v>21064139.039999999</v>
      </c>
      <c r="BX67" s="36">
        <f t="shared" si="280"/>
        <v>20955600.5</v>
      </c>
      <c r="BY67" s="36">
        <f t="shared" si="280"/>
        <v>26601223.460000001</v>
      </c>
      <c r="BZ67" s="36">
        <f t="shared" si="280"/>
        <v>26031880.369999997</v>
      </c>
      <c r="CA67" s="36">
        <f t="shared" si="280"/>
        <v>24712990.460000001</v>
      </c>
      <c r="CB67" s="36">
        <f t="shared" si="280"/>
        <v>19950153.840000004</v>
      </c>
      <c r="CC67" s="36">
        <f t="shared" si="280"/>
        <v>25900091.210000001</v>
      </c>
      <c r="CD67" s="386">
        <f t="shared" si="280"/>
        <v>29576672.219999999</v>
      </c>
      <c r="CE67" s="409">
        <f t="shared" si="281"/>
        <v>26953755.380000003</v>
      </c>
      <c r="CF67" s="36">
        <f t="shared" si="281"/>
        <v>31031521.040000007</v>
      </c>
      <c r="CG67" s="36">
        <f t="shared" si="281"/>
        <v>33869650.849999994</v>
      </c>
      <c r="CH67" s="36">
        <f t="shared" si="281"/>
        <v>23929956</v>
      </c>
      <c r="CI67" s="36">
        <f t="shared" si="281"/>
        <v>26955960</v>
      </c>
      <c r="CJ67" s="227">
        <f t="shared" si="281"/>
        <v>27912871</v>
      </c>
      <c r="CK67" s="227">
        <f t="shared" si="281"/>
        <v>23649525</v>
      </c>
      <c r="CL67" s="227">
        <f t="shared" si="281"/>
        <v>23998764</v>
      </c>
      <c r="CM67" s="227">
        <f t="shared" si="281"/>
        <v>19928752</v>
      </c>
      <c r="CN67" s="253">
        <f t="shared" si="281"/>
        <v>17810353</v>
      </c>
      <c r="CO67" s="253">
        <f t="shared" si="282"/>
        <v>-3012533</v>
      </c>
      <c r="CP67" s="366">
        <f t="shared" si="282"/>
        <v>5477503</v>
      </c>
      <c r="CQ67" s="335">
        <f t="shared" si="282"/>
        <v>1499562</v>
      </c>
      <c r="CR67" s="253">
        <f t="shared" si="282"/>
        <v>-7236367</v>
      </c>
      <c r="CS67" s="253">
        <f t="shared" si="282"/>
        <v>-9225691</v>
      </c>
      <c r="CT67" s="253">
        <f t="shared" si="282"/>
        <v>1044855</v>
      </c>
      <c r="CU67" s="253">
        <f t="shared" si="282"/>
        <v>-597070</v>
      </c>
      <c r="CV67" s="253">
        <f t="shared" si="282"/>
        <v>-5952211</v>
      </c>
      <c r="CW67" s="253">
        <f t="shared" si="282"/>
        <v>-13554651</v>
      </c>
      <c r="CX67" s="253">
        <f t="shared" si="282"/>
        <v>-17658595</v>
      </c>
      <c r="CY67" s="253">
        <f t="shared" si="283"/>
        <v>-11064324</v>
      </c>
      <c r="CZ67" s="253">
        <f t="shared" si="283"/>
        <v>-5623303</v>
      </c>
      <c r="DA67" s="253">
        <f t="shared" si="283"/>
        <v>6448001</v>
      </c>
      <c r="DB67" s="366">
        <f t="shared" si="283"/>
        <v>-12213113</v>
      </c>
      <c r="DC67" s="366">
        <f t="shared" si="283"/>
        <v>6991220</v>
      </c>
      <c r="DD67" s="366">
        <f t="shared" si="283"/>
        <v>14018212</v>
      </c>
      <c r="DE67" s="366">
        <f t="shared" si="283"/>
        <v>16931502</v>
      </c>
      <c r="DF67" s="366">
        <f t="shared" si="283"/>
        <v>9657474</v>
      </c>
      <c r="DG67" s="366">
        <f t="shared" si="283"/>
        <v>15688879</v>
      </c>
      <c r="DH67" s="366">
        <f t="shared" si="283"/>
        <v>18199684</v>
      </c>
      <c r="DI67" s="366">
        <f t="shared" si="284"/>
        <v>22220340</v>
      </c>
      <c r="DJ67" s="366">
        <f t="shared" si="284"/>
        <v>19959907</v>
      </c>
      <c r="DK67" s="366">
        <f t="shared" si="284"/>
        <v>18504513</v>
      </c>
      <c r="DL67" s="366">
        <f t="shared" si="284"/>
        <v>18103498</v>
      </c>
      <c r="DM67" s="366">
        <f t="shared" si="284"/>
        <v>18539215</v>
      </c>
      <c r="DN67" s="366">
        <f t="shared" si="284"/>
        <v>23672649</v>
      </c>
      <c r="DO67" s="366">
        <f t="shared" si="284"/>
        <v>4037050</v>
      </c>
      <c r="DP67" s="366">
        <f t="shared" si="284"/>
        <v>7945378</v>
      </c>
      <c r="DQ67" s="366">
        <f t="shared" si="284"/>
        <v>6850243</v>
      </c>
      <c r="DR67" s="366">
        <f t="shared" si="284"/>
        <v>4717197</v>
      </c>
      <c r="DS67" s="366">
        <f t="shared" si="284"/>
        <v>1461218</v>
      </c>
      <c r="DT67" s="366">
        <f t="shared" si="284"/>
        <v>1568835</v>
      </c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120613531</v>
      </c>
    </row>
    <row r="68" spans="1:133" s="31" customFormat="1" ht="15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498">
        <v>21780351</v>
      </c>
      <c r="BK68" s="552">
        <v>22942470</v>
      </c>
      <c r="BL68" s="276">
        <v>23672691</v>
      </c>
      <c r="BM68" s="276">
        <v>22974057</v>
      </c>
      <c r="BN68" s="276">
        <v>21851937</v>
      </c>
      <c r="BO68" s="56"/>
      <c r="BP68" s="276"/>
      <c r="BQ68" s="276"/>
      <c r="BR68" s="276"/>
      <c r="BS68" s="276"/>
      <c r="BT68" s="276"/>
      <c r="BU68" s="33">
        <f t="shared" si="280"/>
        <v>3160218.7299999986</v>
      </c>
      <c r="BV68" s="36">
        <f t="shared" si="280"/>
        <v>7288690.5800000001</v>
      </c>
      <c r="BW68" s="36">
        <f t="shared" si="280"/>
        <v>8438839.3399999999</v>
      </c>
      <c r="BX68" s="36">
        <f t="shared" si="280"/>
        <v>9075727.0300000012</v>
      </c>
      <c r="BY68" s="36">
        <f t="shared" si="280"/>
        <v>8770217.9299999997</v>
      </c>
      <c r="BZ68" s="36">
        <f t="shared" si="280"/>
        <v>9071788.9700000007</v>
      </c>
      <c r="CA68" s="36">
        <f t="shared" si="280"/>
        <v>8272105.75</v>
      </c>
      <c r="CB68" s="36">
        <f t="shared" si="280"/>
        <v>7336773.0500000007</v>
      </c>
      <c r="CC68" s="36">
        <f t="shared" si="280"/>
        <v>7838827.4600000009</v>
      </c>
      <c r="CD68" s="386">
        <f t="shared" si="280"/>
        <v>8285835.2300000004</v>
      </c>
      <c r="CE68" s="409">
        <f t="shared" si="281"/>
        <v>8959771.3900000006</v>
      </c>
      <c r="CF68" s="36">
        <f t="shared" si="281"/>
        <v>9007398.8000000007</v>
      </c>
      <c r="CG68" s="36">
        <f t="shared" si="281"/>
        <v>6294005.8000000007</v>
      </c>
      <c r="CH68" s="36">
        <f t="shared" si="281"/>
        <v>2549860</v>
      </c>
      <c r="CI68" s="36">
        <f t="shared" si="281"/>
        <v>2670318</v>
      </c>
      <c r="CJ68" s="227">
        <f t="shared" si="281"/>
        <v>3373826</v>
      </c>
      <c r="CK68" s="227">
        <f t="shared" si="281"/>
        <v>3537621</v>
      </c>
      <c r="CL68" s="227">
        <f t="shared" si="281"/>
        <v>2785347</v>
      </c>
      <c r="CM68" s="227">
        <f t="shared" si="281"/>
        <v>3230497</v>
      </c>
      <c r="CN68" s="253">
        <f t="shared" si="281"/>
        <v>5165493</v>
      </c>
      <c r="CO68" s="253">
        <f t="shared" si="282"/>
        <v>4386074</v>
      </c>
      <c r="CP68" s="366">
        <f t="shared" si="282"/>
        <v>2571558</v>
      </c>
      <c r="CQ68" s="335">
        <f t="shared" si="282"/>
        <v>4809384</v>
      </c>
      <c r="CR68" s="253">
        <f t="shared" si="282"/>
        <v>3402884</v>
      </c>
      <c r="CS68" s="253">
        <f t="shared" si="282"/>
        <v>3855555</v>
      </c>
      <c r="CT68" s="253">
        <f t="shared" si="282"/>
        <v>1696490</v>
      </c>
      <c r="CU68" s="253">
        <f t="shared" si="282"/>
        <v>1205758</v>
      </c>
      <c r="CV68" s="253">
        <f t="shared" si="282"/>
        <v>-104559</v>
      </c>
      <c r="CW68" s="253">
        <f t="shared" si="282"/>
        <v>-943807</v>
      </c>
      <c r="CX68" s="253">
        <f t="shared" si="282"/>
        <v>-1110695</v>
      </c>
      <c r="CY68" s="253">
        <f t="shared" si="283"/>
        <v>-47622</v>
      </c>
      <c r="CZ68" s="253">
        <f t="shared" si="283"/>
        <v>-1289810</v>
      </c>
      <c r="DA68" s="253">
        <f t="shared" si="283"/>
        <v>-3074115</v>
      </c>
      <c r="DB68" s="366">
        <f t="shared" si="283"/>
        <v>-657238</v>
      </c>
      <c r="DC68" s="366">
        <f t="shared" si="283"/>
        <v>-2921380</v>
      </c>
      <c r="DD68" s="366">
        <f t="shared" si="283"/>
        <v>-459469</v>
      </c>
      <c r="DE68" s="366">
        <f t="shared" si="283"/>
        <v>1161658</v>
      </c>
      <c r="DF68" s="366">
        <f t="shared" si="283"/>
        <v>3070237</v>
      </c>
      <c r="DG68" s="366">
        <f t="shared" si="283"/>
        <v>3400735</v>
      </c>
      <c r="DH68" s="366">
        <f t="shared" si="283"/>
        <v>3674848</v>
      </c>
      <c r="DI68" s="366">
        <f t="shared" si="284"/>
        <v>2395859</v>
      </c>
      <c r="DJ68" s="366">
        <f t="shared" si="284"/>
        <v>1846205</v>
      </c>
      <c r="DK68" s="366">
        <f t="shared" si="284"/>
        <v>448509</v>
      </c>
      <c r="DL68" s="366">
        <f t="shared" si="284"/>
        <v>629322</v>
      </c>
      <c r="DM68" s="366">
        <f t="shared" si="284"/>
        <v>1750288</v>
      </c>
      <c r="DN68" s="366">
        <f t="shared" si="284"/>
        <v>295355</v>
      </c>
      <c r="DO68" s="366">
        <f t="shared" si="284"/>
        <v>-613034</v>
      </c>
      <c r="DP68" s="366">
        <f t="shared" si="284"/>
        <v>-1102328</v>
      </c>
      <c r="DQ68" s="366">
        <f t="shared" si="284"/>
        <v>-1067990</v>
      </c>
      <c r="DR68" s="366">
        <f t="shared" si="284"/>
        <v>-1295683</v>
      </c>
      <c r="DS68" s="366">
        <f t="shared" si="284"/>
        <v>-1746370</v>
      </c>
      <c r="DT68" s="366">
        <f t="shared" si="284"/>
        <v>-2192188</v>
      </c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21851937</v>
      </c>
    </row>
    <row r="69" spans="1:133" s="31" customFormat="1" ht="15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498">
        <v>20617336</v>
      </c>
      <c r="BK69" s="552">
        <v>21411173</v>
      </c>
      <c r="BL69" s="276">
        <v>20438650</v>
      </c>
      <c r="BM69" s="276">
        <v>19713981</v>
      </c>
      <c r="BN69" s="276">
        <v>19710337</v>
      </c>
      <c r="BO69" s="56"/>
      <c r="BP69" s="276"/>
      <c r="BQ69" s="276"/>
      <c r="BR69" s="276"/>
      <c r="BS69" s="276"/>
      <c r="BT69" s="276"/>
      <c r="BU69" s="33">
        <f t="shared" si="280"/>
        <v>2351522.7400000002</v>
      </c>
      <c r="BV69" s="36">
        <f t="shared" si="280"/>
        <v>6058252.0499999998</v>
      </c>
      <c r="BW69" s="36">
        <f t="shared" si="280"/>
        <v>6957180.8499999996</v>
      </c>
      <c r="BX69" s="36">
        <f t="shared" si="280"/>
        <v>6301498.8200000003</v>
      </c>
      <c r="BY69" s="36">
        <f t="shared" si="280"/>
        <v>5018693.5199999996</v>
      </c>
      <c r="BZ69" s="36">
        <f t="shared" si="280"/>
        <v>5452631.4500000002</v>
      </c>
      <c r="CA69" s="36">
        <f t="shared" si="280"/>
        <v>5044785.7800000003</v>
      </c>
      <c r="CB69" s="36">
        <f t="shared" si="280"/>
        <v>4612554.9400000004</v>
      </c>
      <c r="CC69" s="36">
        <f t="shared" si="280"/>
        <v>4934545.8799999999</v>
      </c>
      <c r="CD69" s="386">
        <f t="shared" si="280"/>
        <v>4673953.1699999999</v>
      </c>
      <c r="CE69" s="409">
        <f t="shared" si="281"/>
        <v>5783252.0499999998</v>
      </c>
      <c r="CF69" s="36">
        <f t="shared" si="281"/>
        <v>6375529.5300000003</v>
      </c>
      <c r="CG69" s="36">
        <f t="shared" si="281"/>
        <v>4220012.0299999993</v>
      </c>
      <c r="CH69" s="36">
        <f t="shared" si="281"/>
        <v>-398706</v>
      </c>
      <c r="CI69" s="36">
        <f t="shared" si="281"/>
        <v>-179200</v>
      </c>
      <c r="CJ69" s="227">
        <f t="shared" si="281"/>
        <v>1093695</v>
      </c>
      <c r="CK69" s="227">
        <f t="shared" si="281"/>
        <v>2737223</v>
      </c>
      <c r="CL69" s="227">
        <f t="shared" si="281"/>
        <v>602624</v>
      </c>
      <c r="CM69" s="227">
        <f t="shared" si="281"/>
        <v>1491454</v>
      </c>
      <c r="CN69" s="253">
        <f t="shared" si="281"/>
        <v>5367589</v>
      </c>
      <c r="CO69" s="253">
        <f t="shared" si="282"/>
        <v>5908621</v>
      </c>
      <c r="CP69" s="366">
        <f t="shared" si="282"/>
        <v>3911505</v>
      </c>
      <c r="CQ69" s="335">
        <f t="shared" si="282"/>
        <v>6193986</v>
      </c>
      <c r="CR69" s="253">
        <f t="shared" si="282"/>
        <v>3134415</v>
      </c>
      <c r="CS69" s="253">
        <f t="shared" si="282"/>
        <v>3619934</v>
      </c>
      <c r="CT69" s="253">
        <f t="shared" si="282"/>
        <v>1594524</v>
      </c>
      <c r="CU69" s="253">
        <f t="shared" si="282"/>
        <v>2194750</v>
      </c>
      <c r="CV69" s="253">
        <f t="shared" si="282"/>
        <v>890804</v>
      </c>
      <c r="CW69" s="253">
        <f t="shared" si="282"/>
        <v>371744</v>
      </c>
      <c r="CX69" s="253">
        <f t="shared" si="282"/>
        <v>1574974</v>
      </c>
      <c r="CY69" s="253">
        <f t="shared" si="283"/>
        <v>2565005</v>
      </c>
      <c r="CZ69" s="253">
        <f t="shared" si="283"/>
        <v>108823</v>
      </c>
      <c r="DA69" s="253">
        <f t="shared" si="283"/>
        <v>26274</v>
      </c>
      <c r="DB69" s="366">
        <f t="shared" si="283"/>
        <v>1388749</v>
      </c>
      <c r="DC69" s="366">
        <f t="shared" si="283"/>
        <v>-2438202</v>
      </c>
      <c r="DD69" s="366">
        <f t="shared" si="283"/>
        <v>-66034</v>
      </c>
      <c r="DE69" s="366">
        <f t="shared" si="283"/>
        <v>560118</v>
      </c>
      <c r="DF69" s="366">
        <f t="shared" si="283"/>
        <v>3096114</v>
      </c>
      <c r="DG69" s="366">
        <f t="shared" si="283"/>
        <v>4246274</v>
      </c>
      <c r="DH69" s="366">
        <f t="shared" si="283"/>
        <v>4177947</v>
      </c>
      <c r="DI69" s="366">
        <f t="shared" si="284"/>
        <v>3581044</v>
      </c>
      <c r="DJ69" s="366">
        <f t="shared" si="284"/>
        <v>3699906</v>
      </c>
      <c r="DK69" s="366">
        <f t="shared" si="284"/>
        <v>1136704</v>
      </c>
      <c r="DL69" s="366">
        <f t="shared" si="284"/>
        <v>212235</v>
      </c>
      <c r="DM69" s="366">
        <f t="shared" si="284"/>
        <v>1250062</v>
      </c>
      <c r="DN69" s="366">
        <f t="shared" si="284"/>
        <v>1181915</v>
      </c>
      <c r="DO69" s="366">
        <f t="shared" si="284"/>
        <v>1952609</v>
      </c>
      <c r="DP69" s="366">
        <f t="shared" si="284"/>
        <v>3098937</v>
      </c>
      <c r="DQ69" s="366">
        <f t="shared" si="284"/>
        <v>3884965</v>
      </c>
      <c r="DR69" s="366">
        <f t="shared" si="284"/>
        <v>2640208</v>
      </c>
      <c r="DS69" s="366">
        <f t="shared" si="284"/>
        <v>557992</v>
      </c>
      <c r="DT69" s="366">
        <f t="shared" si="284"/>
        <v>972666</v>
      </c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19710337</v>
      </c>
    </row>
    <row r="70" spans="1:133" s="31" customFormat="1" ht="15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498">
        <v>34646414</v>
      </c>
      <c r="BK70" s="552">
        <v>32966829</v>
      </c>
      <c r="BL70" s="276">
        <v>31794413</v>
      </c>
      <c r="BM70" s="276">
        <v>29299053</v>
      </c>
      <c r="BN70" s="276">
        <v>32894481</v>
      </c>
      <c r="BO70" s="56"/>
      <c r="BP70" s="276"/>
      <c r="BQ70" s="276"/>
      <c r="BR70" s="276"/>
      <c r="BS70" s="276"/>
      <c r="BT70" s="276"/>
      <c r="BU70" s="33">
        <f t="shared" si="280"/>
        <v>6166828.6300000008</v>
      </c>
      <c r="BV70" s="36">
        <f t="shared" si="280"/>
        <v>7246472.5399999991</v>
      </c>
      <c r="BW70" s="36">
        <f t="shared" si="280"/>
        <v>9416192.5099999998</v>
      </c>
      <c r="BX70" s="36">
        <f t="shared" si="280"/>
        <v>9594302.3800000008</v>
      </c>
      <c r="BY70" s="36">
        <f t="shared" si="280"/>
        <v>7977642.5099999998</v>
      </c>
      <c r="BZ70" s="36">
        <f t="shared" si="280"/>
        <v>8047569.8200000003</v>
      </c>
      <c r="CA70" s="36">
        <f t="shared" si="280"/>
        <v>5738548.8200000003</v>
      </c>
      <c r="CB70" s="36">
        <f t="shared" si="280"/>
        <v>7369039.6300000008</v>
      </c>
      <c r="CC70" s="36">
        <f t="shared" si="280"/>
        <v>7385976.6799999997</v>
      </c>
      <c r="CD70" s="386">
        <f t="shared" si="280"/>
        <v>6471150.6500000004</v>
      </c>
      <c r="CE70" s="409">
        <f t="shared" si="281"/>
        <v>6640776.5099999998</v>
      </c>
      <c r="CF70" s="36">
        <f t="shared" si="281"/>
        <v>5588980.3200000003</v>
      </c>
      <c r="CG70" s="36">
        <f t="shared" si="281"/>
        <v>-393078.16000000015</v>
      </c>
      <c r="CH70" s="36">
        <f t="shared" si="281"/>
        <v>-883376</v>
      </c>
      <c r="CI70" s="36">
        <f t="shared" si="281"/>
        <v>-3705776</v>
      </c>
      <c r="CJ70" s="227">
        <f t="shared" si="281"/>
        <v>-2184291</v>
      </c>
      <c r="CK70" s="227">
        <f t="shared" si="281"/>
        <v>-95568</v>
      </c>
      <c r="CL70" s="227">
        <f t="shared" si="281"/>
        <v>-2206934</v>
      </c>
      <c r="CM70" s="227">
        <f t="shared" si="281"/>
        <v>-223058</v>
      </c>
      <c r="CN70" s="253">
        <f t="shared" si="281"/>
        <v>8773024</v>
      </c>
      <c r="CO70" s="253">
        <f t="shared" si="282"/>
        <v>8557299</v>
      </c>
      <c r="CP70" s="366">
        <f t="shared" si="282"/>
        <v>4738291</v>
      </c>
      <c r="CQ70" s="335">
        <f t="shared" si="282"/>
        <v>10628907</v>
      </c>
      <c r="CR70" s="253">
        <f t="shared" si="282"/>
        <v>8718472</v>
      </c>
      <c r="CS70" s="253">
        <f t="shared" si="282"/>
        <v>10374848</v>
      </c>
      <c r="CT70" s="253">
        <f t="shared" si="282"/>
        <v>5873996</v>
      </c>
      <c r="CU70" s="253">
        <f t="shared" si="282"/>
        <v>5743272</v>
      </c>
      <c r="CV70" s="253">
        <f t="shared" si="282"/>
        <v>4133178</v>
      </c>
      <c r="CW70" s="253">
        <f t="shared" si="282"/>
        <v>5152906</v>
      </c>
      <c r="CX70" s="253">
        <f t="shared" si="282"/>
        <v>5769467</v>
      </c>
      <c r="CY70" s="253">
        <f t="shared" si="283"/>
        <v>6568871</v>
      </c>
      <c r="CZ70" s="253">
        <f t="shared" si="283"/>
        <v>-2113108</v>
      </c>
      <c r="DA70" s="253">
        <f t="shared" si="283"/>
        <v>-3352771</v>
      </c>
      <c r="DB70" s="366">
        <f t="shared" si="283"/>
        <v>7264439</v>
      </c>
      <c r="DC70" s="366">
        <f t="shared" si="283"/>
        <v>-1614309</v>
      </c>
      <c r="DD70" s="366">
        <f t="shared" si="283"/>
        <v>1513640</v>
      </c>
      <c r="DE70" s="366">
        <f t="shared" si="283"/>
        <v>3787117</v>
      </c>
      <c r="DF70" s="366">
        <f t="shared" si="283"/>
        <v>3882751</v>
      </c>
      <c r="DG70" s="366">
        <f t="shared" si="283"/>
        <v>7263676</v>
      </c>
      <c r="DH70" s="366">
        <f t="shared" si="283"/>
        <v>9091452</v>
      </c>
      <c r="DI70" s="366">
        <f t="shared" si="284"/>
        <v>6760759</v>
      </c>
      <c r="DJ70" s="366">
        <f t="shared" si="284"/>
        <v>8008532</v>
      </c>
      <c r="DK70" s="366">
        <f t="shared" si="284"/>
        <v>9982415</v>
      </c>
      <c r="DL70" s="366">
        <f t="shared" si="284"/>
        <v>10164092</v>
      </c>
      <c r="DM70" s="366">
        <f t="shared" si="284"/>
        <v>9870144</v>
      </c>
      <c r="DN70" s="366">
        <f t="shared" si="284"/>
        <v>6122302</v>
      </c>
      <c r="DO70" s="366">
        <f t="shared" si="284"/>
        <v>4937250</v>
      </c>
      <c r="DP70" s="366">
        <f t="shared" si="284"/>
        <v>5829576</v>
      </c>
      <c r="DQ70" s="366">
        <f t="shared" si="284"/>
        <v>3783749</v>
      </c>
      <c r="DR70" s="366">
        <f t="shared" si="284"/>
        <v>5898252</v>
      </c>
      <c r="DS70" s="366">
        <f t="shared" si="284"/>
        <v>1007169</v>
      </c>
      <c r="DT70" s="366">
        <f t="shared" si="284"/>
        <v>3124823</v>
      </c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32894481</v>
      </c>
    </row>
    <row r="71" spans="1:133" s="122" customFormat="1" ht="15.75" thickBot="1">
      <c r="A71" s="139"/>
      <c r="B71" s="44" t="s">
        <v>144</v>
      </c>
      <c r="C71" s="118">
        <f t="shared" si="285" ref="C71:Q71">SUM(C66:C70)</f>
        <v>201253335.58999997</v>
      </c>
      <c r="D71" s="119">
        <f t="shared" si="285"/>
        <v>208486037.92999998</v>
      </c>
      <c r="E71" s="119">
        <f t="shared" si="285"/>
        <v>202893886.59</v>
      </c>
      <c r="F71" s="119">
        <f t="shared" si="285"/>
        <v>198381619.41</v>
      </c>
      <c r="G71" s="119">
        <f t="shared" si="285"/>
        <v>200886386.28</v>
      </c>
      <c r="H71" s="119">
        <f t="shared" si="285"/>
        <v>210744504.56000003</v>
      </c>
      <c r="I71" s="119">
        <f t="shared" si="285"/>
        <v>220550893.22</v>
      </c>
      <c r="J71" s="119">
        <f t="shared" si="285"/>
        <v>220486300.62</v>
      </c>
      <c r="K71" s="119">
        <f t="shared" si="285"/>
        <v>224340889.19</v>
      </c>
      <c r="L71" s="120">
        <f t="shared" si="285"/>
        <v>227873672.26000002</v>
      </c>
      <c r="M71" s="119">
        <f t="shared" si="285"/>
        <v>240714557.08999997</v>
      </c>
      <c r="N71" s="119">
        <f t="shared" si="285"/>
        <v>259332967.02000001</v>
      </c>
      <c r="O71" s="119">
        <f t="shared" si="285"/>
        <v>276520423.76999998</v>
      </c>
      <c r="P71" s="119">
        <f t="shared" si="285"/>
        <v>301139400</v>
      </c>
      <c r="Q71" s="119">
        <f t="shared" si="285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01">
        <v>407633554</v>
      </c>
      <c r="BK71" s="555">
        <v>414587888</v>
      </c>
      <c r="BL71" s="201">
        <v>410813151</v>
      </c>
      <c r="BM71" s="201">
        <v>399512232</v>
      </c>
      <c r="BN71" s="201">
        <v>395128170</v>
      </c>
      <c r="BO71" s="29"/>
      <c r="BP71" s="201"/>
      <c r="BQ71" s="201"/>
      <c r="BR71" s="201"/>
      <c r="BS71" s="201"/>
      <c r="BT71" s="201"/>
      <c r="BU71" s="118">
        <f t="shared" si="286" ref="BU71:BY71">SUM(BU66:BU70)</f>
        <v>75267088.179999992</v>
      </c>
      <c r="BV71" s="121">
        <f t="shared" si="286"/>
        <v>92653362.069999993</v>
      </c>
      <c r="BW71" s="121">
        <f t="shared" si="286"/>
        <v>108549215.41000001</v>
      </c>
      <c r="BX71" s="121">
        <f t="shared" si="286"/>
        <v>115219620.59</v>
      </c>
      <c r="BY71" s="121">
        <f t="shared" si="286"/>
        <v>118244240.72</v>
      </c>
      <c r="BZ71" s="121">
        <f t="shared" si="287" ref="BZ71:CH71">SUM(BZ66:BZ70)</f>
        <v>124357759.44</v>
      </c>
      <c r="CA71" s="121">
        <f t="shared" si="287"/>
        <v>132184889.78</v>
      </c>
      <c r="CB71" s="121">
        <f t="shared" si="287"/>
        <v>139105898.38</v>
      </c>
      <c r="CC71" s="121">
        <f t="shared" si="287"/>
        <v>142219391.81</v>
      </c>
      <c r="CD71" s="389">
        <f t="shared" si="287"/>
        <v>145223717.74000001</v>
      </c>
      <c r="CE71" s="412">
        <f t="shared" si="287"/>
        <v>142651516.91</v>
      </c>
      <c r="CF71" s="121">
        <f t="shared" si="287"/>
        <v>140678239.97999999</v>
      </c>
      <c r="CG71" s="121">
        <f t="shared" si="287"/>
        <v>123586411.23</v>
      </c>
      <c r="CH71" s="121">
        <f t="shared" si="287"/>
        <v>110843533</v>
      </c>
      <c r="CI71" s="121">
        <f t="shared" si="288" ref="CI71:CJ71">SUM(CI66:CI70)</f>
        <v>94012672</v>
      </c>
      <c r="CJ71" s="230">
        <f t="shared" si="288"/>
        <v>86469334</v>
      </c>
      <c r="CK71" s="230">
        <f t="shared" si="289" ref="CK71:CL71">SUM(CK66:CK70)</f>
        <v>70186033</v>
      </c>
      <c r="CL71" s="230">
        <f t="shared" si="289"/>
        <v>45771032</v>
      </c>
      <c r="CM71" s="230">
        <f t="shared" si="290" ref="CM71:CN71">SUM(CM66:CM70)</f>
        <v>20220938</v>
      </c>
      <c r="CN71" s="256">
        <f t="shared" si="290"/>
        <v>24322409</v>
      </c>
      <c r="CO71" s="256">
        <f t="shared" si="291" ref="CO71:CQ71">SUM(CO66:CO70)</f>
        <v>7739899</v>
      </c>
      <c r="CP71" s="369">
        <f t="shared" si="291"/>
        <v>-6385440</v>
      </c>
      <c r="CQ71" s="338">
        <f t="shared" si="291"/>
        <v>3642485</v>
      </c>
      <c r="CR71" s="256">
        <f t="shared" si="292" ref="CR71:CS71">SUM(CR66:CR70)</f>
        <v>-11711903</v>
      </c>
      <c r="CS71" s="256">
        <f t="shared" si="292"/>
        <v>-11747286</v>
      </c>
      <c r="CT71" s="256">
        <f t="shared" si="293" ref="CT71">SUM(CT66:CT70)</f>
        <v>-34827967</v>
      </c>
      <c r="CU71" s="256">
        <f t="shared" si="294" ref="CU71">SUM(CU66:CU70)</f>
        <v>-36962841</v>
      </c>
      <c r="CV71" s="256">
        <f t="shared" si="295" ref="CV71">SUM(CV66:CV70)</f>
        <v>-49316824</v>
      </c>
      <c r="CW71" s="256">
        <f t="shared" si="296" ref="CW71">SUM(CW66:CW70)</f>
        <v>-45351721</v>
      </c>
      <c r="CX71" s="256">
        <f t="shared" si="297" ref="CX71">SUM(CX66:CX70)</f>
        <v>-42987626</v>
      </c>
      <c r="CY71" s="256">
        <f t="shared" si="298" ref="CY71">SUM(CY66:CY70)</f>
        <v>-22752669</v>
      </c>
      <c r="CZ71" s="256">
        <f t="shared" si="299" ref="CZ71">SUM(CZ66:CZ70)</f>
        <v>-34272478</v>
      </c>
      <c r="DA71" s="256">
        <f t="shared" si="300" ref="DA71">SUM(DA66:DA70)</f>
        <v>-35005637</v>
      </c>
      <c r="DB71" s="369">
        <f t="shared" si="301" ref="DB71">SUM(DB66:DB70)</f>
        <v>-11308502</v>
      </c>
      <c r="DC71" s="369">
        <f t="shared" si="302" ref="DC71">SUM(DC66:DC70)</f>
        <v>-11878568</v>
      </c>
      <c r="DD71" s="369">
        <f t="shared" si="303" ref="DD71">SUM(DD66:DD70)</f>
        <v>8581829</v>
      </c>
      <c r="DE71" s="369">
        <f t="shared" si="304" ref="DE71">SUM(DE66:DE70)</f>
        <v>18488321</v>
      </c>
      <c r="DF71" s="369">
        <f t="shared" si="305" ref="DF71">SUM(DF66:DF70)</f>
        <v>43231621</v>
      </c>
      <c r="DG71" s="369">
        <f t="shared" si="306" ref="DG71">SUM(DG66:DG70)</f>
        <v>52693297</v>
      </c>
      <c r="DH71" s="369">
        <f t="shared" si="307" ref="DH71">SUM(DH66:DH70)</f>
        <v>60012434</v>
      </c>
      <c r="DI71" s="369">
        <f t="shared" si="308" ref="DI71">SUM(DI66:DI70)</f>
        <v>53669929</v>
      </c>
      <c r="DJ71" s="369">
        <f t="shared" si="309" ref="DJ71">SUM(DJ66:DJ70)</f>
        <v>53727672</v>
      </c>
      <c r="DK71" s="369">
        <f t="shared" si="310" ref="DK71:DL71">SUM(DK66:DK70)</f>
        <v>43751194</v>
      </c>
      <c r="DL71" s="369">
        <f t="shared" si="310"/>
        <v>38098116</v>
      </c>
      <c r="DM71" s="369">
        <f t="shared" si="311" ref="DM71:DN71">SUM(DM66:DM70)</f>
        <v>46997461</v>
      </c>
      <c r="DN71" s="369">
        <f t="shared" si="311"/>
        <v>29046910</v>
      </c>
      <c r="DO71" s="369">
        <f t="shared" si="312" ref="DO71:DP71">SUM(DO66:DO70)</f>
        <v>16017343</v>
      </c>
      <c r="DP71" s="369">
        <f t="shared" si="312"/>
        <v>10752421</v>
      </c>
      <c r="DQ71" s="369">
        <f t="shared" si="313" ref="DQ71:DR71">SUM(DQ66:DQ70)</f>
        <v>7740018</v>
      </c>
      <c r="DR71" s="369">
        <f t="shared" si="313"/>
        <v>-9573436</v>
      </c>
      <c r="DS71" s="369">
        <f t="shared" si="314" ref="DS71:DT71">SUM(DS66:DS70)</f>
        <v>-21673998</v>
      </c>
      <c r="DT71" s="369">
        <f t="shared" si="314"/>
        <v>-15638014</v>
      </c>
      <c r="EB71" s="327"/>
      <c r="EC71" s="29">
        <f>SUM(EC66:EC70)</f>
        <v>395128170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02"/>
      <c r="BK72" s="556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431"/>
      <c r="DV72" s="431"/>
      <c r="DW72" s="431"/>
      <c r="DX72" s="431"/>
      <c r="DY72" s="431"/>
      <c r="DZ72" s="431"/>
      <c r="EA72" s="431"/>
      <c r="EB72" s="261"/>
      <c r="EC72" s="70"/>
    </row>
    <row r="73" spans="1:133" s="51" customFormat="1" ht="15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494">
        <v>623439486</v>
      </c>
      <c r="BK73" s="548">
        <v>555816823</v>
      </c>
      <c r="BL73" s="51">
        <v>508827830</v>
      </c>
      <c r="BM73" s="272">
        <v>443231855</v>
      </c>
      <c r="BN73" s="272">
        <v>513301188</v>
      </c>
      <c r="BO73" s="148"/>
      <c r="BP73" s="272"/>
      <c r="BQ73" s="272"/>
      <c r="BR73" s="272"/>
      <c r="BS73" s="272"/>
      <c r="BT73" s="272"/>
      <c r="BU73" s="72">
        <f t="shared" si="315" ref="BU73:CD77">O73-C73</f>
        <v>-75719449</v>
      </c>
      <c r="BV73" s="76">
        <f t="shared" si="315"/>
        <v>56406805</v>
      </c>
      <c r="BW73" s="76">
        <f t="shared" si="315"/>
        <v>22958673</v>
      </c>
      <c r="BX73" s="76">
        <f t="shared" si="315"/>
        <v>64183543</v>
      </c>
      <c r="BY73" s="76">
        <f t="shared" si="315"/>
        <v>98410045</v>
      </c>
      <c r="BZ73" s="76">
        <f t="shared" si="315"/>
        <v>91313250</v>
      </c>
      <c r="CA73" s="76">
        <f t="shared" si="315"/>
        <v>57843403</v>
      </c>
      <c r="CB73" s="76">
        <f t="shared" si="315"/>
        <v>51036837</v>
      </c>
      <c r="CC73" s="76">
        <f t="shared" si="315"/>
        <v>25579350</v>
      </c>
      <c r="CD73" s="382">
        <f t="shared" si="315"/>
        <v>-26324207</v>
      </c>
      <c r="CE73" s="405">
        <f t="shared" si="316" ref="CE73:CN77">Y73-M73</f>
        <v>48605382</v>
      </c>
      <c r="CF73" s="76">
        <f t="shared" si="316"/>
        <v>76361721</v>
      </c>
      <c r="CG73" s="76">
        <f t="shared" si="316"/>
        <v>68987843</v>
      </c>
      <c r="CH73" s="76">
        <f t="shared" si="316"/>
        <v>-46890141</v>
      </c>
      <c r="CI73" s="76">
        <f t="shared" si="316"/>
        <v>-50277097</v>
      </c>
      <c r="CJ73" s="223">
        <f t="shared" si="316"/>
        <v>40299552</v>
      </c>
      <c r="CK73" s="223">
        <f t="shared" si="316"/>
        <v>-65746676</v>
      </c>
      <c r="CL73" s="223">
        <f t="shared" si="316"/>
        <v>-172748675</v>
      </c>
      <c r="CM73" s="223">
        <f t="shared" si="316"/>
        <v>74801522</v>
      </c>
      <c r="CN73" s="249">
        <f t="shared" si="316"/>
        <v>-22388327</v>
      </c>
      <c r="CO73" s="249">
        <f t="shared" si="317" ref="CO73:CX77">AI73-W73</f>
        <v>-12776563</v>
      </c>
      <c r="CP73" s="362">
        <f t="shared" si="317"/>
        <v>7870452</v>
      </c>
      <c r="CQ73" s="331">
        <f t="shared" si="317"/>
        <v>-69688450</v>
      </c>
      <c r="CR73" s="249">
        <f t="shared" si="317"/>
        <v>22667251.019999981</v>
      </c>
      <c r="CS73" s="249">
        <f t="shared" si="317"/>
        <v>-12696011</v>
      </c>
      <c r="CT73" s="249">
        <f t="shared" si="317"/>
        <v>13697311</v>
      </c>
      <c r="CU73" s="249">
        <f t="shared" si="317"/>
        <v>-25919105</v>
      </c>
      <c r="CV73" s="249">
        <f t="shared" si="317"/>
        <v>-55298126</v>
      </c>
      <c r="CW73" s="249">
        <f t="shared" si="317"/>
        <v>-48478810</v>
      </c>
      <c r="CX73" s="249">
        <f t="shared" si="317"/>
        <v>131888294</v>
      </c>
      <c r="CY73" s="249">
        <f t="shared" si="318" ref="CY73:DH77">AS73-AG73</f>
        <v>-35719749</v>
      </c>
      <c r="CZ73" s="249">
        <f t="shared" si="318"/>
        <v>-19029059</v>
      </c>
      <c r="DA73" s="249">
        <f t="shared" si="318"/>
        <v>-32422012</v>
      </c>
      <c r="DB73" s="362">
        <f t="shared" si="318"/>
        <v>-34140072</v>
      </c>
      <c r="DC73" s="362">
        <f t="shared" si="318"/>
        <v>-39627691</v>
      </c>
      <c r="DD73" s="362">
        <f t="shared" si="318"/>
        <v>-83766102.019999981</v>
      </c>
      <c r="DE73" s="362">
        <f t="shared" si="318"/>
        <v>-38382443</v>
      </c>
      <c r="DF73" s="362">
        <f t="shared" si="318"/>
        <v>-36987731</v>
      </c>
      <c r="DG73" s="362">
        <f t="shared" si="318"/>
        <v>12051320</v>
      </c>
      <c r="DH73" s="362">
        <f t="shared" si="318"/>
        <v>-75624341</v>
      </c>
      <c r="DI73" s="362">
        <f t="shared" si="319" ref="DI73:DT77">BC73-AQ73</f>
        <v>-17592915</v>
      </c>
      <c r="DJ73" s="362">
        <f t="shared" si="319"/>
        <v>-114016073</v>
      </c>
      <c r="DK73" s="362">
        <f t="shared" si="319"/>
        <v>-56840041</v>
      </c>
      <c r="DL73" s="362">
        <f t="shared" si="319"/>
        <v>22130744</v>
      </c>
      <c r="DM73" s="362">
        <f t="shared" si="319"/>
        <v>16661620</v>
      </c>
      <c r="DN73" s="362">
        <f t="shared" si="319"/>
        <v>3407561</v>
      </c>
      <c r="DO73" s="362">
        <f t="shared" si="319"/>
        <v>10907341</v>
      </c>
      <c r="DP73" s="362">
        <f t="shared" si="319"/>
        <v>18293680</v>
      </c>
      <c r="DQ73" s="362">
        <f t="shared" si="319"/>
        <v>-17722183</v>
      </c>
      <c r="DR73" s="362">
        <f t="shared" si="319"/>
        <v>19804562</v>
      </c>
      <c r="DS73" s="362">
        <f t="shared" si="319"/>
        <v>18132835</v>
      </c>
      <c r="DT73" s="362">
        <f t="shared" si="319"/>
        <v>57989841</v>
      </c>
      <c r="EB73" s="261"/>
      <c r="EC73" s="148" t="s">
        <v>154</v>
      </c>
    </row>
    <row r="74" spans="1:133" s="51" customFormat="1" ht="15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494">
        <v>98786536</v>
      </c>
      <c r="BK74" s="548">
        <v>92114181</v>
      </c>
      <c r="BL74" s="51">
        <v>83360356</v>
      </c>
      <c r="BM74" s="272">
        <v>70940416</v>
      </c>
      <c r="BN74" s="272">
        <v>76761997</v>
      </c>
      <c r="BO74" s="148"/>
      <c r="BP74" s="272"/>
      <c r="BQ74" s="272"/>
      <c r="BR74" s="272"/>
      <c r="BS74" s="272"/>
      <c r="BT74" s="272"/>
      <c r="BU74" s="72">
        <f t="shared" si="315"/>
        <v>-19142210</v>
      </c>
      <c r="BV74" s="76">
        <f t="shared" si="315"/>
        <v>2784015</v>
      </c>
      <c r="BW74" s="76">
        <f t="shared" si="315"/>
        <v>1655091</v>
      </c>
      <c r="BX74" s="76">
        <f t="shared" si="315"/>
        <v>6813464</v>
      </c>
      <c r="BY74" s="76">
        <f t="shared" si="315"/>
        <v>12093494</v>
      </c>
      <c r="BZ74" s="76">
        <f t="shared" si="315"/>
        <v>14260005</v>
      </c>
      <c r="CA74" s="76">
        <f t="shared" si="315"/>
        <v>12307439</v>
      </c>
      <c r="CB74" s="76">
        <f t="shared" si="315"/>
        <v>6822995</v>
      </c>
      <c r="CC74" s="76">
        <f t="shared" si="315"/>
        <v>3301122</v>
      </c>
      <c r="CD74" s="382">
        <f t="shared" si="315"/>
        <v>88218</v>
      </c>
      <c r="CE74" s="405">
        <f t="shared" si="316"/>
        <v>13794550</v>
      </c>
      <c r="CF74" s="76">
        <f t="shared" si="316"/>
        <v>16528114</v>
      </c>
      <c r="CG74" s="76">
        <f t="shared" si="316"/>
        <v>20023292</v>
      </c>
      <c r="CH74" s="76">
        <f t="shared" si="316"/>
        <v>3271838</v>
      </c>
      <c r="CI74" s="76">
        <f t="shared" si="316"/>
        <v>-134182</v>
      </c>
      <c r="CJ74" s="223">
        <f t="shared" si="316"/>
        <v>12431754</v>
      </c>
      <c r="CK74" s="223">
        <f t="shared" si="316"/>
        <v>4882519</v>
      </c>
      <c r="CL74" s="223">
        <f t="shared" si="316"/>
        <v>-11529257</v>
      </c>
      <c r="CM74" s="223">
        <f t="shared" si="316"/>
        <v>12179599</v>
      </c>
      <c r="CN74" s="249">
        <f t="shared" si="316"/>
        <v>731769</v>
      </c>
      <c r="CO74" s="249">
        <f t="shared" si="317"/>
        <v>-3788349</v>
      </c>
      <c r="CP74" s="362">
        <f t="shared" si="317"/>
        <v>-4796090</v>
      </c>
      <c r="CQ74" s="331">
        <f t="shared" si="317"/>
        <v>-9262375</v>
      </c>
      <c r="CR74" s="249">
        <f t="shared" si="317"/>
        <v>-729545</v>
      </c>
      <c r="CS74" s="249">
        <f t="shared" si="317"/>
        <v>-5453157</v>
      </c>
      <c r="CT74" s="249">
        <f t="shared" si="317"/>
        <v>432081</v>
      </c>
      <c r="CU74" s="249">
        <f t="shared" si="317"/>
        <v>-4175107</v>
      </c>
      <c r="CV74" s="249">
        <f t="shared" si="317"/>
        <v>-5326287</v>
      </c>
      <c r="CW74" s="249">
        <f t="shared" si="317"/>
        <v>-7020331</v>
      </c>
      <c r="CX74" s="249">
        <f t="shared" si="317"/>
        <v>15171123</v>
      </c>
      <c r="CY74" s="249">
        <f t="shared" si="318"/>
        <v>-1361728</v>
      </c>
      <c r="CZ74" s="249">
        <f t="shared" si="318"/>
        <v>2988527</v>
      </c>
      <c r="DA74" s="249">
        <f t="shared" si="318"/>
        <v>10122975</v>
      </c>
      <c r="DB74" s="362">
        <f t="shared" si="318"/>
        <v>12455317</v>
      </c>
      <c r="DC74" s="362">
        <f t="shared" si="318"/>
        <v>2716815</v>
      </c>
      <c r="DD74" s="362">
        <f t="shared" si="318"/>
        <v>2331847</v>
      </c>
      <c r="DE74" s="362">
        <f t="shared" si="318"/>
        <v>7764118</v>
      </c>
      <c r="DF74" s="362">
        <f t="shared" si="318"/>
        <v>2648276</v>
      </c>
      <c r="DG74" s="362">
        <f t="shared" si="318"/>
        <v>7289156</v>
      </c>
      <c r="DH74" s="362">
        <f t="shared" si="318"/>
        <v>-2184656</v>
      </c>
      <c r="DI74" s="362">
        <f t="shared" si="319"/>
        <v>3463635</v>
      </c>
      <c r="DJ74" s="362">
        <f t="shared" si="319"/>
        <v>-6194644</v>
      </c>
      <c r="DK74" s="362">
        <f t="shared" si="319"/>
        <v>2132830</v>
      </c>
      <c r="DL74" s="362">
        <f t="shared" si="319"/>
        <v>7518272</v>
      </c>
      <c r="DM74" s="362">
        <f t="shared" si="319"/>
        <v>5480857</v>
      </c>
      <c r="DN74" s="362">
        <f t="shared" si="319"/>
        <v>6036968</v>
      </c>
      <c r="DO74" s="362">
        <f t="shared" si="319"/>
        <v>9105713</v>
      </c>
      <c r="DP74" s="362">
        <f t="shared" si="319"/>
        <v>4134932</v>
      </c>
      <c r="DQ74" s="362">
        <f t="shared" si="319"/>
        <v>-468724</v>
      </c>
      <c r="DR74" s="362">
        <f t="shared" si="319"/>
        <v>5047727</v>
      </c>
      <c r="DS74" s="362">
        <f t="shared" si="319"/>
        <v>5645592</v>
      </c>
      <c r="DT74" s="362">
        <f t="shared" si="319"/>
        <v>7901253</v>
      </c>
      <c r="EB74" s="261"/>
      <c r="EC74" s="148" t="s">
        <v>154</v>
      </c>
    </row>
    <row r="75" spans="1:133" s="51" customFormat="1" ht="15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494">
        <v>181849675</v>
      </c>
      <c r="BK75" s="548">
        <v>180714811</v>
      </c>
      <c r="BL75" s="51">
        <v>170441796</v>
      </c>
      <c r="BM75" s="272">
        <v>156143749</v>
      </c>
      <c r="BN75" s="272">
        <v>168949828</v>
      </c>
      <c r="BO75" s="148"/>
      <c r="BP75" s="272"/>
      <c r="BQ75" s="272"/>
      <c r="BR75" s="272"/>
      <c r="BS75" s="272"/>
      <c r="BT75" s="272"/>
      <c r="BU75" s="72">
        <f t="shared" si="315"/>
        <v>-21999498</v>
      </c>
      <c r="BV75" s="76">
        <f t="shared" si="315"/>
        <v>-11960188</v>
      </c>
      <c r="BW75" s="76">
        <f t="shared" si="315"/>
        <v>-26434818</v>
      </c>
      <c r="BX75" s="76">
        <f t="shared" si="315"/>
        <v>-21577254</v>
      </c>
      <c r="BY75" s="76">
        <f t="shared" si="315"/>
        <v>-8593850</v>
      </c>
      <c r="BZ75" s="76">
        <f t="shared" si="315"/>
        <v>-19379426</v>
      </c>
      <c r="CA75" s="76">
        <f t="shared" si="315"/>
        <v>-9991292</v>
      </c>
      <c r="CB75" s="76">
        <f t="shared" si="315"/>
        <v>-5961506</v>
      </c>
      <c r="CC75" s="76">
        <f t="shared" si="315"/>
        <v>-5019260</v>
      </c>
      <c r="CD75" s="382">
        <f t="shared" si="315"/>
        <v>-19898117</v>
      </c>
      <c r="CE75" s="405">
        <f t="shared" si="316"/>
        <v>-8094109</v>
      </c>
      <c r="CF75" s="76">
        <f t="shared" si="316"/>
        <v>-2978061</v>
      </c>
      <c r="CG75" s="76">
        <f t="shared" si="316"/>
        <v>5618829</v>
      </c>
      <c r="CH75" s="76">
        <f t="shared" si="316"/>
        <v>7247980</v>
      </c>
      <c r="CI75" s="76">
        <f t="shared" si="316"/>
        <v>10527434</v>
      </c>
      <c r="CJ75" s="223">
        <f t="shared" si="316"/>
        <v>28377308</v>
      </c>
      <c r="CK75" s="223">
        <f t="shared" si="316"/>
        <v>7682075</v>
      </c>
      <c r="CL75" s="223">
        <f t="shared" si="316"/>
        <v>-3818797</v>
      </c>
      <c r="CM75" s="223">
        <f t="shared" si="316"/>
        <v>17707972</v>
      </c>
      <c r="CN75" s="249">
        <f t="shared" si="316"/>
        <v>2150132</v>
      </c>
      <c r="CO75" s="249">
        <f t="shared" si="317"/>
        <v>4382432</v>
      </c>
      <c r="CP75" s="362">
        <f t="shared" si="317"/>
        <v>6919887</v>
      </c>
      <c r="CQ75" s="331">
        <f t="shared" si="317"/>
        <v>-8439789</v>
      </c>
      <c r="CR75" s="249">
        <f t="shared" si="317"/>
        <v>12276859</v>
      </c>
      <c r="CS75" s="249">
        <f t="shared" si="317"/>
        <v>6371610</v>
      </c>
      <c r="CT75" s="249">
        <f t="shared" si="317"/>
        <v>11538403</v>
      </c>
      <c r="CU75" s="249">
        <f t="shared" si="317"/>
        <v>8263516</v>
      </c>
      <c r="CV75" s="249">
        <f t="shared" si="317"/>
        <v>-8149882</v>
      </c>
      <c r="CW75" s="249">
        <f t="shared" si="317"/>
        <v>-5056074</v>
      </c>
      <c r="CX75" s="249">
        <f t="shared" si="317"/>
        <v>27197307</v>
      </c>
      <c r="CY75" s="249">
        <f t="shared" si="318"/>
        <v>-5130632</v>
      </c>
      <c r="CZ75" s="249">
        <f t="shared" si="318"/>
        <v>1928444</v>
      </c>
      <c r="DA75" s="249">
        <f t="shared" si="318"/>
        <v>-2412845</v>
      </c>
      <c r="DB75" s="362">
        <f t="shared" si="318"/>
        <v>-2391150</v>
      </c>
      <c r="DC75" s="362">
        <f t="shared" si="318"/>
        <v>-5011318</v>
      </c>
      <c r="DD75" s="362">
        <f t="shared" si="318"/>
        <v>-12116935</v>
      </c>
      <c r="DE75" s="362">
        <f t="shared" si="318"/>
        <v>-9979781</v>
      </c>
      <c r="DF75" s="362">
        <f t="shared" si="318"/>
        <v>-13827727</v>
      </c>
      <c r="DG75" s="362">
        <f t="shared" si="318"/>
        <v>-4344425</v>
      </c>
      <c r="DH75" s="362">
        <f t="shared" si="318"/>
        <v>-5088124</v>
      </c>
      <c r="DI75" s="362">
        <f t="shared" si="319"/>
        <v>-4146347</v>
      </c>
      <c r="DJ75" s="362">
        <f t="shared" si="319"/>
        <v>-20049764</v>
      </c>
      <c r="DK75" s="362">
        <f t="shared" si="319"/>
        <v>-4062510</v>
      </c>
      <c r="DL75" s="362">
        <f t="shared" si="319"/>
        <v>7129389</v>
      </c>
      <c r="DM75" s="362">
        <f t="shared" si="319"/>
        <v>7182130</v>
      </c>
      <c r="DN75" s="362">
        <f t="shared" si="319"/>
        <v>3718673</v>
      </c>
      <c r="DO75" s="362">
        <f t="shared" si="319"/>
        <v>8574385</v>
      </c>
      <c r="DP75" s="362">
        <f t="shared" si="319"/>
        <v>4974839</v>
      </c>
      <c r="DQ75" s="362">
        <f t="shared" si="319"/>
        <v>6357891</v>
      </c>
      <c r="DR75" s="362">
        <f t="shared" si="319"/>
        <v>13845841</v>
      </c>
      <c r="DS75" s="362">
        <f t="shared" si="319"/>
        <v>10792838</v>
      </c>
      <c r="DT75" s="362">
        <f t="shared" si="319"/>
        <v>16420865</v>
      </c>
      <c r="EB75" s="261"/>
      <c r="EC75" s="148" t="s">
        <v>154</v>
      </c>
    </row>
    <row r="76" spans="1:133" s="51" customFormat="1" ht="15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494">
        <v>225618790</v>
      </c>
      <c r="BK76" s="548">
        <v>209735905</v>
      </c>
      <c r="BL76" s="51">
        <v>204559666</v>
      </c>
      <c r="BM76" s="272">
        <v>191715092</v>
      </c>
      <c r="BN76" s="272">
        <v>197916570</v>
      </c>
      <c r="BO76" s="148"/>
      <c r="BP76" s="272"/>
      <c r="BQ76" s="272"/>
      <c r="BR76" s="272"/>
      <c r="BS76" s="272"/>
      <c r="BT76" s="272"/>
      <c r="BU76" s="72">
        <f t="shared" si="315"/>
        <v>-20818674</v>
      </c>
      <c r="BV76" s="76">
        <f t="shared" si="315"/>
        <v>-9404602</v>
      </c>
      <c r="BW76" s="76">
        <f t="shared" si="315"/>
        <v>-29373052</v>
      </c>
      <c r="BX76" s="76">
        <f t="shared" si="315"/>
        <v>-30957461</v>
      </c>
      <c r="BY76" s="76">
        <f t="shared" si="315"/>
        <v>-14545199</v>
      </c>
      <c r="BZ76" s="76">
        <f t="shared" si="315"/>
        <v>76456908</v>
      </c>
      <c r="CA76" s="76">
        <f t="shared" si="315"/>
        <v>-104205538</v>
      </c>
      <c r="CB76" s="76">
        <f t="shared" si="315"/>
        <v>-19135197</v>
      </c>
      <c r="CC76" s="76">
        <f t="shared" si="315"/>
        <v>-10173596</v>
      </c>
      <c r="CD76" s="382">
        <f t="shared" si="315"/>
        <v>-28026953</v>
      </c>
      <c r="CE76" s="405">
        <f t="shared" si="316"/>
        <v>-13635711</v>
      </c>
      <c r="CF76" s="76">
        <f t="shared" si="316"/>
        <v>1911844</v>
      </c>
      <c r="CG76" s="76">
        <f t="shared" si="316"/>
        <v>3465980</v>
      </c>
      <c r="CH76" s="76">
        <f t="shared" si="316"/>
        <v>9128129</v>
      </c>
      <c r="CI76" s="76">
        <f t="shared" si="316"/>
        <v>10831423</v>
      </c>
      <c r="CJ76" s="223">
        <f t="shared" si="316"/>
        <v>38259011</v>
      </c>
      <c r="CK76" s="223">
        <f t="shared" si="316"/>
        <v>12060594</v>
      </c>
      <c r="CL76" s="223">
        <f t="shared" si="316"/>
        <v>-112134127</v>
      </c>
      <c r="CM76" s="223">
        <f t="shared" si="316"/>
        <v>109437431</v>
      </c>
      <c r="CN76" s="249">
        <f t="shared" si="316"/>
        <v>21432391</v>
      </c>
      <c r="CO76" s="249">
        <f t="shared" si="317"/>
        <v>1036572</v>
      </c>
      <c r="CP76" s="362">
        <f t="shared" si="317"/>
        <v>75934634</v>
      </c>
      <c r="CQ76" s="331">
        <f t="shared" si="317"/>
        <v>-92115839</v>
      </c>
      <c r="CR76" s="249">
        <f t="shared" si="317"/>
        <v>5608508</v>
      </c>
      <c r="CS76" s="249">
        <f t="shared" si="317"/>
        <v>-164840</v>
      </c>
      <c r="CT76" s="249">
        <f t="shared" si="317"/>
        <v>620634</v>
      </c>
      <c r="CU76" s="249">
        <f t="shared" si="317"/>
        <v>3922340</v>
      </c>
      <c r="CV76" s="249">
        <f t="shared" si="317"/>
        <v>-13602249</v>
      </c>
      <c r="CW76" s="249">
        <f t="shared" si="317"/>
        <v>-15676746</v>
      </c>
      <c r="CX76" s="249">
        <f t="shared" si="317"/>
        <v>5985961</v>
      </c>
      <c r="CY76" s="249">
        <f t="shared" si="318"/>
        <v>-13876569</v>
      </c>
      <c r="CZ76" s="249">
        <f t="shared" si="318"/>
        <v>-502286</v>
      </c>
      <c r="DA76" s="249">
        <f t="shared" si="318"/>
        <v>10649596</v>
      </c>
      <c r="DB76" s="362">
        <f t="shared" si="318"/>
        <v>-65848315</v>
      </c>
      <c r="DC76" s="362">
        <f t="shared" si="318"/>
        <v>70268937</v>
      </c>
      <c r="DD76" s="362">
        <f t="shared" si="318"/>
        <v>-11350304</v>
      </c>
      <c r="DE76" s="362">
        <f t="shared" si="318"/>
        <v>5086282</v>
      </c>
      <c r="DF76" s="362">
        <f t="shared" si="318"/>
        <v>15234978</v>
      </c>
      <c r="DG76" s="362">
        <f t="shared" si="318"/>
        <v>810830</v>
      </c>
      <c r="DH76" s="362">
        <f t="shared" si="318"/>
        <v>-12646417</v>
      </c>
      <c r="DI76" s="362">
        <f t="shared" si="319"/>
        <v>10030788</v>
      </c>
      <c r="DJ76" s="362">
        <f t="shared" si="319"/>
        <v>-4798707</v>
      </c>
      <c r="DK76" s="362">
        <f t="shared" si="319"/>
        <v>12811090</v>
      </c>
      <c r="DL76" s="362">
        <f t="shared" si="319"/>
        <v>600484</v>
      </c>
      <c r="DM76" s="362">
        <f t="shared" si="319"/>
        <v>5178975</v>
      </c>
      <c r="DN76" s="362">
        <f t="shared" si="319"/>
        <v>1318085</v>
      </c>
      <c r="DO76" s="362">
        <f t="shared" si="319"/>
        <v>15732411</v>
      </c>
      <c r="DP76" s="362">
        <f t="shared" si="319"/>
        <v>12166717</v>
      </c>
      <c r="DQ76" s="362">
        <f t="shared" si="319"/>
        <v>-8500115</v>
      </c>
      <c r="DR76" s="362">
        <f t="shared" si="319"/>
        <v>-12784691</v>
      </c>
      <c r="DS76" s="362">
        <f t="shared" si="319"/>
        <v>5475977</v>
      </c>
      <c r="DT76" s="362">
        <f t="shared" si="319"/>
        <v>5962443</v>
      </c>
      <c r="EB76" s="261"/>
      <c r="EC76" s="148" t="s">
        <v>154</v>
      </c>
    </row>
    <row r="77" spans="1:133" s="51" customFormat="1" ht="15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494">
        <v>479012300</v>
      </c>
      <c r="BK77" s="548">
        <v>502664714</v>
      </c>
      <c r="BL77" s="51">
        <v>508303637</v>
      </c>
      <c r="BM77" s="272">
        <v>489044846</v>
      </c>
      <c r="BN77" s="272">
        <v>517430188</v>
      </c>
      <c r="BO77" s="148"/>
      <c r="BP77" s="272"/>
      <c r="BQ77" s="272"/>
      <c r="BR77" s="272"/>
      <c r="BS77" s="272"/>
      <c r="BT77" s="272"/>
      <c r="BU77" s="72">
        <f t="shared" si="315"/>
        <v>-26440881</v>
      </c>
      <c r="BV77" s="76">
        <f t="shared" si="315"/>
        <v>-19141659</v>
      </c>
      <c r="BW77" s="76">
        <f t="shared" si="315"/>
        <v>-70487498</v>
      </c>
      <c r="BX77" s="76">
        <f t="shared" si="315"/>
        <v>-49181222</v>
      </c>
      <c r="BY77" s="76">
        <f t="shared" si="315"/>
        <v>-18761304</v>
      </c>
      <c r="BZ77" s="76">
        <f t="shared" si="315"/>
        <v>-64692175</v>
      </c>
      <c r="CA77" s="76">
        <f t="shared" si="315"/>
        <v>-21125328</v>
      </c>
      <c r="CB77" s="76">
        <f t="shared" si="315"/>
        <v>-17167123</v>
      </c>
      <c r="CC77" s="76">
        <f t="shared" si="315"/>
        <v>-2776349</v>
      </c>
      <c r="CD77" s="382">
        <f t="shared" si="315"/>
        <v>-36681186</v>
      </c>
      <c r="CE77" s="405">
        <f t="shared" si="316"/>
        <v>-27409518</v>
      </c>
      <c r="CF77" s="76">
        <f t="shared" si="316"/>
        <v>-15306825</v>
      </c>
      <c r="CG77" s="76">
        <f t="shared" si="316"/>
        <v>7549209</v>
      </c>
      <c r="CH77" s="76">
        <f t="shared" si="316"/>
        <v>3318854</v>
      </c>
      <c r="CI77" s="76">
        <f t="shared" si="316"/>
        <v>35644118</v>
      </c>
      <c r="CJ77" s="223">
        <f t="shared" si="316"/>
        <v>54339908</v>
      </c>
      <c r="CK77" s="223">
        <f t="shared" si="316"/>
        <v>15325368</v>
      </c>
      <c r="CL77" s="223">
        <f t="shared" si="316"/>
        <v>10196724</v>
      </c>
      <c r="CM77" s="223">
        <f t="shared" si="316"/>
        <v>44214182</v>
      </c>
      <c r="CN77" s="249">
        <f t="shared" si="316"/>
        <v>10302572</v>
      </c>
      <c r="CO77" s="249">
        <f t="shared" si="317"/>
        <v>16850295</v>
      </c>
      <c r="CP77" s="362">
        <f t="shared" si="317"/>
        <v>-7662466</v>
      </c>
      <c r="CQ77" s="331">
        <f t="shared" si="317"/>
        <v>-44185242</v>
      </c>
      <c r="CR77" s="249">
        <f t="shared" si="317"/>
        <v>830283</v>
      </c>
      <c r="CS77" s="249">
        <f t="shared" si="317"/>
        <v>1068984</v>
      </c>
      <c r="CT77" s="249">
        <f t="shared" si="317"/>
        <v>36336157</v>
      </c>
      <c r="CU77" s="249">
        <f t="shared" si="317"/>
        <v>1435025</v>
      </c>
      <c r="CV77" s="249">
        <f t="shared" si="317"/>
        <v>-29791190</v>
      </c>
      <c r="CW77" s="249">
        <f t="shared" si="317"/>
        <v>14413953</v>
      </c>
      <c r="CX77" s="249">
        <f t="shared" si="317"/>
        <v>27285350</v>
      </c>
      <c r="CY77" s="249">
        <f t="shared" si="318"/>
        <v>12822957</v>
      </c>
      <c r="CZ77" s="249">
        <f t="shared" si="318"/>
        <v>-22419711</v>
      </c>
      <c r="DA77" s="249">
        <f t="shared" si="318"/>
        <v>1276964</v>
      </c>
      <c r="DB77" s="362">
        <f t="shared" si="318"/>
        <v>39029943</v>
      </c>
      <c r="DC77" s="362">
        <f t="shared" si="318"/>
        <v>-8346203</v>
      </c>
      <c r="DD77" s="362">
        <f t="shared" si="318"/>
        <v>45815108</v>
      </c>
      <c r="DE77" s="362">
        <f t="shared" si="318"/>
        <v>11244489</v>
      </c>
      <c r="DF77" s="362">
        <f t="shared" si="318"/>
        <v>-58683393</v>
      </c>
      <c r="DG77" s="362">
        <f t="shared" si="318"/>
        <v>5113173</v>
      </c>
      <c r="DH77" s="362">
        <f t="shared" si="318"/>
        <v>-11222152</v>
      </c>
      <c r="DI77" s="362">
        <f t="shared" si="319"/>
        <v>28088584</v>
      </c>
      <c r="DJ77" s="362">
        <f t="shared" si="319"/>
        <v>-28751918</v>
      </c>
      <c r="DK77" s="362">
        <f t="shared" si="319"/>
        <v>-16339465</v>
      </c>
      <c r="DL77" s="362">
        <f t="shared" si="319"/>
        <v>30834089</v>
      </c>
      <c r="DM77" s="362">
        <f t="shared" si="319"/>
        <v>20748642</v>
      </c>
      <c r="DN77" s="362">
        <f t="shared" si="319"/>
        <v>-52684838</v>
      </c>
      <c r="DO77" s="362">
        <f t="shared" si="319"/>
        <v>40015802</v>
      </c>
      <c r="DP77" s="362">
        <f t="shared" si="319"/>
        <v>-68925572</v>
      </c>
      <c r="DQ77" s="362">
        <f t="shared" si="319"/>
        <v>-14579687</v>
      </c>
      <c r="DR77" s="362">
        <f t="shared" si="319"/>
        <v>44049254</v>
      </c>
      <c r="DS77" s="362">
        <f t="shared" si="319"/>
        <v>1754686</v>
      </c>
      <c r="DT77" s="362">
        <f t="shared" si="319"/>
        <v>21566946</v>
      </c>
      <c r="EB77" s="261"/>
      <c r="EC77" s="148" t="s">
        <v>154</v>
      </c>
    </row>
    <row r="78" spans="1:133" s="65" customFormat="1" ht="15">
      <c r="A78" s="139"/>
      <c r="B78" s="52" t="s">
        <v>144</v>
      </c>
      <c r="C78" s="128">
        <f>SUM(C73:C77)</f>
        <v>1669575560</v>
      </c>
      <c r="D78" s="129">
        <f t="shared" si="320" ref="D78:AH78">SUM(D73:D77)</f>
        <v>1439760572</v>
      </c>
      <c r="E78" s="129">
        <f t="shared" si="320"/>
        <v>1399917215</v>
      </c>
      <c r="F78" s="129">
        <f t="shared" si="320"/>
        <v>1440463244</v>
      </c>
      <c r="G78" s="129">
        <f t="shared" si="320"/>
        <v>1741562147</v>
      </c>
      <c r="H78" s="129">
        <f t="shared" si="320"/>
        <v>1973071814</v>
      </c>
      <c r="I78" s="129">
        <f t="shared" si="320"/>
        <v>1614163339</v>
      </c>
      <c r="J78" s="129">
        <f t="shared" si="320"/>
        <v>1362028157</v>
      </c>
      <c r="K78" s="129">
        <f t="shared" si="320"/>
        <v>1368361084</v>
      </c>
      <c r="L78" s="130">
        <f t="shared" si="320"/>
        <v>1644782179</v>
      </c>
      <c r="M78" s="129">
        <f t="shared" si="320"/>
        <v>1789131915</v>
      </c>
      <c r="N78" s="129">
        <f t="shared" si="320"/>
        <v>1579978428</v>
      </c>
      <c r="O78" s="129">
        <f t="shared" si="320"/>
        <v>1505454848</v>
      </c>
      <c r="P78" s="129">
        <f t="shared" si="320"/>
        <v>1458444943</v>
      </c>
      <c r="Q78" s="129">
        <f t="shared" si="320"/>
        <v>1298235611</v>
      </c>
      <c r="R78" s="129">
        <f t="shared" si="320"/>
        <v>1409744314</v>
      </c>
      <c r="S78" s="129">
        <f t="shared" si="320"/>
        <v>1810165333</v>
      </c>
      <c r="T78" s="129">
        <f t="shared" si="320"/>
        <v>2071030376</v>
      </c>
      <c r="U78" s="129">
        <f t="shared" si="320"/>
        <v>1548992023</v>
      </c>
      <c r="V78" s="129">
        <f t="shared" si="320"/>
        <v>1377624163</v>
      </c>
      <c r="W78" s="129">
        <f t="shared" si="320"/>
        <v>1379272351</v>
      </c>
      <c r="X78" s="130">
        <f t="shared" si="320"/>
        <v>1533939934</v>
      </c>
      <c r="Y78" s="129">
        <f t="shared" si="320"/>
        <v>1802392509</v>
      </c>
      <c r="Z78" s="129">
        <f t="shared" si="320"/>
        <v>1656495221</v>
      </c>
      <c r="AA78" s="129">
        <f t="shared" si="320"/>
        <v>1611100001</v>
      </c>
      <c r="AB78" s="129">
        <f t="shared" si="320"/>
        <v>1434521603</v>
      </c>
      <c r="AC78" s="129">
        <f t="shared" si="320"/>
        <v>1304827307</v>
      </c>
      <c r="AD78" s="129">
        <f t="shared" si="320"/>
        <v>1583451847</v>
      </c>
      <c r="AE78" s="129">
        <f t="shared" si="320"/>
        <v>1784369213</v>
      </c>
      <c r="AF78" s="129">
        <f t="shared" si="320"/>
        <v>1780996244</v>
      </c>
      <c r="AG78" s="129">
        <f t="shared" si="320"/>
        <v>1807332729</v>
      </c>
      <c r="AH78" s="129">
        <f t="shared" si="320"/>
        <v>1389852700</v>
      </c>
      <c r="AI78" s="129">
        <f t="shared" si="321" ref="AI78:BH78">SUM(AI73:AI77)</f>
        <v>1384976738</v>
      </c>
      <c r="AJ78" s="184">
        <f t="shared" si="321"/>
        <v>1612206351</v>
      </c>
      <c r="AK78" s="306">
        <f t="shared" si="321"/>
        <v>1578700814</v>
      </c>
      <c r="AL78" s="306">
        <f t="shared" si="321"/>
        <v>1697148577.02</v>
      </c>
      <c r="AM78" s="306">
        <f t="shared" si="321"/>
        <v>1600226587</v>
      </c>
      <c r="AN78" s="306">
        <f t="shared" si="321"/>
        <v>1497146189</v>
      </c>
      <c r="AO78" s="306">
        <f t="shared" si="321"/>
        <v>1288353976</v>
      </c>
      <c r="AP78" s="306">
        <f t="shared" si="321"/>
        <v>1471284113</v>
      </c>
      <c r="AQ78" s="306">
        <f t="shared" si="321"/>
        <v>1722551205</v>
      </c>
      <c r="AR78" s="306">
        <f t="shared" si="321"/>
        <v>1988524279</v>
      </c>
      <c r="AS78" s="306">
        <f t="shared" si="321"/>
        <v>1764067008</v>
      </c>
      <c r="AT78" s="306">
        <f t="shared" si="321"/>
        <v>1352818615</v>
      </c>
      <c r="AU78" s="306">
        <f t="shared" si="321"/>
        <v>1372191416</v>
      </c>
      <c r="AV78" s="418">
        <f t="shared" si="321"/>
        <v>1561312074</v>
      </c>
      <c r="AW78" s="418">
        <f t="shared" si="321"/>
        <v>1598701354</v>
      </c>
      <c r="AX78" s="418">
        <f t="shared" si="321"/>
        <v>1638062191</v>
      </c>
      <c r="AY78" s="418">
        <f t="shared" si="321"/>
        <v>1575959252</v>
      </c>
      <c r="AZ78" s="418">
        <f t="shared" si="321"/>
        <v>1405530592</v>
      </c>
      <c r="BA78" s="418">
        <f t="shared" si="321"/>
        <v>1309274030</v>
      </c>
      <c r="BB78" s="418">
        <f t="shared" si="321"/>
        <v>1364518423</v>
      </c>
      <c r="BC78" s="418">
        <f t="shared" si="321"/>
        <v>1742394950</v>
      </c>
      <c r="BD78" s="418">
        <f t="shared" si="321"/>
        <v>1814713173</v>
      </c>
      <c r="BE78" s="418">
        <f t="shared" si="321"/>
        <v>1701768912</v>
      </c>
      <c r="BF78" s="418">
        <f t="shared" si="321"/>
        <v>1421031593</v>
      </c>
      <c r="BG78" s="418">
        <f t="shared" si="321"/>
        <v>1427443640</v>
      </c>
      <c r="BH78" s="442">
        <f t="shared" si="321"/>
        <v>1523108523</v>
      </c>
      <c r="BI78" s="128">
        <f t="shared" si="322" ref="BI78:BN78">SUM(BI73:BI77)</f>
        <v>1683037006</v>
      </c>
      <c r="BJ78" s="495">
        <f t="shared" si="322"/>
        <v>1608706787</v>
      </c>
      <c r="BK78" s="549">
        <f t="shared" si="322"/>
        <v>1541046434</v>
      </c>
      <c r="BL78" s="549">
        <f t="shared" si="322"/>
        <v>1475493285</v>
      </c>
      <c r="BM78" s="549">
        <f t="shared" si="322"/>
        <v>1351075958</v>
      </c>
      <c r="BN78" s="549">
        <f t="shared" si="322"/>
        <v>1474359771</v>
      </c>
      <c r="BO78" s="418"/>
      <c r="BP78" s="418"/>
      <c r="BQ78" s="418"/>
      <c r="BR78" s="418"/>
      <c r="BS78" s="418"/>
      <c r="BT78" s="418"/>
      <c r="BU78" s="128">
        <f t="shared" si="323" ref="BU78:EC85">SUM(BU73:BU77)</f>
        <v>-164120712</v>
      </c>
      <c r="BV78" s="131">
        <f t="shared" si="324" ref="BV78:BX78">SUM(BV73:BV77)</f>
        <v>18684371</v>
      </c>
      <c r="BW78" s="131">
        <f t="shared" si="324"/>
        <v>-101681604</v>
      </c>
      <c r="BX78" s="131">
        <f t="shared" si="324"/>
        <v>-30718930</v>
      </c>
      <c r="BY78" s="131">
        <f t="shared" si="325" ref="BY78">SUM(BY73:BY77)</f>
        <v>68603186</v>
      </c>
      <c r="BZ78" s="131">
        <f t="shared" si="326" ref="BZ78:CH78">SUM(BZ73:BZ77)</f>
        <v>97958562</v>
      </c>
      <c r="CA78" s="131">
        <f t="shared" si="326"/>
        <v>-65171316</v>
      </c>
      <c r="CB78" s="131">
        <f t="shared" si="326"/>
        <v>15596006</v>
      </c>
      <c r="CC78" s="131">
        <f t="shared" si="326"/>
        <v>10911267</v>
      </c>
      <c r="CD78" s="383">
        <f t="shared" si="326"/>
        <v>-110842245</v>
      </c>
      <c r="CE78" s="406">
        <f t="shared" si="326"/>
        <v>13260594</v>
      </c>
      <c r="CF78" s="131">
        <f t="shared" si="326"/>
        <v>76516793</v>
      </c>
      <c r="CG78" s="131">
        <f t="shared" si="326"/>
        <v>105645153</v>
      </c>
      <c r="CH78" s="131">
        <f t="shared" si="326"/>
        <v>-23923340</v>
      </c>
      <c r="CI78" s="131">
        <f t="shared" si="327" ref="CI78:CJ78">SUM(CI73:CI77)</f>
        <v>6591696</v>
      </c>
      <c r="CJ78" s="224">
        <f t="shared" si="327"/>
        <v>173707533</v>
      </c>
      <c r="CK78" s="224">
        <f t="shared" si="328" ref="CK78:CL78">SUM(CK73:CK77)</f>
        <v>-25796120</v>
      </c>
      <c r="CL78" s="224">
        <f t="shared" si="328"/>
        <v>-290034132</v>
      </c>
      <c r="CM78" s="224">
        <f t="shared" si="329" ref="CM78:CN78">SUM(CM73:CM77)</f>
        <v>258340706</v>
      </c>
      <c r="CN78" s="250">
        <f t="shared" si="329"/>
        <v>12228537</v>
      </c>
      <c r="CO78" s="250">
        <f t="shared" si="330" ref="CO78:CQ78">SUM(CO73:CO77)</f>
        <v>5704387</v>
      </c>
      <c r="CP78" s="363">
        <f t="shared" si="330"/>
        <v>78266417</v>
      </c>
      <c r="CQ78" s="332">
        <f t="shared" si="330"/>
        <v>-223691695</v>
      </c>
      <c r="CR78" s="250">
        <f t="shared" si="331" ref="CR78:CS78">SUM(CR73:CR77)</f>
        <v>40653356.019999981</v>
      </c>
      <c r="CS78" s="250">
        <f t="shared" si="331"/>
        <v>-10873414</v>
      </c>
      <c r="CT78" s="250">
        <f t="shared" si="332" ref="CT78">SUM(CT73:CT77)</f>
        <v>62624586</v>
      </c>
      <c r="CU78" s="250">
        <f t="shared" si="333" ref="CU78">SUM(CU73:CU77)</f>
        <v>-16473331</v>
      </c>
      <c r="CV78" s="250">
        <f t="shared" si="334" ref="CV78">SUM(CV73:CV77)</f>
        <v>-112167734</v>
      </c>
      <c r="CW78" s="250">
        <f t="shared" si="335" ref="CW78">SUM(CW73:CW77)</f>
        <v>-61818008</v>
      </c>
      <c r="CX78" s="250">
        <f t="shared" si="336" ref="CX78">SUM(CX73:CX77)</f>
        <v>207528035</v>
      </c>
      <c r="CY78" s="250">
        <f t="shared" si="337" ref="CY78">SUM(CY73:CY77)</f>
        <v>-43265721</v>
      </c>
      <c r="CZ78" s="250">
        <f t="shared" si="338" ref="CZ78">SUM(CZ73:CZ77)</f>
        <v>-37034085</v>
      </c>
      <c r="DA78" s="250">
        <f t="shared" si="339" ref="DA78">SUM(DA73:DA77)</f>
        <v>-12785322</v>
      </c>
      <c r="DB78" s="363">
        <f t="shared" si="340" ref="DB78">SUM(DB73:DB77)</f>
        <v>-50894277</v>
      </c>
      <c r="DC78" s="363">
        <f t="shared" si="341" ref="DC78">SUM(DC73:DC77)</f>
        <v>20000540</v>
      </c>
      <c r="DD78" s="363">
        <f t="shared" si="342" ref="DD78">SUM(DD73:DD77)</f>
        <v>-59086386.019999981</v>
      </c>
      <c r="DE78" s="363">
        <f t="shared" si="343" ref="DE78">SUM(DE73:DE77)</f>
        <v>-24267335</v>
      </c>
      <c r="DF78" s="363">
        <f t="shared" si="344" ref="DF78">SUM(DF73:DF77)</f>
        <v>-91615597</v>
      </c>
      <c r="DG78" s="363">
        <f t="shared" si="345" ref="DG78">SUM(DG73:DG77)</f>
        <v>20920054</v>
      </c>
      <c r="DH78" s="363">
        <f t="shared" si="346" ref="DH78">SUM(DH73:DH77)</f>
        <v>-106765690</v>
      </c>
      <c r="DI78" s="363">
        <f t="shared" si="347" ref="DI78">SUM(DI73:DI77)</f>
        <v>19843745</v>
      </c>
      <c r="DJ78" s="363">
        <f t="shared" si="348" ref="DJ78">SUM(DJ73:DJ77)</f>
        <v>-173811106</v>
      </c>
      <c r="DK78" s="363">
        <f t="shared" si="349" ref="DK78:DL78">SUM(DK73:DK77)</f>
        <v>-62298096</v>
      </c>
      <c r="DL78" s="363">
        <f t="shared" si="349"/>
        <v>68212978</v>
      </c>
      <c r="DM78" s="363">
        <f t="shared" si="350" ref="DM78:DN78">SUM(DM73:DM77)</f>
        <v>55252224</v>
      </c>
      <c r="DN78" s="363">
        <f t="shared" si="350"/>
        <v>-38203551</v>
      </c>
      <c r="DO78" s="363">
        <f t="shared" si="351" ref="DO78:DP78">SUM(DO73:DO77)</f>
        <v>84335652</v>
      </c>
      <c r="DP78" s="363">
        <f t="shared" si="351"/>
        <v>-29355404</v>
      </c>
      <c r="DQ78" s="363">
        <f t="shared" si="352" ref="DQ78:DR78">SUM(DQ73:DQ77)</f>
        <v>-34912818</v>
      </c>
      <c r="DR78" s="363">
        <f t="shared" si="352"/>
        <v>69962693</v>
      </c>
      <c r="DS78" s="363">
        <f t="shared" si="353" ref="DS78:DT78">SUM(DS73:DS77)</f>
        <v>41801928</v>
      </c>
      <c r="DT78" s="363">
        <f t="shared" si="353"/>
        <v>109841348</v>
      </c>
      <c r="EB78" s="262"/>
      <c r="EC78" s="77">
        <f t="shared" si="323"/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00"/>
      <c r="BK79" s="554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443"/>
      <c r="DV79" s="443"/>
      <c r="DW79" s="443"/>
      <c r="DX79" s="443"/>
      <c r="DY79" s="443"/>
      <c r="DZ79" s="443"/>
      <c r="EA79" s="443"/>
      <c r="EB79" s="326"/>
      <c r="EC79" s="42"/>
    </row>
    <row r="80" spans="1:133" s="31" customFormat="1" ht="15">
      <c r="A80" s="138"/>
      <c r="B80" s="32" t="s">
        <v>139</v>
      </c>
      <c r="C80" s="89">
        <f>C94-C87</f>
        <v>101654644.21000001</v>
      </c>
      <c r="D80" s="90">
        <f t="shared" si="354" ref="D80:P80">D94-D87</f>
        <v>85666264.879999995</v>
      </c>
      <c r="E80" s="90">
        <f t="shared" si="354"/>
        <v>80834927.359999999</v>
      </c>
      <c r="F80" s="90">
        <f t="shared" si="354"/>
        <v>80186481.939999998</v>
      </c>
      <c r="G80" s="90">
        <f t="shared" si="354"/>
        <v>113031806.05999999</v>
      </c>
      <c r="H80" s="90">
        <f t="shared" si="354"/>
        <v>122312549.53</v>
      </c>
      <c r="I80" s="90">
        <f t="shared" si="354"/>
        <v>100560841.35999998</v>
      </c>
      <c r="J80" s="90">
        <f t="shared" si="354"/>
        <v>89716680.61999999</v>
      </c>
      <c r="K80" s="90">
        <f t="shared" si="354"/>
        <v>83786459.780000001</v>
      </c>
      <c r="L80" s="91">
        <f t="shared" si="354"/>
        <v>115559661.09</v>
      </c>
      <c r="M80" s="90">
        <f t="shared" si="354"/>
        <v>138406198.63999999</v>
      </c>
      <c r="N80" s="163">
        <f t="shared" si="354"/>
        <v>112939367.49000001</v>
      </c>
      <c r="O80" s="163">
        <f t="shared" si="354"/>
        <v>112780419.95999999</v>
      </c>
      <c r="P80" s="163">
        <f t="shared" si="354"/>
        <v>111986096.47</v>
      </c>
      <c r="Q80" s="163">
        <f t="shared" si="355" ref="Q80:R80">Q94-Q87</f>
        <v>102703682.09</v>
      </c>
      <c r="R80" s="90">
        <f t="shared" si="355"/>
        <v>105470534.50999999</v>
      </c>
      <c r="S80" s="90">
        <f t="shared" si="356" ref="S80:T80">S94-S87</f>
        <v>143383603.80000001</v>
      </c>
      <c r="T80" s="90">
        <f t="shared" si="356"/>
        <v>157368188.34</v>
      </c>
      <c r="U80" s="90">
        <f t="shared" si="357" ref="U80:V80">U94-U87</f>
        <v>122800277.83999999</v>
      </c>
      <c r="V80" s="90">
        <f t="shared" si="357"/>
        <v>95616461.340000004</v>
      </c>
      <c r="W80" s="90">
        <f t="shared" si="358" ref="W80:X80">W94-W87</f>
        <v>132988895.17999999</v>
      </c>
      <c r="X80" s="91">
        <f t="shared" si="358"/>
        <v>119058195.58</v>
      </c>
      <c r="Y80" s="90">
        <f t="shared" si="359" ref="Y80:Z80">Y94-Y87</f>
        <v>132537998</v>
      </c>
      <c r="Z80" s="90">
        <f t="shared" si="359"/>
        <v>121013247.72</v>
      </c>
      <c r="AA80" s="90">
        <f t="shared" si="360" ref="AA80:AB80">AA94-AA87</f>
        <v>131080408.85000002</v>
      </c>
      <c r="AB80" s="90">
        <f t="shared" si="360"/>
        <v>108014866.73</v>
      </c>
      <c r="AC80" s="90">
        <f t="shared" si="361" ref="AC80:AD80">AC94-AC87</f>
        <v>96862727.400000006</v>
      </c>
      <c r="AD80" s="90">
        <f t="shared" si="361"/>
        <v>112103013.02000001</v>
      </c>
      <c r="AE80" s="90">
        <f t="shared" si="362" ref="AE80:AF80">AE94-AE87</f>
        <v>132394364</v>
      </c>
      <c r="AF80" s="90">
        <f t="shared" si="362"/>
        <v>134800884.65000001</v>
      </c>
      <c r="AG80" s="90">
        <f t="shared" si="363" ref="AG80:AH80">AG94-AG87</f>
        <v>139240192.07999998</v>
      </c>
      <c r="AH80" s="191">
        <f t="shared" si="363"/>
        <v>99506527.25</v>
      </c>
      <c r="AI80" s="191">
        <f t="shared" si="364" ref="AI80">AI94-AI87</f>
        <v>101339671.88</v>
      </c>
      <c r="AJ80" s="178">
        <f t="shared" si="365" ref="AJ80:AO80">AJ94-AJ87</f>
        <v>131338097.84999999</v>
      </c>
      <c r="AK80" s="304">
        <f t="shared" si="365"/>
        <v>141467551.97999999</v>
      </c>
      <c r="AL80" s="304">
        <f t="shared" si="365"/>
        <v>139249517.81</v>
      </c>
      <c r="AM80" s="279">
        <f t="shared" si="365"/>
        <v>133463308.16</v>
      </c>
      <c r="AN80" s="279">
        <f t="shared" si="365"/>
        <v>134625937.37</v>
      </c>
      <c r="AO80" s="279">
        <f t="shared" si="365"/>
        <v>92075868.460000008</v>
      </c>
      <c r="AP80" s="279">
        <f t="shared" si="366" ref="AP80:AQ80">AP94-AP87</f>
        <v>111206995.22999999</v>
      </c>
      <c r="AQ80" s="279">
        <f t="shared" si="366"/>
        <v>131838186.61</v>
      </c>
      <c r="AR80" s="279">
        <f t="shared" si="367" ref="AR80:AS80">AR94-AR87</f>
        <v>169936190.30000001</v>
      </c>
      <c r="AS80" s="279">
        <f t="shared" si="367"/>
        <v>137278212.91</v>
      </c>
      <c r="AT80" s="279">
        <f t="shared" si="368" ref="AT80:AU80">AT94-AT87</f>
        <v>90177648.900000006</v>
      </c>
      <c r="AU80" s="279">
        <f t="shared" si="368"/>
        <v>-22114780.119999997</v>
      </c>
      <c r="AV80" s="296">
        <f t="shared" si="369" ref="AV80:AW80">AV94-AV87</f>
        <v>5926189.4800000042</v>
      </c>
      <c r="AW80" s="279">
        <f t="shared" si="369"/>
        <v>-13714596.5</v>
      </c>
      <c r="AX80" s="279">
        <f t="shared" si="370" ref="AX80:AY80">AX94-AX87</f>
        <v>-16082689.129999995</v>
      </c>
      <c r="AY80" s="279">
        <f t="shared" si="370"/>
        <v>168372455.94999999</v>
      </c>
      <c r="AZ80" s="279">
        <f t="shared" si="371" ref="AZ80:BA80">AZ94-AZ87</f>
        <v>120050678.95</v>
      </c>
      <c r="BA80" s="279">
        <f t="shared" si="371"/>
        <v>120909253.34999999</v>
      </c>
      <c r="BB80" s="279">
        <f t="shared" si="372" ref="BB80:BC80">BB94-BB87</f>
        <v>109143419.27</v>
      </c>
      <c r="BC80" s="279">
        <f t="shared" si="372"/>
        <v>112846718.26000001</v>
      </c>
      <c r="BD80" s="279">
        <f>BD94-BD87</f>
        <v>160089988.62</v>
      </c>
      <c r="BE80" s="279">
        <f t="shared" si="373" ref="BE80:BG80">BE94-BE87</f>
        <v>-33975105.670000002</v>
      </c>
      <c r="BF80" s="279">
        <f t="shared" si="373"/>
        <v>110640993.37</v>
      </c>
      <c r="BG80" s="279">
        <f t="shared" si="373"/>
        <v>110423598.50999999</v>
      </c>
      <c r="BH80" s="296">
        <f t="shared" si="374" ref="BH80">BH94-BH87</f>
        <v>134796576.75999999</v>
      </c>
      <c r="BI80" s="89">
        <f t="shared" si="375" ref="BI80">BI94-BI87</f>
        <v>157703164.43000001</v>
      </c>
      <c r="BJ80" s="503">
        <f>BJ94-BJ87</f>
        <v>141193457.12</v>
      </c>
      <c r="BK80" s="557">
        <f>BK94-BK87</f>
        <v>133264487.75</v>
      </c>
      <c r="BL80" s="557">
        <f>BL94-BL87</f>
        <v>129291106.13</v>
      </c>
      <c r="BM80" s="557">
        <f>BM94-BM87</f>
        <v>124134566.99000001</v>
      </c>
      <c r="BN80" s="557">
        <f>BN94-BN87</f>
        <v>125437583.81</v>
      </c>
      <c r="BO80" s="279"/>
      <c r="BP80" s="279"/>
      <c r="BQ80" s="279"/>
      <c r="BR80" s="279"/>
      <c r="BS80" s="279"/>
      <c r="BT80" s="279"/>
      <c r="BU80" s="89">
        <f t="shared" si="376" ref="BU80:CD84">O80-C80</f>
        <v>11125775.749999985</v>
      </c>
      <c r="BV80" s="92">
        <f t="shared" si="376"/>
        <v>26319831.590000004</v>
      </c>
      <c r="BW80" s="92">
        <f t="shared" si="376"/>
        <v>21868754.730000004</v>
      </c>
      <c r="BX80" s="92">
        <f t="shared" si="376"/>
        <v>25284052.569999993</v>
      </c>
      <c r="BY80" s="92">
        <f t="shared" si="376"/>
        <v>30351797.740000024</v>
      </c>
      <c r="BZ80" s="92">
        <f t="shared" si="376"/>
        <v>35055638.810000002</v>
      </c>
      <c r="CA80" s="92">
        <f t="shared" si="376"/>
        <v>22239436.480000004</v>
      </c>
      <c r="CB80" s="92">
        <f t="shared" si="376"/>
        <v>5899780.7200000137</v>
      </c>
      <c r="CC80" s="92">
        <f t="shared" si="376"/>
        <v>49202435.399999991</v>
      </c>
      <c r="CD80" s="390">
        <f t="shared" si="376"/>
        <v>3498534.4899999946</v>
      </c>
      <c r="CE80" s="413">
        <f t="shared" si="377" ref="CE80:CN84">Y80-M80</f>
        <v>-5868200.6399999857</v>
      </c>
      <c r="CF80" s="92">
        <f t="shared" si="377"/>
        <v>8073880.2299999893</v>
      </c>
      <c r="CG80" s="92">
        <f t="shared" si="377"/>
        <v>18299988.89000003</v>
      </c>
      <c r="CH80" s="92">
        <f t="shared" si="377"/>
        <v>-3971229.7399999946</v>
      </c>
      <c r="CI80" s="92">
        <f t="shared" si="377"/>
        <v>-5840954.6899999976</v>
      </c>
      <c r="CJ80" s="231">
        <f t="shared" si="377"/>
        <v>6632478.5100000203</v>
      </c>
      <c r="CK80" s="231">
        <f t="shared" si="377"/>
        <v>-10989239.800000012</v>
      </c>
      <c r="CL80" s="231">
        <f t="shared" si="377"/>
        <v>-22567303.689999998</v>
      </c>
      <c r="CM80" s="231">
        <f t="shared" si="377"/>
        <v>16439914.239999995</v>
      </c>
      <c r="CN80" s="244">
        <f t="shared" si="377"/>
        <v>3890065.9099999964</v>
      </c>
      <c r="CO80" s="244">
        <f t="shared" si="378" ref="CO80:CX84">AI80-W80</f>
        <v>-31649223.299999997</v>
      </c>
      <c r="CP80" s="370">
        <f t="shared" si="378"/>
        <v>12279902.269999996</v>
      </c>
      <c r="CQ80" s="339">
        <f t="shared" si="378"/>
        <v>8929553.9799999893</v>
      </c>
      <c r="CR80" s="244">
        <f t="shared" si="378"/>
        <v>18236270.090000004</v>
      </c>
      <c r="CS80" s="244">
        <f t="shared" si="378"/>
        <v>2382899.3099999726</v>
      </c>
      <c r="CT80" s="244">
        <f t="shared" si="378"/>
        <v>26611070.640000001</v>
      </c>
      <c r="CU80" s="244">
        <f t="shared" si="378"/>
        <v>-4786858.9399999976</v>
      </c>
      <c r="CV80" s="244">
        <f t="shared" si="378"/>
        <v>-896017.79000002146</v>
      </c>
      <c r="CW80" s="244">
        <f t="shared" si="378"/>
        <v>-556177.3900000006</v>
      </c>
      <c r="CX80" s="244">
        <f t="shared" si="378"/>
        <v>35135305.650000006</v>
      </c>
      <c r="CY80" s="244">
        <f t="shared" si="379" ref="CY80:DH84">AS80-AG80</f>
        <v>-1961979.1699999869</v>
      </c>
      <c r="CZ80" s="244">
        <f t="shared" si="379"/>
        <v>-9328878.349999994</v>
      </c>
      <c r="DA80" s="244">
        <f t="shared" si="379"/>
        <v>-123454452</v>
      </c>
      <c r="DB80" s="370">
        <f t="shared" si="379"/>
        <v>-125411908.36999999</v>
      </c>
      <c r="DC80" s="370">
        <f t="shared" si="379"/>
        <v>-155182148.47999999</v>
      </c>
      <c r="DD80" s="370">
        <f t="shared" si="379"/>
        <v>-155332206.94</v>
      </c>
      <c r="DE80" s="370">
        <f t="shared" si="379"/>
        <v>34909147.789999992</v>
      </c>
      <c r="DF80" s="370">
        <f t="shared" si="379"/>
        <v>-14575258.420000002</v>
      </c>
      <c r="DG80" s="370">
        <f t="shared" si="379"/>
        <v>28833384.889999986</v>
      </c>
      <c r="DH80" s="370">
        <f t="shared" si="379"/>
        <v>-2063575.9599999934</v>
      </c>
      <c r="DI80" s="370">
        <f t="shared" si="380" ref="DI80:DT84">BC80-AQ80</f>
        <v>-18991468.349999994</v>
      </c>
      <c r="DJ80" s="370">
        <f t="shared" si="380"/>
        <v>-9846201.6800000072</v>
      </c>
      <c r="DK80" s="370">
        <f t="shared" si="380"/>
        <v>-171253318.57999998</v>
      </c>
      <c r="DL80" s="370">
        <f t="shared" si="380"/>
        <v>20463344.469999999</v>
      </c>
      <c r="DM80" s="370">
        <f t="shared" si="380"/>
        <v>132538378.63</v>
      </c>
      <c r="DN80" s="370">
        <f t="shared" si="380"/>
        <v>128870387.27999999</v>
      </c>
      <c r="DO80" s="370">
        <f t="shared" si="380"/>
        <v>171417760.93000001</v>
      </c>
      <c r="DP80" s="370">
        <f t="shared" si="380"/>
        <v>157276146.25</v>
      </c>
      <c r="DQ80" s="370">
        <f t="shared" si="380"/>
        <v>-35107968.199999988</v>
      </c>
      <c r="DR80" s="370">
        <f t="shared" si="380"/>
        <v>9240427.1799999923</v>
      </c>
      <c r="DS80" s="370">
        <f t="shared" si="380"/>
        <v>3225313.6400000155</v>
      </c>
      <c r="DT80" s="370">
        <f t="shared" si="380"/>
        <v>16294164.540000007</v>
      </c>
      <c r="EB80" s="326"/>
      <c r="EC80" s="148" t="s">
        <v>154</v>
      </c>
    </row>
    <row r="81" spans="1:133" s="31" customFormat="1" ht="15">
      <c r="A81" s="138"/>
      <c r="B81" s="32" t="s">
        <v>140</v>
      </c>
      <c r="C81" s="89">
        <f>C95-C88</f>
        <v>7600786.0699999994</v>
      </c>
      <c r="D81" s="90">
        <f t="shared" si="381" ref="D81:Y81">D95-D88</f>
        <v>6630521.9400000004</v>
      </c>
      <c r="E81" s="90">
        <f t="shared" si="381"/>
        <v>5944918.3399999999</v>
      </c>
      <c r="F81" s="90">
        <f t="shared" si="381"/>
        <v>6045476.5200000005</v>
      </c>
      <c r="G81" s="90">
        <f t="shared" si="381"/>
        <v>7285412.959999999</v>
      </c>
      <c r="H81" s="90">
        <f t="shared" si="381"/>
        <v>7924361.2400000002</v>
      </c>
      <c r="I81" s="90">
        <f t="shared" si="381"/>
        <v>7030738.1600000001</v>
      </c>
      <c r="J81" s="90">
        <f t="shared" si="381"/>
        <v>6870580.6099999994</v>
      </c>
      <c r="K81" s="90">
        <f t="shared" si="381"/>
        <v>6435459.6399999997</v>
      </c>
      <c r="L81" s="91">
        <f t="shared" si="381"/>
        <v>8618831.3900000006</v>
      </c>
      <c r="M81" s="90">
        <f t="shared" si="381"/>
        <v>10229161.920000002</v>
      </c>
      <c r="N81" s="163">
        <f t="shared" si="381"/>
        <v>8152028.6599999992</v>
      </c>
      <c r="O81" s="163">
        <f t="shared" si="381"/>
        <v>7474263.4500000002</v>
      </c>
      <c r="P81" s="163">
        <f t="shared" si="381"/>
        <v>7844410.2499999991</v>
      </c>
      <c r="Q81" s="163">
        <f t="shared" si="381"/>
        <v>7174798.3799999999</v>
      </c>
      <c r="R81" s="90">
        <f t="shared" si="381"/>
        <v>7081914.6000000006</v>
      </c>
      <c r="S81" s="90">
        <f t="shared" si="381"/>
        <v>9374468.5899999999</v>
      </c>
      <c r="T81" s="90">
        <f t="shared" si="381"/>
        <v>9199422.4399999976</v>
      </c>
      <c r="U81" s="90">
        <f t="shared" si="381"/>
        <v>7353443.8100000015</v>
      </c>
      <c r="V81" s="90">
        <f t="shared" si="381"/>
        <v>5760628.8100000005</v>
      </c>
      <c r="W81" s="90">
        <f t="shared" si="381"/>
        <v>8763245.5899999999</v>
      </c>
      <c r="X81" s="91">
        <f t="shared" si="381"/>
        <v>8069956.4500000002</v>
      </c>
      <c r="Y81" s="90">
        <f t="shared" si="381"/>
        <v>9160246.75</v>
      </c>
      <c r="Z81" s="90">
        <f t="shared" si="382" ref="Z81:AA81">Z95-Z88</f>
        <v>9168350.3599999994</v>
      </c>
      <c r="AA81" s="90">
        <f t="shared" si="382"/>
        <v>10568820.490000002</v>
      </c>
      <c r="AB81" s="90">
        <f t="shared" si="383" ref="AB81:AC81">AB95-AB88</f>
        <v>8609896.8699999992</v>
      </c>
      <c r="AC81" s="90">
        <f t="shared" si="383"/>
        <v>8376059.2400000002</v>
      </c>
      <c r="AD81" s="90">
        <f t="shared" si="384" ref="AD81:AE81">AD95-AD88</f>
        <v>8815611.5500000007</v>
      </c>
      <c r="AE81" s="90">
        <f t="shared" si="384"/>
        <v>9395935.75</v>
      </c>
      <c r="AF81" s="90">
        <f t="shared" si="385" ref="AF81:AG81">AF95-AF88</f>
        <v>8668004.4299999997</v>
      </c>
      <c r="AG81" s="90">
        <f t="shared" si="385"/>
        <v>8495042.4400000013</v>
      </c>
      <c r="AH81" s="191">
        <f t="shared" si="386" ref="AH81:AI81">AH95-AH88</f>
        <v>6487610.0099999998</v>
      </c>
      <c r="AI81" s="191">
        <f t="shared" si="386"/>
        <v>5088018.3799999999</v>
      </c>
      <c r="AJ81" s="178">
        <f t="shared" si="387" ref="AJ81:AK81">AJ95-AJ88</f>
        <v>7762671.0700000003</v>
      </c>
      <c r="AK81" s="304">
        <f t="shared" si="387"/>
        <v>6222269.1500000004</v>
      </c>
      <c r="AL81" s="304">
        <f t="shared" si="388" ref="AL81:AM81">AL95-AL88</f>
        <v>7264357.6600000001</v>
      </c>
      <c r="AM81" s="279">
        <f t="shared" si="388"/>
        <v>7867521.21</v>
      </c>
      <c r="AN81" s="279">
        <f t="shared" si="389" ref="AN81:AO81">AN95-AN88</f>
        <v>11882939.43</v>
      </c>
      <c r="AO81" s="279">
        <f t="shared" si="389"/>
        <v>6466891.6699999999</v>
      </c>
      <c r="AP81" s="279">
        <f t="shared" si="390" ref="AP81:AQ81">AP95-AP88</f>
        <v>6836603.6100000003</v>
      </c>
      <c r="AQ81" s="279">
        <f t="shared" si="390"/>
        <v>8016795.8600000003</v>
      </c>
      <c r="AR81" s="279">
        <f t="shared" si="391" ref="AR81:AS81">AR95-AR88</f>
        <v>10112421.07</v>
      </c>
      <c r="AS81" s="279">
        <f t="shared" si="391"/>
        <v>8340793.1500000004</v>
      </c>
      <c r="AT81" s="279">
        <f t="shared" si="392" ref="AT81:AU81">AT95-AT88</f>
        <v>5898883.8100000005</v>
      </c>
      <c r="AU81" s="279">
        <f t="shared" si="392"/>
        <v>-4660207.25</v>
      </c>
      <c r="AV81" s="296">
        <f t="shared" si="393" ref="AV81:AW81">AV95-AV88</f>
        <v>-2997977.6800000006</v>
      </c>
      <c r="AW81" s="279">
        <f t="shared" si="393"/>
        <v>-4190635.459999999</v>
      </c>
      <c r="AX81" s="279">
        <f t="shared" si="394" ref="AX81:AY81">AX95-AX88</f>
        <v>-4956489.5599999987</v>
      </c>
      <c r="AY81" s="279">
        <f t="shared" si="394"/>
        <v>15847612.630000001</v>
      </c>
      <c r="AZ81" s="279">
        <f t="shared" si="395" ref="AZ81:BA81">AZ95-AZ88</f>
        <v>9585261.6300000008</v>
      </c>
      <c r="BA81" s="279">
        <f t="shared" si="395"/>
        <v>11170174.84</v>
      </c>
      <c r="BB81" s="279">
        <f t="shared" si="396" ref="BB81:BC81">BB95-BB88</f>
        <v>8649427.9600000009</v>
      </c>
      <c r="BC81" s="279">
        <f t="shared" si="396"/>
        <v>8488081.0899999999</v>
      </c>
      <c r="BD81" s="279">
        <f t="shared" si="397" ref="BD81">BD95-BD88</f>
        <v>11722856.800000001</v>
      </c>
      <c r="BE81" s="279">
        <f t="shared" si="398" ref="BE81:BG81">BE95-BE88</f>
        <v>-7947213.9000000004</v>
      </c>
      <c r="BF81" s="279">
        <f t="shared" si="398"/>
        <v>8662360.0600000005</v>
      </c>
      <c r="BG81" s="279">
        <f t="shared" si="398"/>
        <v>8638609.9600000009</v>
      </c>
      <c r="BH81" s="296">
        <f t="shared" si="399" ref="BH81">BH95-BH88</f>
        <v>11071374.550000001</v>
      </c>
      <c r="BI81" s="89">
        <f t="shared" si="400" ref="BI81">BI95-BI88</f>
        <v>11697381.819999998</v>
      </c>
      <c r="BJ81" s="503">
        <f t="shared" si="401" ref="BJ81">BJ95-BJ88</f>
        <v>13260068.390000001</v>
      </c>
      <c r="BK81" s="557">
        <f t="shared" si="402" ref="BK81:BL81">BK95-BK88</f>
        <v>11665569.02</v>
      </c>
      <c r="BL81" s="557">
        <f t="shared" si="402"/>
        <v>10572125.609999999</v>
      </c>
      <c r="BM81" s="557">
        <f t="shared" si="403" ref="BM81:BN81">BM95-BM88</f>
        <v>10662367.699999999</v>
      </c>
      <c r="BN81" s="557">
        <f t="shared" si="403"/>
        <v>10117935.41</v>
      </c>
      <c r="BO81" s="279"/>
      <c r="BP81" s="279"/>
      <c r="BQ81" s="279"/>
      <c r="BR81" s="279"/>
      <c r="BS81" s="279"/>
      <c r="BT81" s="279"/>
      <c r="BU81" s="89">
        <f t="shared" si="376"/>
        <v>-126522.61999999918</v>
      </c>
      <c r="BV81" s="92">
        <f t="shared" si="376"/>
        <v>1213888.3099999987</v>
      </c>
      <c r="BW81" s="92">
        <f t="shared" si="376"/>
        <v>1229880.04</v>
      </c>
      <c r="BX81" s="92">
        <f t="shared" si="376"/>
        <v>1036438.0800000001</v>
      </c>
      <c r="BY81" s="92">
        <f t="shared" si="376"/>
        <v>2089055.6300000008</v>
      </c>
      <c r="BZ81" s="92">
        <f t="shared" si="376"/>
        <v>1275061.1999999974</v>
      </c>
      <c r="CA81" s="92">
        <f t="shared" si="376"/>
        <v>322705.6500000013</v>
      </c>
      <c r="CB81" s="92">
        <f t="shared" si="376"/>
        <v>-1109951.7999999989</v>
      </c>
      <c r="CC81" s="92">
        <f t="shared" si="376"/>
        <v>2327785.9500000002</v>
      </c>
      <c r="CD81" s="390">
        <f t="shared" si="376"/>
        <v>-548874.94000000041</v>
      </c>
      <c r="CE81" s="413">
        <f t="shared" si="377"/>
        <v>-1068915.1700000018</v>
      </c>
      <c r="CF81" s="92">
        <f t="shared" si="377"/>
        <v>1016321.7000000002</v>
      </c>
      <c r="CG81" s="92">
        <f t="shared" si="377"/>
        <v>3094557.0400000019</v>
      </c>
      <c r="CH81" s="92">
        <f t="shared" si="377"/>
        <v>765486.62000000011</v>
      </c>
      <c r="CI81" s="92">
        <f t="shared" si="377"/>
        <v>1201260.8600000003</v>
      </c>
      <c r="CJ81" s="231">
        <f t="shared" si="377"/>
        <v>1733696.9500000002</v>
      </c>
      <c r="CK81" s="231">
        <f t="shared" si="377"/>
        <v>21467.160000000149</v>
      </c>
      <c r="CL81" s="231">
        <f t="shared" si="377"/>
        <v>-531418.00999999791</v>
      </c>
      <c r="CM81" s="231">
        <f t="shared" si="377"/>
        <v>1141598.6299999999</v>
      </c>
      <c r="CN81" s="244">
        <f t="shared" si="377"/>
        <v>726981.19999999925</v>
      </c>
      <c r="CO81" s="244">
        <f t="shared" si="378"/>
        <v>-3675227.21</v>
      </c>
      <c r="CP81" s="370">
        <f t="shared" si="378"/>
        <v>-307285.37999999989</v>
      </c>
      <c r="CQ81" s="339">
        <f t="shared" si="378"/>
        <v>-2937977.5999999996</v>
      </c>
      <c r="CR81" s="244">
        <f t="shared" si="378"/>
        <v>-1903992.6999999993</v>
      </c>
      <c r="CS81" s="244">
        <f t="shared" si="378"/>
        <v>-2701299.2800000021</v>
      </c>
      <c r="CT81" s="244">
        <f t="shared" si="378"/>
        <v>3273042.5600000005</v>
      </c>
      <c r="CU81" s="244">
        <f t="shared" si="378"/>
        <v>-1909167.5700000003</v>
      </c>
      <c r="CV81" s="244">
        <f t="shared" si="378"/>
        <v>-1979007.9400000004</v>
      </c>
      <c r="CW81" s="244">
        <f t="shared" si="378"/>
        <v>-1379139.8899999997</v>
      </c>
      <c r="CX81" s="244">
        <f t="shared" si="378"/>
        <v>1444416.6400000006</v>
      </c>
      <c r="CY81" s="244">
        <f t="shared" si="379"/>
        <v>-154249.29000000097</v>
      </c>
      <c r="CZ81" s="244">
        <f t="shared" si="379"/>
        <v>-588726.19999999925</v>
      </c>
      <c r="DA81" s="244">
        <f t="shared" si="379"/>
        <v>-9748225.629999999</v>
      </c>
      <c r="DB81" s="370">
        <f t="shared" si="379"/>
        <v>-10760648.75</v>
      </c>
      <c r="DC81" s="370">
        <f t="shared" si="379"/>
        <v>-10412904.609999999</v>
      </c>
      <c r="DD81" s="370">
        <f t="shared" si="379"/>
        <v>-12220847.219999999</v>
      </c>
      <c r="DE81" s="370">
        <f t="shared" si="379"/>
        <v>7980091.4200000009</v>
      </c>
      <c r="DF81" s="370">
        <f t="shared" si="379"/>
        <v>-2297677.7999999989</v>
      </c>
      <c r="DG81" s="370">
        <f t="shared" si="379"/>
        <v>4703283.1699999999</v>
      </c>
      <c r="DH81" s="370">
        <f t="shared" si="379"/>
        <v>1812824.3500000006</v>
      </c>
      <c r="DI81" s="370">
        <f t="shared" si="380"/>
        <v>471285.22999999952</v>
      </c>
      <c r="DJ81" s="370">
        <f t="shared" si="380"/>
        <v>1610435.7300000004</v>
      </c>
      <c r="DK81" s="370">
        <f t="shared" si="380"/>
        <v>-16288007.050000001</v>
      </c>
      <c r="DL81" s="370">
        <f t="shared" si="380"/>
        <v>2763476.25</v>
      </c>
      <c r="DM81" s="370">
        <f t="shared" si="380"/>
        <v>13298817.210000001</v>
      </c>
      <c r="DN81" s="370">
        <f t="shared" si="380"/>
        <v>14069352.23</v>
      </c>
      <c r="DO81" s="370">
        <f t="shared" si="380"/>
        <v>15888017.279999997</v>
      </c>
      <c r="DP81" s="370">
        <f t="shared" si="380"/>
        <v>18216557.949999999</v>
      </c>
      <c r="DQ81" s="370">
        <f t="shared" si="380"/>
        <v>-4182043.6100000013</v>
      </c>
      <c r="DR81" s="370">
        <f t="shared" si="380"/>
        <v>986863.97999999858</v>
      </c>
      <c r="DS81" s="370">
        <f t="shared" si="380"/>
        <v>-507807.1400000006</v>
      </c>
      <c r="DT81" s="370">
        <f t="shared" si="380"/>
        <v>1468507.4499999993</v>
      </c>
      <c r="EB81" s="326"/>
      <c r="EC81" s="148" t="s">
        <v>154</v>
      </c>
    </row>
    <row r="82" spans="1:133" s="31" customFormat="1" ht="15">
      <c r="A82" s="138"/>
      <c r="B82" s="32" t="s">
        <v>141</v>
      </c>
      <c r="C82" s="89">
        <f>C96-C89</f>
        <v>30604744.07</v>
      </c>
      <c r="D82" s="90">
        <f t="shared" si="404" ref="D82:Y82">D96-D89</f>
        <v>26412619.059999999</v>
      </c>
      <c r="E82" s="90">
        <f t="shared" si="404"/>
        <v>26915432.43</v>
      </c>
      <c r="F82" s="90">
        <f t="shared" si="404"/>
        <v>22012185.489999998</v>
      </c>
      <c r="G82" s="90">
        <f t="shared" si="404"/>
        <v>26547786.100000001</v>
      </c>
      <c r="H82" s="90">
        <f t="shared" si="404"/>
        <v>27460755.68</v>
      </c>
      <c r="I82" s="90">
        <f t="shared" si="404"/>
        <v>24697892.519999996</v>
      </c>
      <c r="J82" s="90">
        <f t="shared" si="404"/>
        <v>23716141.399999999</v>
      </c>
      <c r="K82" s="90">
        <f t="shared" si="404"/>
        <v>20841733.289999999</v>
      </c>
      <c r="L82" s="91">
        <f t="shared" si="404"/>
        <v>26858746.829999998</v>
      </c>
      <c r="M82" s="90">
        <f t="shared" si="404"/>
        <v>32409109.249999996</v>
      </c>
      <c r="N82" s="163">
        <f t="shared" si="404"/>
        <v>28059163.310000002</v>
      </c>
      <c r="O82" s="163">
        <f t="shared" si="404"/>
        <v>28555041.350000001</v>
      </c>
      <c r="P82" s="163">
        <f t="shared" si="404"/>
        <v>25784750.100000001</v>
      </c>
      <c r="Q82" s="163">
        <f t="shared" si="404"/>
        <v>23569428.370000001</v>
      </c>
      <c r="R82" s="90">
        <f t="shared" si="404"/>
        <v>23438234.939999998</v>
      </c>
      <c r="S82" s="90">
        <f t="shared" si="404"/>
        <v>28243001.299999997</v>
      </c>
      <c r="T82" s="90">
        <f t="shared" si="404"/>
        <v>29944269.630000003</v>
      </c>
      <c r="U82" s="90">
        <f t="shared" si="404"/>
        <v>27289936.68</v>
      </c>
      <c r="V82" s="90">
        <f t="shared" si="404"/>
        <v>25877871.579999998</v>
      </c>
      <c r="W82" s="90">
        <f t="shared" si="404"/>
        <v>28812784.739999998</v>
      </c>
      <c r="X82" s="91">
        <f t="shared" si="404"/>
        <v>27771739.109999999</v>
      </c>
      <c r="Y82" s="90">
        <f t="shared" si="404"/>
        <v>29094514.670000002</v>
      </c>
      <c r="Z82" s="90">
        <f t="shared" si="405" ref="Z82:AA82">Z96-Z89</f>
        <v>29180150.609999999</v>
      </c>
      <c r="AA82" s="90">
        <f t="shared" si="405"/>
        <v>33662836.619999997</v>
      </c>
      <c r="AB82" s="90">
        <f t="shared" si="406" ref="AB82:AC82">AB96-AB89</f>
        <v>30694933.120000001</v>
      </c>
      <c r="AC82" s="90">
        <f t="shared" si="406"/>
        <v>26257302.5</v>
      </c>
      <c r="AD82" s="90">
        <f t="shared" si="407" ref="AD82:AE82">AD96-AD89</f>
        <v>30417951.920000002</v>
      </c>
      <c r="AE82" s="90">
        <f t="shared" si="407"/>
        <v>40565501.43</v>
      </c>
      <c r="AF82" s="90">
        <f t="shared" si="408" ref="AF82:AG82">AF96-AF89</f>
        <v>31563836.329999998</v>
      </c>
      <c r="AG82" s="90">
        <f t="shared" si="408"/>
        <v>32436314.289999999</v>
      </c>
      <c r="AH82" s="191">
        <f t="shared" si="409" ref="AH82:AI82">AH96-AH89</f>
        <v>26602332.920000002</v>
      </c>
      <c r="AI82" s="191">
        <f t="shared" si="409"/>
        <v>26407285.700000003</v>
      </c>
      <c r="AJ82" s="178">
        <f t="shared" si="410" ref="AJ82:AK82">AJ96-AJ89</f>
        <v>36774568.049999997</v>
      </c>
      <c r="AK82" s="304">
        <f t="shared" si="410"/>
        <v>35107932.960000001</v>
      </c>
      <c r="AL82" s="304">
        <f t="shared" si="411" ref="AL82:AM82">AL96-AL89</f>
        <v>38013870.539999999</v>
      </c>
      <c r="AM82" s="279">
        <f t="shared" si="411"/>
        <v>37457453.829999998</v>
      </c>
      <c r="AN82" s="279">
        <f t="shared" si="412" ref="AN82:AO82">AN96-AN89</f>
        <v>39457877.740000002</v>
      </c>
      <c r="AO82" s="279">
        <f t="shared" si="412"/>
        <v>26079363.670000002</v>
      </c>
      <c r="AP82" s="279">
        <f t="shared" si="413" ref="AP82:AQ82">AP96-AP89</f>
        <v>28929862.170000002</v>
      </c>
      <c r="AQ82" s="279">
        <f t="shared" si="413"/>
        <v>31400080.530000001</v>
      </c>
      <c r="AR82" s="279">
        <f t="shared" si="414" ref="AR82:AS82">AR96-AR89</f>
        <v>39327001.620000005</v>
      </c>
      <c r="AS82" s="279">
        <f t="shared" si="414"/>
        <v>37106081</v>
      </c>
      <c r="AT82" s="279">
        <f t="shared" si="415" ref="AT82:AU82">AT96-AT89</f>
        <v>26447522.640000001</v>
      </c>
      <c r="AU82" s="279">
        <f t="shared" si="415"/>
        <v>-6078186.6400000006</v>
      </c>
      <c r="AV82" s="296">
        <f t="shared" si="416" ref="AV82:AW82">AV96-AV89</f>
        <v>2050404.8999999985</v>
      </c>
      <c r="AW82" s="279">
        <f t="shared" si="416"/>
        <v>-100468.77999999933</v>
      </c>
      <c r="AX82" s="279">
        <f t="shared" si="417" ref="AX82:AY82">AX96-AX89</f>
        <v>-2442481.7800000012</v>
      </c>
      <c r="AY82" s="279">
        <f t="shared" si="417"/>
        <v>56444402.850000001</v>
      </c>
      <c r="AZ82" s="279">
        <f t="shared" si="418" ref="AZ82:BA82">AZ96-AZ89</f>
        <v>33263491.850000001</v>
      </c>
      <c r="BA82" s="279">
        <f t="shared" si="418"/>
        <v>35771077.289999999</v>
      </c>
      <c r="BB82" s="279">
        <f t="shared" si="419" ref="BB82:BC82">BB96-BB89</f>
        <v>31376261.420000002</v>
      </c>
      <c r="BC82" s="279">
        <f t="shared" si="419"/>
        <v>28595406.379999999</v>
      </c>
      <c r="BD82" s="279">
        <f t="shared" si="420" ref="BD82">BD96-BD89</f>
        <v>38237521.950000003</v>
      </c>
      <c r="BE82" s="279">
        <f t="shared" si="421" ref="BE82:BG82">BE96-BE89</f>
        <v>34583964.25</v>
      </c>
      <c r="BF82" s="279">
        <f t="shared" si="421"/>
        <v>33193043.52</v>
      </c>
      <c r="BG82" s="279">
        <f t="shared" si="421"/>
        <v>31937083.789999999</v>
      </c>
      <c r="BH82" s="296">
        <f t="shared" si="422" ref="BH82">BH96-BH89</f>
        <v>35493801.799999997</v>
      </c>
      <c r="BI82" s="89">
        <f t="shared" si="423" ref="BI82:BN82">BI96-BI89</f>
        <v>41334426.530000001</v>
      </c>
      <c r="BJ82" s="503">
        <f t="shared" si="423"/>
        <v>40398759.25</v>
      </c>
      <c r="BK82" s="557">
        <f t="shared" si="423"/>
        <v>41309626.859999999</v>
      </c>
      <c r="BL82" s="557">
        <f t="shared" si="423"/>
        <v>41392625.299999997</v>
      </c>
      <c r="BM82" s="557">
        <f t="shared" si="423"/>
        <v>42401393.75</v>
      </c>
      <c r="BN82" s="557">
        <f t="shared" si="423"/>
        <v>34953354.32</v>
      </c>
      <c r="BO82" s="279"/>
      <c r="BP82" s="279"/>
      <c r="BQ82" s="279"/>
      <c r="BR82" s="279"/>
      <c r="BS82" s="279"/>
      <c r="BT82" s="279"/>
      <c r="BU82" s="89">
        <f t="shared" si="376"/>
        <v>-2049702.7199999988</v>
      </c>
      <c r="BV82" s="92">
        <f t="shared" si="376"/>
        <v>-627868.95999999717</v>
      </c>
      <c r="BW82" s="92">
        <f t="shared" si="376"/>
        <v>-3346004.0599999987</v>
      </c>
      <c r="BX82" s="92">
        <f t="shared" si="376"/>
        <v>1426049.4499999993</v>
      </c>
      <c r="BY82" s="92">
        <f t="shared" si="376"/>
        <v>1695215.1999999955</v>
      </c>
      <c r="BZ82" s="92">
        <f t="shared" si="376"/>
        <v>2483513.950000003</v>
      </c>
      <c r="CA82" s="92">
        <f t="shared" si="376"/>
        <v>2592044.1600000039</v>
      </c>
      <c r="CB82" s="92">
        <f t="shared" si="376"/>
        <v>2161730.1799999997</v>
      </c>
      <c r="CC82" s="92">
        <f t="shared" si="376"/>
        <v>7971051.4499999993</v>
      </c>
      <c r="CD82" s="390">
        <f t="shared" si="376"/>
        <v>912992.28000000119</v>
      </c>
      <c r="CE82" s="413">
        <f t="shared" si="377"/>
        <v>-3314594.5799999945</v>
      </c>
      <c r="CF82" s="92">
        <f t="shared" si="377"/>
        <v>1120987.299999997</v>
      </c>
      <c r="CG82" s="92">
        <f t="shared" si="377"/>
        <v>5107795.2699999958</v>
      </c>
      <c r="CH82" s="92">
        <f t="shared" si="377"/>
        <v>4910183.0199999996</v>
      </c>
      <c r="CI82" s="92">
        <f t="shared" si="377"/>
        <v>2687874.129999999</v>
      </c>
      <c r="CJ82" s="231">
        <f t="shared" si="377"/>
        <v>6979716.9800000042</v>
      </c>
      <c r="CK82" s="231">
        <f t="shared" si="377"/>
        <v>12322500.130000003</v>
      </c>
      <c r="CL82" s="231">
        <f t="shared" si="377"/>
        <v>1619566.6999999955</v>
      </c>
      <c r="CM82" s="231">
        <f t="shared" si="377"/>
        <v>5146377.6099999994</v>
      </c>
      <c r="CN82" s="244">
        <f t="shared" si="377"/>
        <v>724461.34000000358</v>
      </c>
      <c r="CO82" s="244">
        <f t="shared" si="378"/>
        <v>-2405499.0399999954</v>
      </c>
      <c r="CP82" s="370">
        <f t="shared" si="378"/>
        <v>9002828.9399999976</v>
      </c>
      <c r="CQ82" s="339">
        <f t="shared" si="378"/>
        <v>6013418.2899999991</v>
      </c>
      <c r="CR82" s="244">
        <f t="shared" si="378"/>
        <v>8833719.9299999997</v>
      </c>
      <c r="CS82" s="244">
        <f t="shared" si="378"/>
        <v>3794617.2100000009</v>
      </c>
      <c r="CT82" s="244">
        <f t="shared" si="378"/>
        <v>8762944.620000001</v>
      </c>
      <c r="CU82" s="244">
        <f t="shared" si="378"/>
        <v>-177938.82999999821</v>
      </c>
      <c r="CV82" s="244">
        <f t="shared" si="378"/>
        <v>-1488089.75</v>
      </c>
      <c r="CW82" s="244">
        <f t="shared" si="378"/>
        <v>-9165420.8999999985</v>
      </c>
      <c r="CX82" s="244">
        <f t="shared" si="378"/>
        <v>7763165.2900000066</v>
      </c>
      <c r="CY82" s="244">
        <f t="shared" si="379"/>
        <v>4669766.7100000009</v>
      </c>
      <c r="CZ82" s="244">
        <f t="shared" si="379"/>
        <v>-154810.28000000119</v>
      </c>
      <c r="DA82" s="244">
        <f t="shared" si="379"/>
        <v>-32485472.340000004</v>
      </c>
      <c r="DB82" s="370">
        <f t="shared" si="379"/>
        <v>-34724163.149999999</v>
      </c>
      <c r="DC82" s="370">
        <f t="shared" si="379"/>
        <v>-35208401.740000002</v>
      </c>
      <c r="DD82" s="370">
        <f t="shared" si="379"/>
        <v>-40456352.32</v>
      </c>
      <c r="DE82" s="370">
        <f t="shared" si="379"/>
        <v>18986949.020000003</v>
      </c>
      <c r="DF82" s="370">
        <f t="shared" si="379"/>
        <v>-6194385.8900000006</v>
      </c>
      <c r="DG82" s="370">
        <f t="shared" si="379"/>
        <v>9691713.6199999973</v>
      </c>
      <c r="DH82" s="370">
        <f t="shared" si="379"/>
        <v>2446399.25</v>
      </c>
      <c r="DI82" s="370">
        <f t="shared" si="380"/>
        <v>-2804674.1500000022</v>
      </c>
      <c r="DJ82" s="370">
        <f t="shared" si="380"/>
        <v>-1089479.6700000018</v>
      </c>
      <c r="DK82" s="370">
        <f t="shared" si="380"/>
        <v>-2522116.75</v>
      </c>
      <c r="DL82" s="370">
        <f t="shared" si="380"/>
        <v>6745520.879999999</v>
      </c>
      <c r="DM82" s="370">
        <f t="shared" si="380"/>
        <v>38015270.43</v>
      </c>
      <c r="DN82" s="370">
        <f t="shared" si="380"/>
        <v>33443396.899999999</v>
      </c>
      <c r="DO82" s="370">
        <f t="shared" si="380"/>
        <v>41434895.310000002</v>
      </c>
      <c r="DP82" s="370">
        <f t="shared" si="380"/>
        <v>42841241.030000001</v>
      </c>
      <c r="DQ82" s="370">
        <f t="shared" si="380"/>
        <v>-15134775.990000002</v>
      </c>
      <c r="DR82" s="370">
        <f t="shared" si="380"/>
        <v>8129133.4499999955</v>
      </c>
      <c r="DS82" s="370">
        <f t="shared" si="380"/>
        <v>6630316.4600000009</v>
      </c>
      <c r="DT82" s="370">
        <f t="shared" si="380"/>
        <v>3577092.8999999985</v>
      </c>
      <c r="EB82" s="326"/>
      <c r="EC82" s="148" t="s">
        <v>154</v>
      </c>
    </row>
    <row r="83" spans="1:133" s="31" customFormat="1" ht="15">
      <c r="A83" s="138"/>
      <c r="B83" s="32" t="s">
        <v>142</v>
      </c>
      <c r="C83" s="89">
        <f>C97-C90</f>
        <v>25899689.530000001</v>
      </c>
      <c r="D83" s="90">
        <f t="shared" si="424" ref="D83:Y83">D97-D90</f>
        <v>22557977.519999996</v>
      </c>
      <c r="E83" s="90">
        <f t="shared" si="424"/>
        <v>20691613.41</v>
      </c>
      <c r="F83" s="90">
        <f t="shared" si="424"/>
        <v>19815708.329999998</v>
      </c>
      <c r="G83" s="90">
        <f t="shared" si="424"/>
        <v>22499867.420000002</v>
      </c>
      <c r="H83" s="90">
        <f t="shared" si="424"/>
        <v>22065882.43</v>
      </c>
      <c r="I83" s="90">
        <f t="shared" si="424"/>
        <v>22509027.329999998</v>
      </c>
      <c r="J83" s="90">
        <f t="shared" si="424"/>
        <v>20896548.969999999</v>
      </c>
      <c r="K83" s="90">
        <f t="shared" si="424"/>
        <v>16978452.75</v>
      </c>
      <c r="L83" s="91">
        <f t="shared" si="424"/>
        <v>21546458.369999997</v>
      </c>
      <c r="M83" s="90">
        <f t="shared" si="424"/>
        <v>27315881.259999998</v>
      </c>
      <c r="N83" s="163">
        <f t="shared" si="424"/>
        <v>24146056.149999999</v>
      </c>
      <c r="O83" s="163">
        <f t="shared" si="424"/>
        <v>25558591.320000004</v>
      </c>
      <c r="P83" s="163">
        <f t="shared" si="424"/>
        <v>21112195.220000003</v>
      </c>
      <c r="Q83" s="163">
        <f t="shared" si="424"/>
        <v>20820638.039999999</v>
      </c>
      <c r="R83" s="90">
        <f t="shared" si="424"/>
        <v>19621130.369999997</v>
      </c>
      <c r="S83" s="90">
        <f t="shared" si="424"/>
        <v>32085874.5</v>
      </c>
      <c r="T83" s="90">
        <f t="shared" si="424"/>
        <v>40279313.480000004</v>
      </c>
      <c r="U83" s="90">
        <f t="shared" si="424"/>
        <v>30150561.129999999</v>
      </c>
      <c r="V83" s="90">
        <f t="shared" si="424"/>
        <v>26203952.759999998</v>
      </c>
      <c r="W83" s="90">
        <f t="shared" si="424"/>
        <v>33171239.82</v>
      </c>
      <c r="X83" s="91">
        <f t="shared" si="424"/>
        <v>24225303.009999998</v>
      </c>
      <c r="Y83" s="90">
        <f t="shared" si="424"/>
        <v>25227753.350000001</v>
      </c>
      <c r="Z83" s="90">
        <f t="shared" si="425" ref="Z83:AA83">Z97-Z90</f>
        <v>27357719.879999999</v>
      </c>
      <c r="AA83" s="90">
        <f t="shared" si="425"/>
        <v>27962052.050000001</v>
      </c>
      <c r="AB83" s="90">
        <f t="shared" si="426" ref="AB83:AC83">AB97-AB90</f>
        <v>30442191.790000003</v>
      </c>
      <c r="AC83" s="90">
        <f t="shared" si="426"/>
        <v>23700157.900000006</v>
      </c>
      <c r="AD83" s="90">
        <f t="shared" si="427" ref="AD83:AE83">AD97-AD90</f>
        <v>29274684</v>
      </c>
      <c r="AE83" s="90">
        <f t="shared" si="427"/>
        <v>27432957.82</v>
      </c>
      <c r="AF83" s="90">
        <f t="shared" si="428" ref="AF83:AG83">AF97-AF90</f>
        <v>27470924.469999999</v>
      </c>
      <c r="AG83" s="90">
        <f t="shared" si="428"/>
        <v>27129582.600000001</v>
      </c>
      <c r="AH83" s="191">
        <f t="shared" si="429" ref="AH83:AI83">AH97-AH90</f>
        <v>25815915.91</v>
      </c>
      <c r="AI83" s="191">
        <f t="shared" si="429"/>
        <v>26501158.140000001</v>
      </c>
      <c r="AJ83" s="178">
        <f t="shared" si="430" ref="AJ83:AK83">AJ97-AJ90</f>
        <v>25760665.309999999</v>
      </c>
      <c r="AK83" s="304">
        <f t="shared" si="430"/>
        <v>30104801.359999999</v>
      </c>
      <c r="AL83" s="304">
        <f t="shared" si="431" ref="AL83:AM83">AL97-AL90</f>
        <v>33294504.289999999</v>
      </c>
      <c r="AM83" s="279">
        <f t="shared" si="431"/>
        <v>34547166.299999997</v>
      </c>
      <c r="AN83" s="279">
        <f t="shared" si="432" ref="AN83:AO83">AN97-AN90</f>
        <v>40772624.490000002</v>
      </c>
      <c r="AO83" s="279">
        <f t="shared" si="432"/>
        <v>24556913.68</v>
      </c>
      <c r="AP83" s="279">
        <f t="shared" si="433" ref="AP83:AQ83">AP97-AP90</f>
        <v>27939912.09</v>
      </c>
      <c r="AQ83" s="279">
        <f t="shared" si="433"/>
        <v>27046502.59</v>
      </c>
      <c r="AR83" s="279">
        <f t="shared" si="434" ref="AR83:AS83">AR97-AR90</f>
        <v>35289547.780000001</v>
      </c>
      <c r="AS83" s="279">
        <f t="shared" si="434"/>
        <v>38376628.289999999</v>
      </c>
      <c r="AT83" s="279">
        <f t="shared" si="435" ref="AT83:AU83">AT97-AT90</f>
        <v>30582904.57</v>
      </c>
      <c r="AU83" s="279">
        <f t="shared" si="435"/>
        <v>-8152918.8100000005</v>
      </c>
      <c r="AV83" s="296">
        <f t="shared" si="436" ref="AV83:AW83">AV97-AV90</f>
        <v>-4605418.0899999999</v>
      </c>
      <c r="AW83" s="279">
        <f t="shared" si="436"/>
        <v>-5822901.1199999992</v>
      </c>
      <c r="AX83" s="279">
        <f t="shared" si="437" ref="AX83:AY83">AX97-AX90</f>
        <v>-6410544.5299999993</v>
      </c>
      <c r="AY83" s="279">
        <f t="shared" si="437"/>
        <v>39441976.829999998</v>
      </c>
      <c r="AZ83" s="279">
        <f t="shared" si="438" ref="AZ83:BA83">AZ97-AZ90</f>
        <v>30170717.830000002</v>
      </c>
      <c r="BA83" s="279">
        <f t="shared" si="438"/>
        <v>27175860.869999997</v>
      </c>
      <c r="BB83" s="279">
        <f t="shared" si="439" ref="BB83:BC83">BB97-BB90</f>
        <v>27267048.280000001</v>
      </c>
      <c r="BC83" s="279">
        <f t="shared" si="439"/>
        <v>23238338.969999999</v>
      </c>
      <c r="BD83" s="279">
        <f t="shared" si="440" ref="BD83">BD97-BD90</f>
        <v>29868848.48</v>
      </c>
      <c r="BE83" s="279">
        <f t="shared" si="441" ref="BE83:BG83">BE97-BE90</f>
        <v>29833028.34</v>
      </c>
      <c r="BF83" s="279">
        <f t="shared" si="441"/>
        <v>26957839.539999999</v>
      </c>
      <c r="BG83" s="279">
        <f t="shared" si="441"/>
        <v>26019458.240000002</v>
      </c>
      <c r="BH83" s="296">
        <f t="shared" si="442" ref="BH83">BH97-BH90</f>
        <v>27029135.120000001</v>
      </c>
      <c r="BI83" s="89">
        <f t="shared" si="443" ref="BI83">BI97-BI90</f>
        <v>36586321.230000004</v>
      </c>
      <c r="BJ83" s="503">
        <f t="shared" si="444" ref="BJ83">BJ97-BJ90</f>
        <v>36443995.100000001</v>
      </c>
      <c r="BK83" s="557">
        <f t="shared" si="445" ref="BK83:BL83">BK97-BK90</f>
        <v>34972852.82</v>
      </c>
      <c r="BL83" s="557">
        <f t="shared" si="445"/>
        <v>27845475.719999999</v>
      </c>
      <c r="BM83" s="557">
        <f t="shared" si="446" ref="BM83:BN83">BM97-BM90</f>
        <v>27622241.960000001</v>
      </c>
      <c r="BN83" s="557">
        <f t="shared" si="446"/>
        <v>22696925.699999999</v>
      </c>
      <c r="BO83" s="279"/>
      <c r="BP83" s="279"/>
      <c r="BQ83" s="279"/>
      <c r="BR83" s="279"/>
      <c r="BS83" s="279"/>
      <c r="BT83" s="279"/>
      <c r="BU83" s="89">
        <f t="shared" si="376"/>
        <v>-341098.20999999717</v>
      </c>
      <c r="BV83" s="92">
        <f t="shared" si="376"/>
        <v>-1445782.2999999933</v>
      </c>
      <c r="BW83" s="92">
        <f t="shared" si="376"/>
        <v>129024.62999999896</v>
      </c>
      <c r="BX83" s="92">
        <f t="shared" si="376"/>
        <v>-194577.96000000089</v>
      </c>
      <c r="BY83" s="92">
        <f t="shared" si="376"/>
        <v>9586007.0799999982</v>
      </c>
      <c r="BZ83" s="92">
        <f t="shared" si="376"/>
        <v>18213431.050000004</v>
      </c>
      <c r="CA83" s="92">
        <f t="shared" si="376"/>
        <v>7641533.8000000007</v>
      </c>
      <c r="CB83" s="92">
        <f t="shared" si="376"/>
        <v>5307403.7899999991</v>
      </c>
      <c r="CC83" s="92">
        <f t="shared" si="376"/>
        <v>16192787.07</v>
      </c>
      <c r="CD83" s="390">
        <f t="shared" si="376"/>
        <v>2678844.6400000006</v>
      </c>
      <c r="CE83" s="413">
        <f t="shared" si="377"/>
        <v>-2088127.9099999964</v>
      </c>
      <c r="CF83" s="92">
        <f t="shared" si="377"/>
        <v>3211663.7300000004</v>
      </c>
      <c r="CG83" s="92">
        <f t="shared" si="377"/>
        <v>2403460.7299999967</v>
      </c>
      <c r="CH83" s="92">
        <f t="shared" si="377"/>
        <v>9329996.5700000003</v>
      </c>
      <c r="CI83" s="92">
        <f t="shared" si="377"/>
        <v>2879519.8600000069</v>
      </c>
      <c r="CJ83" s="231">
        <f t="shared" si="377"/>
        <v>9653553.6300000027</v>
      </c>
      <c r="CK83" s="231">
        <f t="shared" si="377"/>
        <v>-4652916.6799999997</v>
      </c>
      <c r="CL83" s="231">
        <f t="shared" si="377"/>
        <v>-12808389.010000005</v>
      </c>
      <c r="CM83" s="231">
        <f t="shared" si="377"/>
        <v>-3020978.5299999975</v>
      </c>
      <c r="CN83" s="244">
        <f t="shared" si="377"/>
        <v>-388036.84999999776</v>
      </c>
      <c r="CO83" s="244">
        <f t="shared" si="378"/>
        <v>-6670081.6799999997</v>
      </c>
      <c r="CP83" s="370">
        <f t="shared" si="378"/>
        <v>1535362.3000000007</v>
      </c>
      <c r="CQ83" s="339">
        <f t="shared" si="378"/>
        <v>4877048.0099999979</v>
      </c>
      <c r="CR83" s="244">
        <f t="shared" si="378"/>
        <v>5936784.4100000001</v>
      </c>
      <c r="CS83" s="244">
        <f t="shared" si="378"/>
        <v>6585114.2499999963</v>
      </c>
      <c r="CT83" s="244">
        <f t="shared" si="378"/>
        <v>10330432.699999999</v>
      </c>
      <c r="CU83" s="244">
        <f t="shared" si="378"/>
        <v>856755.77999999374</v>
      </c>
      <c r="CV83" s="244">
        <f t="shared" si="378"/>
        <v>-1334771.9100000001</v>
      </c>
      <c r="CW83" s="244">
        <f t="shared" si="378"/>
        <v>-386455.23000000045</v>
      </c>
      <c r="CX83" s="244">
        <f t="shared" si="378"/>
        <v>7818623.3100000024</v>
      </c>
      <c r="CY83" s="244">
        <f t="shared" si="379"/>
        <v>11247045.689999998</v>
      </c>
      <c r="CZ83" s="244">
        <f t="shared" si="379"/>
        <v>4766988.6600000001</v>
      </c>
      <c r="DA83" s="244">
        <f t="shared" si="379"/>
        <v>-34654076.950000003</v>
      </c>
      <c r="DB83" s="370">
        <f t="shared" si="379"/>
        <v>-30366083.399999999</v>
      </c>
      <c r="DC83" s="370">
        <f t="shared" si="379"/>
        <v>-35927702.479999997</v>
      </c>
      <c r="DD83" s="370">
        <f t="shared" si="379"/>
        <v>-39705048.82</v>
      </c>
      <c r="DE83" s="370">
        <f t="shared" si="379"/>
        <v>4894810.5300000012</v>
      </c>
      <c r="DF83" s="370">
        <f t="shared" si="379"/>
        <v>-10601906.66</v>
      </c>
      <c r="DG83" s="370">
        <f t="shared" si="379"/>
        <v>2618947.1899999976</v>
      </c>
      <c r="DH83" s="370">
        <f t="shared" si="379"/>
        <v>-672863.80999999866</v>
      </c>
      <c r="DI83" s="370">
        <f t="shared" si="380"/>
        <v>-3808163.620000001</v>
      </c>
      <c r="DJ83" s="370">
        <f t="shared" si="380"/>
        <v>-5420699.3000000007</v>
      </c>
      <c r="DK83" s="370">
        <f t="shared" si="380"/>
        <v>-8543599.9499999993</v>
      </c>
      <c r="DL83" s="370">
        <f t="shared" si="380"/>
        <v>-3625065.0300000012</v>
      </c>
      <c r="DM83" s="370">
        <f t="shared" si="380"/>
        <v>34172377.050000004</v>
      </c>
      <c r="DN83" s="370">
        <f t="shared" si="380"/>
        <v>31634553.210000001</v>
      </c>
      <c r="DO83" s="370">
        <f t="shared" si="380"/>
        <v>42409222.350000001</v>
      </c>
      <c r="DP83" s="370">
        <f t="shared" si="380"/>
        <v>42854539.630000003</v>
      </c>
      <c r="DQ83" s="370">
        <f t="shared" si="380"/>
        <v>-4469124.0099999979</v>
      </c>
      <c r="DR83" s="370">
        <f t="shared" si="380"/>
        <v>-2325242.1100000031</v>
      </c>
      <c r="DS83" s="370">
        <f t="shared" si="380"/>
        <v>446381.09000000358</v>
      </c>
      <c r="DT83" s="370">
        <f t="shared" si="380"/>
        <v>-4570122.5800000019</v>
      </c>
      <c r="EB83" s="326"/>
      <c r="EC83" s="148" t="s">
        <v>154</v>
      </c>
    </row>
    <row r="84" spans="1:133" s="31" customFormat="1" ht="15">
      <c r="A84" s="138"/>
      <c r="B84" s="32" t="s">
        <v>143</v>
      </c>
      <c r="C84" s="89">
        <f>C98-C91</f>
        <v>36871172.5</v>
      </c>
      <c r="D84" s="90">
        <f t="shared" si="447" ref="D84:Y84">D98-D91</f>
        <v>34735103.399999999</v>
      </c>
      <c r="E84" s="90">
        <f t="shared" si="447"/>
        <v>31492374.209999997</v>
      </c>
      <c r="F84" s="90">
        <f t="shared" si="447"/>
        <v>32263519.409999996</v>
      </c>
      <c r="G84" s="90">
        <f t="shared" si="447"/>
        <v>35586711.120000005</v>
      </c>
      <c r="H84" s="90">
        <f t="shared" si="447"/>
        <v>34756620.660000004</v>
      </c>
      <c r="I84" s="90">
        <f t="shared" si="447"/>
        <v>35427646.019999996</v>
      </c>
      <c r="J84" s="90">
        <f t="shared" si="447"/>
        <v>36701237.079999998</v>
      </c>
      <c r="K84" s="90">
        <f t="shared" si="447"/>
        <v>29440540.180000003</v>
      </c>
      <c r="L84" s="91">
        <f t="shared" si="447"/>
        <v>35365983.640000001</v>
      </c>
      <c r="M84" s="90">
        <f t="shared" si="447"/>
        <v>40593965.399999999</v>
      </c>
      <c r="N84" s="163">
        <f t="shared" si="447"/>
        <v>34724420.060000002</v>
      </c>
      <c r="O84" s="163">
        <f t="shared" si="447"/>
        <v>36140945.099999994</v>
      </c>
      <c r="P84" s="163">
        <f t="shared" si="447"/>
        <v>33689435.200000003</v>
      </c>
      <c r="Q84" s="163">
        <f t="shared" si="447"/>
        <v>32065586.720000006</v>
      </c>
      <c r="R84" s="90">
        <f t="shared" si="447"/>
        <v>32923820.039999995</v>
      </c>
      <c r="S84" s="90">
        <f t="shared" si="447"/>
        <v>35109191.740000002</v>
      </c>
      <c r="T84" s="90">
        <f t="shared" si="447"/>
        <v>38793096.980000004</v>
      </c>
      <c r="U84" s="90">
        <f t="shared" si="447"/>
        <v>37946727.060000002</v>
      </c>
      <c r="V84" s="90">
        <f t="shared" si="447"/>
        <v>46364937.909999996</v>
      </c>
      <c r="W84" s="90">
        <f t="shared" si="447"/>
        <v>41422886.230000004</v>
      </c>
      <c r="X84" s="91">
        <f t="shared" si="447"/>
        <v>33921519.560000002</v>
      </c>
      <c r="Y84" s="90">
        <f t="shared" si="447"/>
        <v>39448677.369999997</v>
      </c>
      <c r="Z84" s="90">
        <f t="shared" si="448" ref="Z84:AA84">Z98-Z91</f>
        <v>39469016.18</v>
      </c>
      <c r="AA84" s="90">
        <f t="shared" si="448"/>
        <v>41799174.260000005</v>
      </c>
      <c r="AB84" s="90">
        <f t="shared" si="449" ref="AB84:AC84">AB98-AB91</f>
        <v>37956437.289999999</v>
      </c>
      <c r="AC84" s="90">
        <f t="shared" si="449"/>
        <v>34966641.969999999</v>
      </c>
      <c r="AD84" s="90">
        <f t="shared" si="450" ref="AD84:AE84">AD98-AD91</f>
        <v>38225873.209999993</v>
      </c>
      <c r="AE84" s="90">
        <f t="shared" si="450"/>
        <v>39525020.620000005</v>
      </c>
      <c r="AF84" s="90">
        <f t="shared" si="451" ref="AF84:AG84">AF98-AF91</f>
        <v>39619717.730000004</v>
      </c>
      <c r="AG84" s="90">
        <f t="shared" si="451"/>
        <v>42971893.560000002</v>
      </c>
      <c r="AH84" s="191">
        <f t="shared" si="452" ref="AH84:AI84">AH98-AH91</f>
        <v>42600650.93</v>
      </c>
      <c r="AI84" s="191">
        <f t="shared" si="452"/>
        <v>38336612.43</v>
      </c>
      <c r="AJ84" s="178">
        <f t="shared" si="453" ref="AJ84:AK84">AJ98-AJ91</f>
        <v>40702827.380000003</v>
      </c>
      <c r="AK84" s="304">
        <f t="shared" si="453"/>
        <v>44349289.140000001</v>
      </c>
      <c r="AL84" s="304">
        <f t="shared" si="454" ref="AL84:AM84">AL98-AL91</f>
        <v>45299312.989999995</v>
      </c>
      <c r="AM84" s="279">
        <f t="shared" si="454"/>
        <v>46733111.920000002</v>
      </c>
      <c r="AN84" s="279">
        <f t="shared" si="455" ref="AN84:AO84">AN98-AN91</f>
        <v>59144407.57</v>
      </c>
      <c r="AO84" s="279">
        <f t="shared" si="455"/>
        <v>30868935.850000001</v>
      </c>
      <c r="AP84" s="279">
        <f t="shared" si="456" ref="AP84:AQ84">AP98-AP91</f>
        <v>38844543.359999999</v>
      </c>
      <c r="AQ84" s="279">
        <f t="shared" si="456"/>
        <v>37742855.07</v>
      </c>
      <c r="AR84" s="279">
        <f t="shared" si="457" ref="AR84:AS84">AR98-AR91</f>
        <v>50396943.629999995</v>
      </c>
      <c r="AS84" s="279">
        <f t="shared" si="457"/>
        <v>52443212.32</v>
      </c>
      <c r="AT84" s="279">
        <f t="shared" si="458" ref="AT84:AU84">AT98-AT91</f>
        <v>37283767.090000004</v>
      </c>
      <c r="AU84" s="279">
        <f t="shared" si="458"/>
        <v>-17548694.830000002</v>
      </c>
      <c r="AV84" s="296">
        <f t="shared" si="459" ref="AV84:AW84">AV98-AV91</f>
        <v>-13054801.16</v>
      </c>
      <c r="AW84" s="279">
        <f t="shared" si="459"/>
        <v>-12165572.27</v>
      </c>
      <c r="AX84" s="279">
        <f t="shared" si="460" ref="AX84:AY84">AX98-AX91</f>
        <v>-17707919.449999999</v>
      </c>
      <c r="AY84" s="279">
        <f t="shared" si="460"/>
        <v>47379974.219999999</v>
      </c>
      <c r="AZ84" s="279">
        <f t="shared" si="461" ref="AZ84:BA84">AZ98-AZ91</f>
        <v>23125975.220000003</v>
      </c>
      <c r="BA84" s="279">
        <f t="shared" si="461"/>
        <v>40792983.82</v>
      </c>
      <c r="BB84" s="279">
        <f t="shared" si="462" ref="BB84:BC84">BB98-BB91</f>
        <v>38022415.25</v>
      </c>
      <c r="BC84" s="279">
        <f t="shared" si="462"/>
        <v>29156874.699999999</v>
      </c>
      <c r="BD84" s="279">
        <f t="shared" si="463" ref="BD84">BD98-BD91</f>
        <v>42133976.159999996</v>
      </c>
      <c r="BE84" s="279">
        <f t="shared" si="464" ref="BE84:BG84">BE98-BE91</f>
        <v>44950625.039999999</v>
      </c>
      <c r="BF84" s="279">
        <f t="shared" si="464"/>
        <v>39697735.060000002</v>
      </c>
      <c r="BG84" s="279">
        <f t="shared" si="464"/>
        <v>36709373.480000004</v>
      </c>
      <c r="BH84" s="296">
        <f t="shared" si="465" ref="BH84:BM84">BH98-BH91</f>
        <v>36123177.329999998</v>
      </c>
      <c r="BI84" s="89">
        <f t="shared" si="465"/>
        <v>43211733.009999998</v>
      </c>
      <c r="BJ84" s="503">
        <f t="shared" si="465"/>
        <v>41022027.010000005</v>
      </c>
      <c r="BK84" s="557">
        <f t="shared" si="465"/>
        <v>41909555.020000003</v>
      </c>
      <c r="BL84" s="557">
        <f t="shared" si="465"/>
        <v>43762928.709999993</v>
      </c>
      <c r="BM84" s="557">
        <f t="shared" si="465"/>
        <v>42818889.409999996</v>
      </c>
      <c r="BN84" s="557">
        <f t="shared" si="466" ref="BN84">BN98-BN91</f>
        <v>36015793.039999999</v>
      </c>
      <c r="BO84" s="279"/>
      <c r="BP84" s="279"/>
      <c r="BQ84" s="279"/>
      <c r="BR84" s="279"/>
      <c r="BS84" s="279"/>
      <c r="BT84" s="279"/>
      <c r="BU84" s="89">
        <f t="shared" si="376"/>
        <v>-730227.40000000596</v>
      </c>
      <c r="BV84" s="92">
        <f t="shared" si="376"/>
        <v>-1045668.1999999955</v>
      </c>
      <c r="BW84" s="92">
        <f t="shared" si="376"/>
        <v>573212.51000000909</v>
      </c>
      <c r="BX84" s="92">
        <f t="shared" si="376"/>
        <v>660300.62999999896</v>
      </c>
      <c r="BY84" s="92">
        <f t="shared" si="376"/>
        <v>-477519.38000000268</v>
      </c>
      <c r="BZ84" s="92">
        <f t="shared" si="376"/>
        <v>4036476.3200000003</v>
      </c>
      <c r="CA84" s="92">
        <f t="shared" si="376"/>
        <v>2519081.0400000066</v>
      </c>
      <c r="CB84" s="92">
        <f t="shared" si="376"/>
        <v>9663700.8299999982</v>
      </c>
      <c r="CC84" s="92">
        <f t="shared" si="376"/>
        <v>11982346.050000001</v>
      </c>
      <c r="CD84" s="390">
        <f t="shared" si="376"/>
        <v>-1444464.0799999982</v>
      </c>
      <c r="CE84" s="413">
        <f t="shared" si="377"/>
        <v>-1145288.0300000012</v>
      </c>
      <c r="CF84" s="92">
        <f t="shared" si="377"/>
        <v>4744596.1199999973</v>
      </c>
      <c r="CG84" s="92">
        <f t="shared" si="377"/>
        <v>5658229.1600000113</v>
      </c>
      <c r="CH84" s="92">
        <f t="shared" si="377"/>
        <v>4267002.0899999961</v>
      </c>
      <c r="CI84" s="92">
        <f t="shared" si="377"/>
        <v>2901055.2499999925</v>
      </c>
      <c r="CJ84" s="231">
        <f t="shared" si="377"/>
        <v>5302053.1699999981</v>
      </c>
      <c r="CK84" s="231">
        <f t="shared" si="377"/>
        <v>4415828.8800000027</v>
      </c>
      <c r="CL84" s="231">
        <f t="shared" si="377"/>
        <v>826620.75</v>
      </c>
      <c r="CM84" s="231">
        <f t="shared" si="377"/>
        <v>5025166.5</v>
      </c>
      <c r="CN84" s="244">
        <f t="shared" si="377"/>
        <v>-3764286.9799999967</v>
      </c>
      <c r="CO84" s="244">
        <f t="shared" si="378"/>
        <v>-3086273.8000000045</v>
      </c>
      <c r="CP84" s="370">
        <f t="shared" si="378"/>
        <v>6781307.8200000003</v>
      </c>
      <c r="CQ84" s="339">
        <f t="shared" si="378"/>
        <v>4900611.7700000033</v>
      </c>
      <c r="CR84" s="244">
        <f t="shared" si="378"/>
        <v>5830296.8099999949</v>
      </c>
      <c r="CS84" s="244">
        <f t="shared" si="378"/>
        <v>4933937.6599999964</v>
      </c>
      <c r="CT84" s="244">
        <f t="shared" si="378"/>
        <v>21187970.280000001</v>
      </c>
      <c r="CU84" s="244">
        <f t="shared" si="378"/>
        <v>-4097706.1199999973</v>
      </c>
      <c r="CV84" s="244">
        <f t="shared" si="378"/>
        <v>618670.15000000596</v>
      </c>
      <c r="CW84" s="244">
        <f t="shared" si="378"/>
        <v>-1782165.5500000045</v>
      </c>
      <c r="CX84" s="244">
        <f t="shared" si="378"/>
        <v>10777225.899999991</v>
      </c>
      <c r="CY84" s="244">
        <f t="shared" si="379"/>
        <v>9471318.7599999979</v>
      </c>
      <c r="CZ84" s="244">
        <f t="shared" si="379"/>
        <v>-5316883.8399999961</v>
      </c>
      <c r="DA84" s="244">
        <f t="shared" si="379"/>
        <v>-55885307.260000005</v>
      </c>
      <c r="DB84" s="370">
        <f t="shared" si="379"/>
        <v>-53757628.540000007</v>
      </c>
      <c r="DC84" s="370">
        <f t="shared" si="379"/>
        <v>-56514861.409999996</v>
      </c>
      <c r="DD84" s="370">
        <f t="shared" si="379"/>
        <v>-63007232.439999998</v>
      </c>
      <c r="DE84" s="370">
        <f t="shared" si="379"/>
        <v>646862.29999999702</v>
      </c>
      <c r="DF84" s="370">
        <f t="shared" si="379"/>
        <v>-36018432.349999994</v>
      </c>
      <c r="DG84" s="370">
        <f t="shared" si="379"/>
        <v>9924047.9699999988</v>
      </c>
      <c r="DH84" s="370">
        <f t="shared" si="379"/>
        <v>-822128.1099999994</v>
      </c>
      <c r="DI84" s="370">
        <f t="shared" si="380"/>
        <v>-8585980.370000001</v>
      </c>
      <c r="DJ84" s="370">
        <f t="shared" si="380"/>
        <v>-8262967.4699999988</v>
      </c>
      <c r="DK84" s="370">
        <f t="shared" si="380"/>
        <v>-7492587.2800000012</v>
      </c>
      <c r="DL84" s="370">
        <f t="shared" si="380"/>
        <v>2413967.9699999988</v>
      </c>
      <c r="DM84" s="370">
        <f t="shared" si="380"/>
        <v>54258068.310000002</v>
      </c>
      <c r="DN84" s="370">
        <f t="shared" si="380"/>
        <v>49177978.489999995</v>
      </c>
      <c r="DO84" s="370">
        <f t="shared" si="380"/>
        <v>55377305.280000001</v>
      </c>
      <c r="DP84" s="370">
        <f t="shared" si="380"/>
        <v>58729946.460000008</v>
      </c>
      <c r="DQ84" s="370">
        <f t="shared" si="380"/>
        <v>-5470419.1999999955</v>
      </c>
      <c r="DR84" s="370">
        <f t="shared" si="380"/>
        <v>20636953.489999991</v>
      </c>
      <c r="DS84" s="370">
        <f t="shared" si="380"/>
        <v>2025905.5899999961</v>
      </c>
      <c r="DT84" s="370">
        <f t="shared" si="380"/>
        <v>-2006622.2100000009</v>
      </c>
      <c r="EB84" s="326"/>
      <c r="EC84" s="148" t="s">
        <v>154</v>
      </c>
    </row>
    <row r="85" spans="1:133" s="122" customFormat="1" ht="15">
      <c r="A85" s="139"/>
      <c r="B85" s="32" t="s">
        <v>144</v>
      </c>
      <c r="C85" s="123">
        <f>SUM(C80:C84)</f>
        <v>202631036.38</v>
      </c>
      <c r="D85" s="124">
        <f t="shared" si="467" ref="D85:P85">SUM(D80:D84)</f>
        <v>176002486.79999998</v>
      </c>
      <c r="E85" s="124">
        <f t="shared" si="467"/>
        <v>165879265.75</v>
      </c>
      <c r="F85" s="124">
        <f t="shared" si="467"/>
        <v>160323371.69</v>
      </c>
      <c r="G85" s="124">
        <f t="shared" si="467"/>
        <v>204951583.65999997</v>
      </c>
      <c r="H85" s="124">
        <f t="shared" si="467"/>
        <v>214520169.53999999</v>
      </c>
      <c r="I85" s="124">
        <f t="shared" si="467"/>
        <v>190226145.38999999</v>
      </c>
      <c r="J85" s="124">
        <f t="shared" si="467"/>
        <v>177901188.68000001</v>
      </c>
      <c r="K85" s="124">
        <f t="shared" si="467"/>
        <v>157482645.64000002</v>
      </c>
      <c r="L85" s="126">
        <f t="shared" si="467"/>
        <v>207949681.31999999</v>
      </c>
      <c r="M85" s="124">
        <f t="shared" si="467"/>
        <v>248954316.47</v>
      </c>
      <c r="N85" s="164">
        <f t="shared" si="467"/>
        <v>208021035.67000002</v>
      </c>
      <c r="O85" s="164">
        <f t="shared" si="467"/>
        <v>210509261.17999998</v>
      </c>
      <c r="P85" s="164">
        <f t="shared" si="467"/>
        <v>200416887.24000001</v>
      </c>
      <c r="Q85" s="164">
        <f t="shared" si="468" ref="Q85:R85">SUM(Q80:Q84)</f>
        <v>186334133.59999999</v>
      </c>
      <c r="R85" s="124">
        <f t="shared" si="468"/>
        <v>188535634.45999998</v>
      </c>
      <c r="S85" s="124">
        <f t="shared" si="469" ref="S85:T85">SUM(S80:S84)</f>
        <v>248196139.93000001</v>
      </c>
      <c r="T85" s="124">
        <f t="shared" si="469"/>
        <v>275584290.87</v>
      </c>
      <c r="U85" s="124">
        <f t="shared" si="470" ref="U85:V85">SUM(U80:U84)</f>
        <v>225540946.51999998</v>
      </c>
      <c r="V85" s="124">
        <f t="shared" si="470"/>
        <v>199823852.40000001</v>
      </c>
      <c r="W85" s="124">
        <f t="shared" si="471" ref="W85:X85">SUM(W80:W84)</f>
        <v>245159051.56</v>
      </c>
      <c r="X85" s="126">
        <f t="shared" si="471"/>
        <v>213046713.70999998</v>
      </c>
      <c r="Y85" s="124">
        <f t="shared" si="472" ref="Y85:Z85">SUM(Y80:Y84)</f>
        <v>235469190.14000002</v>
      </c>
      <c r="Z85" s="124">
        <f t="shared" si="472"/>
        <v>226188484.75</v>
      </c>
      <c r="AA85" s="124">
        <f t="shared" si="473" ref="AA85:AB85">SUM(AA80:AA84)</f>
        <v>245073292.27000004</v>
      </c>
      <c r="AB85" s="124">
        <f t="shared" si="473"/>
        <v>215718325.79999998</v>
      </c>
      <c r="AC85" s="124">
        <f t="shared" si="474" ref="AC85:AD85">SUM(AC80:AC84)</f>
        <v>190162889.01000002</v>
      </c>
      <c r="AD85" s="124">
        <f t="shared" si="474"/>
        <v>218837133.69999999</v>
      </c>
      <c r="AE85" s="124">
        <f t="shared" si="475" ref="AE85:AF85">SUM(AE80:AE84)</f>
        <v>249313779.62</v>
      </c>
      <c r="AF85" s="124">
        <f t="shared" si="475"/>
        <v>242123367.61000001</v>
      </c>
      <c r="AG85" s="124">
        <f t="shared" si="476" ref="AG85:AH85">SUM(AG80:AG84)</f>
        <v>250273024.96999997</v>
      </c>
      <c r="AH85" s="263">
        <f t="shared" si="476"/>
        <v>201013037.02000001</v>
      </c>
      <c r="AI85" s="263">
        <f t="shared" si="477" ref="AI85:AJ85">SUM(AI80:AI84)</f>
        <v>197672746.53</v>
      </c>
      <c r="AJ85" s="241">
        <f t="shared" si="477"/>
        <v>242338829.65999997</v>
      </c>
      <c r="AK85" s="305">
        <f t="shared" si="478" ref="AK85:AL85">SUM(AK80:AK84)</f>
        <v>257251844.58999997</v>
      </c>
      <c r="AL85" s="305">
        <f t="shared" si="478"/>
        <v>263121563.28999996</v>
      </c>
      <c r="AM85" s="280">
        <f t="shared" si="479" ref="AM85:AN85">SUM(AM80:AM84)</f>
        <v>260068561.42000002</v>
      </c>
      <c r="AN85" s="280">
        <f t="shared" si="479"/>
        <v>285883786.60000002</v>
      </c>
      <c r="AO85" s="280">
        <f t="shared" si="480" ref="AO85">SUM(AO80:AO84)</f>
        <v>180047973.33000001</v>
      </c>
      <c r="AP85" s="280">
        <f t="shared" si="481" ref="AP85:AQ85">SUM(AP80:AP84)</f>
        <v>213757916.45999998</v>
      </c>
      <c r="AQ85" s="280">
        <f t="shared" si="481"/>
        <v>236044420.66</v>
      </c>
      <c r="AR85" s="280">
        <f t="shared" si="482" ref="AR85">SUM(AR80:AR84)</f>
        <v>305062104.39999998</v>
      </c>
      <c r="AS85" s="280">
        <f t="shared" si="483" ref="AS85">SUM(AS80:AS84)</f>
        <v>273544927.67000002</v>
      </c>
      <c r="AT85" s="280">
        <f t="shared" si="484" ref="AT85:AU85">SUM(AT80:AT84)</f>
        <v>190390727.01000002</v>
      </c>
      <c r="AU85" s="280">
        <f t="shared" si="484"/>
        <v>-58554787.650000006</v>
      </c>
      <c r="AV85" s="297">
        <f t="shared" si="485" ref="AV85:AW85">SUM(AV80:AV84)</f>
        <v>-12681602.549999997</v>
      </c>
      <c r="AW85" s="280">
        <f t="shared" si="485"/>
        <v>-35994174.129999995</v>
      </c>
      <c r="AX85" s="280">
        <f t="shared" si="486" ref="AX85:AY85">SUM(AX80:AX84)</f>
        <v>-47600124.449999988</v>
      </c>
      <c r="AY85" s="280">
        <f t="shared" si="486"/>
        <v>327486422.48000002</v>
      </c>
      <c r="AZ85" s="280">
        <f t="shared" si="487" ref="AZ85:BA85">SUM(AZ80:AZ84)</f>
        <v>216196125.48000002</v>
      </c>
      <c r="BA85" s="280">
        <f t="shared" si="487"/>
        <v>235819350.16999999</v>
      </c>
      <c r="BB85" s="280">
        <f t="shared" si="488" ref="BB85:BC85">SUM(BB80:BB84)</f>
        <v>214458572.17999998</v>
      </c>
      <c r="BC85" s="280">
        <f t="shared" si="488"/>
        <v>202325419.40000001</v>
      </c>
      <c r="BD85" s="280">
        <f t="shared" si="489" ref="BD85">SUM(BD80:BD84)</f>
        <v>282053192.00999999</v>
      </c>
      <c r="BE85" s="280">
        <f t="shared" si="490" ref="BE85:BG85">SUM(BE80:BE84)</f>
        <v>67445298.060000002</v>
      </c>
      <c r="BF85" s="280">
        <f t="shared" si="490"/>
        <v>219151971.55000001</v>
      </c>
      <c r="BG85" s="280">
        <f t="shared" si="490"/>
        <v>213728123.98000002</v>
      </c>
      <c r="BH85" s="293">
        <f t="shared" si="491" ref="BH85:BM85">SUM(BH80:BH84)</f>
        <v>244514065.56</v>
      </c>
      <c r="BI85" s="132">
        <f t="shared" si="491"/>
        <v>290533027.01999998</v>
      </c>
      <c r="BJ85" s="499">
        <f t="shared" si="491"/>
        <v>272318306.87</v>
      </c>
      <c r="BK85" s="553">
        <f t="shared" si="491"/>
        <v>263122091.47</v>
      </c>
      <c r="BL85" s="553">
        <f t="shared" si="491"/>
        <v>252864261.47000003</v>
      </c>
      <c r="BM85" s="553">
        <f t="shared" si="491"/>
        <v>247639459.81</v>
      </c>
      <c r="BN85" s="553">
        <f t="shared" si="492" ref="BN85">SUM(BN80:BN84)</f>
        <v>229221592.27999997</v>
      </c>
      <c r="BO85" s="280"/>
      <c r="BP85" s="280"/>
      <c r="BQ85" s="280"/>
      <c r="BR85" s="280"/>
      <c r="BS85" s="280"/>
      <c r="BT85" s="280"/>
      <c r="BU85" s="132">
        <f t="shared" si="323"/>
        <v>7878224.799999984</v>
      </c>
      <c r="BV85" s="127">
        <f t="shared" si="493" ref="BV85:BX85">SUM(BV80:BV84)</f>
        <v>24414400.440000016</v>
      </c>
      <c r="BW85" s="127">
        <f t="shared" si="493"/>
        <v>20454867.850000013</v>
      </c>
      <c r="BX85" s="127">
        <f t="shared" si="493"/>
        <v>28212262.769999988</v>
      </c>
      <c r="BY85" s="127">
        <f t="shared" si="494" ref="BY85">SUM(BY80:BY84)</f>
        <v>43244556.270000018</v>
      </c>
      <c r="BZ85" s="127">
        <f t="shared" si="495" ref="BZ85:CH85">SUM(BZ80:BZ84)</f>
        <v>61064121.330000006</v>
      </c>
      <c r="CA85" s="127">
        <f t="shared" si="495"/>
        <v>35314801.130000018</v>
      </c>
      <c r="CB85" s="127">
        <f t="shared" si="495"/>
        <v>21922663.720000014</v>
      </c>
      <c r="CC85" s="127">
        <f t="shared" si="495"/>
        <v>87676405.920000002</v>
      </c>
      <c r="CD85" s="391">
        <f t="shared" si="495"/>
        <v>5097032.3899999978</v>
      </c>
      <c r="CE85" s="414">
        <f t="shared" si="495"/>
        <v>-13485126.32999998</v>
      </c>
      <c r="CF85" s="127">
        <f t="shared" si="495"/>
        <v>18167449.079999983</v>
      </c>
      <c r="CG85" s="127">
        <f t="shared" si="495"/>
        <v>34564031.090000033</v>
      </c>
      <c r="CH85" s="127">
        <f t="shared" si="495"/>
        <v>15301438.560000002</v>
      </c>
      <c r="CI85" s="127">
        <f t="shared" si="496" ref="CI85:CJ85">SUM(CI80:CI84)</f>
        <v>3828755.4100000011</v>
      </c>
      <c r="CJ85" s="232">
        <f t="shared" si="496"/>
        <v>30301499.240000024</v>
      </c>
      <c r="CK85" s="232">
        <f t="shared" si="497" ref="CK85:CL85">SUM(CK80:CK84)</f>
        <v>1117639.6899999939</v>
      </c>
      <c r="CL85" s="232">
        <f t="shared" si="497"/>
        <v>-33460923.260000005</v>
      </c>
      <c r="CM85" s="232">
        <f t="shared" si="498" ref="CM85:CN85">SUM(CM80:CM84)</f>
        <v>24732078.449999996</v>
      </c>
      <c r="CN85" s="257">
        <f t="shared" si="498"/>
        <v>1189184.6200000048</v>
      </c>
      <c r="CO85" s="257">
        <f t="shared" si="499" ref="CO85:CQ85">SUM(CO80:CO84)</f>
        <v>-47486305.030000001</v>
      </c>
      <c r="CP85" s="371">
        <f t="shared" si="499"/>
        <v>29292115.949999996</v>
      </c>
      <c r="CQ85" s="340">
        <f t="shared" si="499"/>
        <v>21782654.449999988</v>
      </c>
      <c r="CR85" s="257">
        <f t="shared" si="500" ref="CR85:CS85">SUM(CR80:CR84)</f>
        <v>36933078.539999999</v>
      </c>
      <c r="CS85" s="257">
        <f t="shared" si="500"/>
        <v>14995269.149999965</v>
      </c>
      <c r="CT85" s="257">
        <f t="shared" si="501" ref="CT85">SUM(CT80:CT84)</f>
        <v>70165460.800000012</v>
      </c>
      <c r="CU85" s="257">
        <f t="shared" si="502" ref="CU85">SUM(CU80:CU84)</f>
        <v>-10114915.68</v>
      </c>
      <c r="CV85" s="257">
        <f t="shared" si="503" ref="CV85">SUM(CV80:CV84)</f>
        <v>-5079217.2400000161</v>
      </c>
      <c r="CW85" s="257">
        <f t="shared" si="504" ref="CW85">SUM(CW80:CW84)</f>
        <v>-13269358.960000005</v>
      </c>
      <c r="CX85" s="257">
        <f t="shared" si="505" ref="CX85">SUM(CX80:CX84)</f>
        <v>62938736.790000007</v>
      </c>
      <c r="CY85" s="257">
        <f t="shared" si="506" ref="CY85">SUM(CY80:CY84)</f>
        <v>23271902.70000001</v>
      </c>
      <c r="CZ85" s="257">
        <f t="shared" si="507" ref="CZ85">SUM(CZ80:CZ84)</f>
        <v>-10622310.00999999</v>
      </c>
      <c r="DA85" s="257">
        <f t="shared" si="508" ref="DA85">SUM(DA80:DA84)</f>
        <v>-256227534.18000001</v>
      </c>
      <c r="DB85" s="371">
        <f t="shared" si="509" ref="DB85">SUM(DB80:DB84)</f>
        <v>-255020432.21000004</v>
      </c>
      <c r="DC85" s="371">
        <f t="shared" si="510" ref="DC85">SUM(DC80:DC84)</f>
        <v>-293246018.71999997</v>
      </c>
      <c r="DD85" s="371">
        <f t="shared" si="511" ref="DD85">SUM(DD80:DD84)</f>
        <v>-310721687.74000001</v>
      </c>
      <c r="DE85" s="371">
        <f t="shared" si="512" ref="DE85">SUM(DE80:DE84)</f>
        <v>67417861.060000002</v>
      </c>
      <c r="DF85" s="371">
        <f t="shared" si="513" ref="DF85">SUM(DF80:DF84)</f>
        <v>-69687661.11999999</v>
      </c>
      <c r="DG85" s="371">
        <f t="shared" si="514" ref="DG85">SUM(DG80:DG84)</f>
        <v>55771376.839999981</v>
      </c>
      <c r="DH85" s="371">
        <f t="shared" si="515" ref="DH85">SUM(DH80:DH84)</f>
        <v>700655.72000000905</v>
      </c>
      <c r="DI85" s="371">
        <f t="shared" si="516" ref="DI85">SUM(DI80:DI84)</f>
        <v>-33719001.259999998</v>
      </c>
      <c r="DJ85" s="371">
        <f t="shared" si="517" ref="DJ85">SUM(DJ80:DJ84)</f>
        <v>-23008912.390000008</v>
      </c>
      <c r="DK85" s="371">
        <f t="shared" si="518" ref="DK85:DL85">SUM(DK80:DK84)</f>
        <v>-206099629.60999998</v>
      </c>
      <c r="DL85" s="371">
        <f t="shared" si="518"/>
        <v>28761244.539999995</v>
      </c>
      <c r="DM85" s="371">
        <f t="shared" si="519" ref="DM85:DN85">SUM(DM80:DM84)</f>
        <v>272282911.63</v>
      </c>
      <c r="DN85" s="371">
        <f t="shared" si="519"/>
        <v>257195668.11000001</v>
      </c>
      <c r="DO85" s="371">
        <f t="shared" si="520" ref="DO85:DP85">SUM(DO80:DO84)</f>
        <v>326527201.14999998</v>
      </c>
      <c r="DP85" s="371">
        <f t="shared" si="520"/>
        <v>319918431.31999999</v>
      </c>
      <c r="DQ85" s="371">
        <f t="shared" si="521" ref="DQ85:DR85">SUM(DQ80:DQ84)</f>
        <v>-64364331.009999983</v>
      </c>
      <c r="DR85" s="371">
        <f t="shared" si="521"/>
        <v>36668135.989999972</v>
      </c>
      <c r="DS85" s="371">
        <f t="shared" si="522" ref="DS85:DT85">SUM(DS80:DS84)</f>
        <v>11820109.640000015</v>
      </c>
      <c r="DT85" s="371">
        <f t="shared" si="522"/>
        <v>14763020.100000001</v>
      </c>
      <c r="EB85" s="327"/>
      <c r="EC85" s="125">
        <f t="shared" si="323"/>
        <v>0</v>
      </c>
    </row>
    <row r="86" spans="1:133" s="31" customFormat="1" ht="15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00"/>
      <c r="BK86" s="554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443"/>
      <c r="DV86" s="443"/>
      <c r="DW86" s="443"/>
      <c r="DX86" s="443"/>
      <c r="DY86" s="443"/>
      <c r="DZ86" s="443"/>
      <c r="EA86" s="443"/>
      <c r="EB86" s="326"/>
      <c r="EC86" s="42"/>
    </row>
    <row r="87" spans="1:133" s="31" customFormat="1" ht="15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2035611.6299999999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03">
        <v>55686850.880000003</v>
      </c>
      <c r="BK87" s="557">
        <v>50844263.25</v>
      </c>
      <c r="BL87" s="272">
        <v>48237353.869999997</v>
      </c>
      <c r="BM87" s="191">
        <v>38449156.009999998</v>
      </c>
      <c r="BN87" s="191">
        <v>47157294.190000005</v>
      </c>
      <c r="BO87" s="148"/>
      <c r="BP87" s="191"/>
      <c r="BQ87" s="191"/>
      <c r="BR87" s="430"/>
      <c r="BS87" s="191"/>
      <c r="BT87" s="191"/>
      <c r="BU87" s="89">
        <f t="shared" si="523" ref="BU87:CD91">O87-C87</f>
        <v>-316654.98999999464</v>
      </c>
      <c r="BV87" s="92">
        <f t="shared" si="523"/>
        <v>5550406.0999999978</v>
      </c>
      <c r="BW87" s="92">
        <f t="shared" si="523"/>
        <v>2957983.7099999972</v>
      </c>
      <c r="BX87" s="92">
        <f t="shared" si="523"/>
        <v>7595763.3599999994</v>
      </c>
      <c r="BY87" s="92">
        <f t="shared" si="523"/>
        <v>7034548.1899999976</v>
      </c>
      <c r="BZ87" s="92">
        <f t="shared" si="523"/>
        <v>8359947.5099999905</v>
      </c>
      <c r="CA87" s="92">
        <f t="shared" si="523"/>
        <v>4332418.8500000015</v>
      </c>
      <c r="CB87" s="92">
        <f t="shared" si="523"/>
        <v>1477151.5700000003</v>
      </c>
      <c r="CC87" s="92">
        <f t="shared" si="523"/>
        <v>2445791.6199999973</v>
      </c>
      <c r="CD87" s="390">
        <f t="shared" si="523"/>
        <v>5102639.9900000021</v>
      </c>
      <c r="CE87" s="413">
        <f t="shared" si="524" ref="CE87:CN91">Y87-M87</f>
        <v>2744667.5100000054</v>
      </c>
      <c r="CF87" s="92">
        <f t="shared" si="524"/>
        <v>6806067.4299999997</v>
      </c>
      <c r="CG87" s="92">
        <f t="shared" si="524"/>
        <v>4718808.5299999937</v>
      </c>
      <c r="CH87" s="92">
        <f t="shared" si="524"/>
        <v>-2085941.9499999993</v>
      </c>
      <c r="CI87" s="92">
        <f t="shared" si="524"/>
        <v>-2603650.8499999978</v>
      </c>
      <c r="CJ87" s="231">
        <f t="shared" si="524"/>
        <v>3754353.6300000027</v>
      </c>
      <c r="CK87" s="231">
        <f t="shared" si="524"/>
        <v>-4176477.0199999958</v>
      </c>
      <c r="CL87" s="231">
        <f t="shared" si="524"/>
        <v>-7321201.1499999911</v>
      </c>
      <c r="CM87" s="231">
        <f t="shared" si="524"/>
        <v>7424578.9699999988</v>
      </c>
      <c r="CN87" s="244">
        <f t="shared" si="524"/>
        <v>-535852.91000000015</v>
      </c>
      <c r="CO87" s="244">
        <f t="shared" si="525" ref="CO87:CX91">AI87-W87</f>
        <v>2450712.5100000016</v>
      </c>
      <c r="CP87" s="370">
        <f t="shared" si="525"/>
        <v>725676.26000000536</v>
      </c>
      <c r="CQ87" s="339">
        <f t="shared" si="525"/>
        <v>847459.02000000328</v>
      </c>
      <c r="CR87" s="244">
        <f t="shared" si="525"/>
        <v>4701345.9099999964</v>
      </c>
      <c r="CS87" s="244">
        <f t="shared" si="525"/>
        <v>2626600.640000008</v>
      </c>
      <c r="CT87" s="244">
        <f t="shared" si="525"/>
        <v>-29285379.890000001</v>
      </c>
      <c r="CU87" s="244">
        <f t="shared" si="525"/>
        <v>2769435.629999999</v>
      </c>
      <c r="CV87" s="244">
        <f t="shared" si="525"/>
        <v>-146111.57999999821</v>
      </c>
      <c r="CW87" s="244">
        <f t="shared" si="525"/>
        <v>30373.390000000596</v>
      </c>
      <c r="CX87" s="244">
        <f t="shared" si="525"/>
        <v>15073082.039999999</v>
      </c>
      <c r="CY87" s="244">
        <f t="shared" si="526" ref="CY87:DH91">AS87-AG87</f>
        <v>934541.16999999434</v>
      </c>
      <c r="CZ87" s="244">
        <f t="shared" si="526"/>
        <v>1428292.3499999978</v>
      </c>
      <c r="DA87" s="244">
        <f t="shared" si="526"/>
        <v>2061730.9999999963</v>
      </c>
      <c r="DB87" s="370">
        <f t="shared" si="526"/>
        <v>6593804.3699999899</v>
      </c>
      <c r="DC87" s="370">
        <f t="shared" si="526"/>
        <v>9197742.4799999967</v>
      </c>
      <c r="DD87" s="370">
        <f t="shared" si="526"/>
        <v>8460709.9399999976</v>
      </c>
      <c r="DE87" s="370">
        <f t="shared" si="526"/>
        <v>13885463.209999993</v>
      </c>
      <c r="DF87" s="370">
        <f t="shared" si="526"/>
        <v>53839239.419999994</v>
      </c>
      <c r="DG87" s="370">
        <f t="shared" si="526"/>
        <v>13881266.110000007</v>
      </c>
      <c r="DH87" s="370">
        <f t="shared" si="526"/>
        <v>7287621.9600000009</v>
      </c>
      <c r="DI87" s="370">
        <f t="shared" si="527" ref="DI87:DT91">BC87-AQ87</f>
        <v>13332757.349999994</v>
      </c>
      <c r="DJ87" s="370">
        <f t="shared" si="527"/>
        <v>4031787.6799999923</v>
      </c>
      <c r="DK87" s="370">
        <f t="shared" si="527"/>
        <v>6626865.5800000057</v>
      </c>
      <c r="DL87" s="370">
        <f t="shared" si="527"/>
        <v>10436697.530000005</v>
      </c>
      <c r="DM87" s="370">
        <f t="shared" si="527"/>
        <v>8796039.3700000048</v>
      </c>
      <c r="DN87" s="370">
        <f t="shared" si="527"/>
        <v>4745659.7200000063</v>
      </c>
      <c r="DO87" s="370">
        <f t="shared" si="527"/>
        <v>9426986.0700000003</v>
      </c>
      <c r="DP87" s="370">
        <f t="shared" si="527"/>
        <v>3293475.7500000075</v>
      </c>
      <c r="DQ87" s="370">
        <f t="shared" si="527"/>
        <v>-5030587.799999997</v>
      </c>
      <c r="DR87" s="370">
        <f t="shared" si="527"/>
        <v>-7637497.1799999997</v>
      </c>
      <c r="DS87" s="370">
        <f t="shared" si="527"/>
        <v>-4938050.640000008</v>
      </c>
      <c r="DT87" s="370">
        <f t="shared" si="527"/>
        <v>2951093.4600000009</v>
      </c>
      <c r="EB87" s="326"/>
      <c r="EC87" s="148" t="s">
        <v>154</v>
      </c>
    </row>
    <row r="88" spans="1:133" s="31" customFormat="1" ht="15">
      <c r="A88" s="138"/>
      <c r="B88" s="32" t="s">
        <v>140</v>
      </c>
      <c r="C88" s="89">
        <v>6057543.54</v>
      </c>
      <c r="D88" s="90">
        <v>4792526.2199999997</v>
      </c>
      <c r="E88" s="90">
        <v>4165623.6600000001</v>
      </c>
      <c r="F88" s="90">
        <v>3789693.6200000001</v>
      </c>
      <c r="G88" s="90">
        <v>5504409.6500000004</v>
      </c>
      <c r="H88" s="90">
        <v>5903938.1799999997</v>
      </c>
      <c r="I88" s="90">
        <v>4539221.3200000003</v>
      </c>
      <c r="J88" s="90">
        <v>3897212.5100000002</v>
      </c>
      <c r="K88" s="90">
        <v>3707103.7000000002</v>
      </c>
      <c r="L88" s="91">
        <v>4922328.9900000002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4376580.8799999999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3970842.1899999999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5351503.2999999998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3949136.6200000001</v>
      </c>
      <c r="AJ88" s="178">
        <v>5318067.9299999997</v>
      </c>
      <c r="AK88" s="191">
        <v>6578065.8499999996</v>
      </c>
      <c r="AL88" s="191">
        <v>6427550.3399999999</v>
      </c>
      <c r="AM88" s="191">
        <v>6474845.79</v>
      </c>
      <c r="AN88" s="191">
        <v>334002.57000000001</v>
      </c>
      <c r="AO88" s="191">
        <v>4751060.3300000001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03">
        <v>8860288.6099999994</v>
      </c>
      <c r="BK88" s="557">
        <v>8614164.9800000004</v>
      </c>
      <c r="BL88" s="272">
        <v>8097051.3899999997</v>
      </c>
      <c r="BM88" s="191">
        <v>6338855.2999999998</v>
      </c>
      <c r="BN88" s="191">
        <v>7163251.5899999999</v>
      </c>
      <c r="BO88" s="148"/>
      <c r="BP88" s="191"/>
      <c r="BQ88" s="191"/>
      <c r="BR88" s="430"/>
      <c r="BS88" s="191"/>
      <c r="BT88" s="191"/>
      <c r="BU88" s="89">
        <f t="shared" si="523"/>
        <v>-919000.51999999955</v>
      </c>
      <c r="BV88" s="92">
        <f t="shared" si="523"/>
        <v>201372.3200000003</v>
      </c>
      <c r="BW88" s="92">
        <f t="shared" si="523"/>
        <v>210957.21999999974</v>
      </c>
      <c r="BX88" s="92">
        <f t="shared" si="523"/>
        <v>766867.19999999925</v>
      </c>
      <c r="BY88" s="92">
        <f t="shared" si="523"/>
        <v>839130.88999999966</v>
      </c>
      <c r="BZ88" s="92">
        <f t="shared" si="523"/>
        <v>1072144.2500000009</v>
      </c>
      <c r="CA88" s="92">
        <f t="shared" si="523"/>
        <v>736997.99999999907</v>
      </c>
      <c r="CB88" s="92">
        <f t="shared" si="523"/>
        <v>73629.679999999702</v>
      </c>
      <c r="CC88" s="92">
        <f t="shared" si="523"/>
        <v>159313.83999999985</v>
      </c>
      <c r="CD88" s="390">
        <f t="shared" si="523"/>
        <v>668057.05999999959</v>
      </c>
      <c r="CE88" s="413">
        <f t="shared" si="524"/>
        <v>394553.03000000026</v>
      </c>
      <c r="CF88" s="92">
        <f t="shared" si="524"/>
        <v>1129699.8499999996</v>
      </c>
      <c r="CG88" s="92">
        <f t="shared" si="524"/>
        <v>1136105.3099999987</v>
      </c>
      <c r="CH88" s="92">
        <f t="shared" si="524"/>
        <v>69361.420000000857</v>
      </c>
      <c r="CI88" s="92">
        <f t="shared" si="524"/>
        <v>-278915.26000000024</v>
      </c>
      <c r="CJ88" s="231">
        <f t="shared" si="524"/>
        <v>794942.48000000045</v>
      </c>
      <c r="CK88" s="231">
        <f t="shared" si="524"/>
        <v>-35276.290000000037</v>
      </c>
      <c r="CL88" s="231">
        <f t="shared" si="524"/>
        <v>-724946.40000000037</v>
      </c>
      <c r="CM88" s="231">
        <f t="shared" si="524"/>
        <v>1024403.2400000002</v>
      </c>
      <c r="CN88" s="244">
        <f t="shared" si="524"/>
        <v>18411.799999999814</v>
      </c>
      <c r="CO88" s="244">
        <f t="shared" si="525"/>
        <v>82719.080000000075</v>
      </c>
      <c r="CP88" s="370">
        <f t="shared" si="525"/>
        <v>-272318.12000000011</v>
      </c>
      <c r="CQ88" s="339">
        <f t="shared" si="525"/>
        <v>232816.59999999963</v>
      </c>
      <c r="CR88" s="244">
        <f t="shared" si="525"/>
        <v>487893.70000000019</v>
      </c>
      <c r="CS88" s="244">
        <f t="shared" si="525"/>
        <v>200197.46000000089</v>
      </c>
      <c r="CT88" s="244">
        <f t="shared" si="525"/>
        <v>-4729257.3900000006</v>
      </c>
      <c r="CU88" s="244">
        <f t="shared" si="525"/>
        <v>653394.71000000043</v>
      </c>
      <c r="CV88" s="244">
        <f t="shared" si="525"/>
        <v>236272.08999999985</v>
      </c>
      <c r="CW88" s="244">
        <f t="shared" si="525"/>
        <v>187374.88999999966</v>
      </c>
      <c r="CX88" s="244">
        <f t="shared" si="525"/>
        <v>2372071.8999999994</v>
      </c>
      <c r="CY88" s="244">
        <f t="shared" si="526"/>
        <v>677943.29000000004</v>
      </c>
      <c r="CZ88" s="244">
        <f t="shared" si="526"/>
        <v>768521.19999999972</v>
      </c>
      <c r="DA88" s="244">
        <f t="shared" si="526"/>
        <v>1499532.6299999999</v>
      </c>
      <c r="DB88" s="370">
        <f t="shared" si="526"/>
        <v>2699835.7500000009</v>
      </c>
      <c r="DC88" s="370">
        <f t="shared" si="526"/>
        <v>2350194.6099999994</v>
      </c>
      <c r="DD88" s="370">
        <f t="shared" si="526"/>
        <v>3043755.2199999988</v>
      </c>
      <c r="DE88" s="370">
        <f t="shared" si="526"/>
        <v>3448963.5799999991</v>
      </c>
      <c r="DF88" s="370">
        <f t="shared" si="526"/>
        <v>9589806.7999999989</v>
      </c>
      <c r="DG88" s="370">
        <f t="shared" si="526"/>
        <v>2580877.8300000001</v>
      </c>
      <c r="DH88" s="370">
        <f t="shared" si="526"/>
        <v>1399751.6500000004</v>
      </c>
      <c r="DI88" s="370">
        <f t="shared" si="527"/>
        <v>2029984.7700000005</v>
      </c>
      <c r="DJ88" s="370">
        <f t="shared" si="527"/>
        <v>557232.26999999955</v>
      </c>
      <c r="DK88" s="370">
        <f t="shared" si="527"/>
        <v>968648.05000000075</v>
      </c>
      <c r="DL88" s="370">
        <f t="shared" si="527"/>
        <v>1580294.75</v>
      </c>
      <c r="DM88" s="370">
        <f t="shared" si="527"/>
        <v>1199898.79</v>
      </c>
      <c r="DN88" s="370">
        <f t="shared" si="527"/>
        <v>412840.76999999862</v>
      </c>
      <c r="DO88" s="370">
        <f t="shared" si="527"/>
        <v>1096141.7200000025</v>
      </c>
      <c r="DP88" s="370">
        <f t="shared" si="527"/>
        <v>-611016.94999999925</v>
      </c>
      <c r="DQ88" s="370">
        <f t="shared" si="527"/>
        <v>-1309644.3899999987</v>
      </c>
      <c r="DR88" s="370">
        <f t="shared" si="527"/>
        <v>-1826757.9799999995</v>
      </c>
      <c r="DS88" s="370">
        <f t="shared" si="527"/>
        <v>-993082.86000000034</v>
      </c>
      <c r="DT88" s="370">
        <f t="shared" si="527"/>
        <v>175724.54999999981</v>
      </c>
      <c r="EB88" s="326"/>
      <c r="EC88" s="148" t="s">
        <v>154</v>
      </c>
    </row>
    <row r="89" spans="1:133" s="31" customFormat="1" ht="15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03">
        <v>15059918.75</v>
      </c>
      <c r="BK89" s="557">
        <v>15003893.139999999</v>
      </c>
      <c r="BL89" s="272">
        <v>14816215.699999999</v>
      </c>
      <c r="BM89" s="191">
        <v>13602806.25</v>
      </c>
      <c r="BN89" s="191">
        <v>13845701.68</v>
      </c>
      <c r="BO89" s="148"/>
      <c r="BP89" s="191"/>
      <c r="BQ89" s="191"/>
      <c r="BR89" s="430"/>
      <c r="BS89" s="191"/>
      <c r="BT89" s="191"/>
      <c r="BU89" s="89">
        <f t="shared" si="523"/>
        <v>-63404.809999998659</v>
      </c>
      <c r="BV89" s="92">
        <f t="shared" si="523"/>
        <v>-84579.900000000373</v>
      </c>
      <c r="BW89" s="92">
        <f t="shared" si="523"/>
        <v>-1067207.5499999989</v>
      </c>
      <c r="BX89" s="92">
        <f t="shared" si="523"/>
        <v>-412839.97000000067</v>
      </c>
      <c r="BY89" s="92">
        <f t="shared" si="523"/>
        <v>9164.75</v>
      </c>
      <c r="BZ89" s="92">
        <f t="shared" si="523"/>
        <v>-400573.27999999933</v>
      </c>
      <c r="CA89" s="92">
        <f t="shared" si="523"/>
        <v>-130618.34000000171</v>
      </c>
      <c r="CB89" s="92">
        <f t="shared" si="523"/>
        <v>-598729.1099999994</v>
      </c>
      <c r="CC89" s="92">
        <f t="shared" si="523"/>
        <v>855161.55000000168</v>
      </c>
      <c r="CD89" s="390">
        <f t="shared" si="523"/>
        <v>-563512.90000000037</v>
      </c>
      <c r="CE89" s="413">
        <f t="shared" si="524"/>
        <v>-787203.08000000007</v>
      </c>
      <c r="CF89" s="92">
        <f t="shared" si="524"/>
        <v>452282.0700000003</v>
      </c>
      <c r="CG89" s="92">
        <f t="shared" si="524"/>
        <v>616989.61999999918</v>
      </c>
      <c r="CH89" s="92">
        <f t="shared" si="524"/>
        <v>712863.83000000007</v>
      </c>
      <c r="CI89" s="92">
        <f t="shared" si="524"/>
        <v>715699.46999999881</v>
      </c>
      <c r="CJ89" s="231">
        <f t="shared" si="524"/>
        <v>1922423.0199999996</v>
      </c>
      <c r="CK89" s="231">
        <f t="shared" si="524"/>
        <v>-20063.109999999404</v>
      </c>
      <c r="CL89" s="231">
        <f t="shared" si="524"/>
        <v>59545.639999998733</v>
      </c>
      <c r="CM89" s="231">
        <f t="shared" si="524"/>
        <v>1547733.0599999987</v>
      </c>
      <c r="CN89" s="244">
        <f t="shared" si="524"/>
        <v>278170.66000000015</v>
      </c>
      <c r="CO89" s="244">
        <f t="shared" si="525"/>
        <v>45971.709999999031</v>
      </c>
      <c r="CP89" s="370">
        <f t="shared" si="525"/>
        <v>1151245.0299999993</v>
      </c>
      <c r="CQ89" s="339">
        <f t="shared" si="525"/>
        <v>379970.70999999903</v>
      </c>
      <c r="CR89" s="244">
        <f t="shared" si="525"/>
        <v>1105319.0700000003</v>
      </c>
      <c r="CS89" s="244">
        <f t="shared" si="525"/>
        <v>784262.13000000082</v>
      </c>
      <c r="CT89" s="244">
        <f t="shared" si="525"/>
        <v>-8768407.0099999998</v>
      </c>
      <c r="CU89" s="244">
        <f t="shared" si="525"/>
        <v>774306.47000000067</v>
      </c>
      <c r="CV89" s="244">
        <f t="shared" si="525"/>
        <v>114139.6400000006</v>
      </c>
      <c r="CW89" s="244">
        <f t="shared" si="525"/>
        <v>-307033.10000000149</v>
      </c>
      <c r="CX89" s="244">
        <f t="shared" si="525"/>
        <v>2306459.7699999996</v>
      </c>
      <c r="CY89" s="244">
        <f t="shared" si="526"/>
        <v>240793.29000000097</v>
      </c>
      <c r="CZ89" s="244">
        <f t="shared" si="526"/>
        <v>155725.28000000119</v>
      </c>
      <c r="DA89" s="244">
        <f t="shared" si="526"/>
        <v>493610.34000000171</v>
      </c>
      <c r="DB89" s="370">
        <f t="shared" si="526"/>
        <v>1296733.1500000022</v>
      </c>
      <c r="DC89" s="370">
        <f t="shared" si="526"/>
        <v>2083887.7400000002</v>
      </c>
      <c r="DD89" s="370">
        <f t="shared" si="526"/>
        <v>2412795.3200000003</v>
      </c>
      <c r="DE89" s="370">
        <f t="shared" si="526"/>
        <v>3411826.9800000004</v>
      </c>
      <c r="DF89" s="370">
        <f t="shared" si="526"/>
        <v>14548817.890000001</v>
      </c>
      <c r="DG89" s="370">
        <f t="shared" si="526"/>
        <v>4050746.3800000008</v>
      </c>
      <c r="DH89" s="370">
        <f t="shared" si="526"/>
        <v>3113604.75</v>
      </c>
      <c r="DI89" s="370">
        <f t="shared" si="527"/>
        <v>3488219.1500000022</v>
      </c>
      <c r="DJ89" s="370">
        <f t="shared" si="527"/>
        <v>2446108.6700000018</v>
      </c>
      <c r="DK89" s="370">
        <f t="shared" si="527"/>
        <v>2357284.75</v>
      </c>
      <c r="DL89" s="370">
        <f t="shared" si="527"/>
        <v>3479335.1199999992</v>
      </c>
      <c r="DM89" s="370">
        <f t="shared" si="527"/>
        <v>2697344.5700000003</v>
      </c>
      <c r="DN89" s="370">
        <f t="shared" si="527"/>
        <v>1980974.0999999978</v>
      </c>
      <c r="DO89" s="370">
        <f t="shared" si="527"/>
        <v>2723978.6899999995</v>
      </c>
      <c r="DP89" s="370">
        <f t="shared" si="527"/>
        <v>1390438.9699999988</v>
      </c>
      <c r="DQ89" s="370">
        <f t="shared" si="527"/>
        <v>-238040.01000000164</v>
      </c>
      <c r="DR89" s="370">
        <f t="shared" si="527"/>
        <v>-425717.45000000112</v>
      </c>
      <c r="DS89" s="370">
        <f t="shared" si="527"/>
        <v>459510.53999999911</v>
      </c>
      <c r="DT89" s="370">
        <f t="shared" si="527"/>
        <v>403224.09999999963</v>
      </c>
      <c r="EB89" s="326"/>
      <c r="EC89" s="148" t="s">
        <v>154</v>
      </c>
    </row>
    <row r="90" spans="1:133" s="31" customFormat="1" ht="15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893308.51000000001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03">
        <v>18690542.899999999</v>
      </c>
      <c r="BK90" s="557">
        <v>17340259.18</v>
      </c>
      <c r="BL90" s="272">
        <v>17586164.280000001</v>
      </c>
      <c r="BM90" s="191">
        <v>16339991.040000001</v>
      </c>
      <c r="BN90" s="191">
        <v>16000387.300000001</v>
      </c>
      <c r="BO90" s="148"/>
      <c r="BP90" s="191"/>
      <c r="BQ90" s="191"/>
      <c r="BR90" s="430"/>
      <c r="BS90" s="191"/>
      <c r="BT90" s="191"/>
      <c r="BU90" s="89">
        <f t="shared" si="523"/>
        <v>509087.16999999806</v>
      </c>
      <c r="BV90" s="92">
        <f t="shared" si="523"/>
        <v>63708.11999999918</v>
      </c>
      <c r="BW90" s="92">
        <f t="shared" si="523"/>
        <v>-1388465.7699999996</v>
      </c>
      <c r="BX90" s="92">
        <f t="shared" si="523"/>
        <v>-927148.98000000045</v>
      </c>
      <c r="BY90" s="92">
        <f t="shared" si="523"/>
        <v>-211631.58000000007</v>
      </c>
      <c r="BZ90" s="92">
        <f t="shared" si="523"/>
        <v>-700037.35000000149</v>
      </c>
      <c r="CA90" s="92">
        <f t="shared" si="523"/>
        <v>-201119.70000000112</v>
      </c>
      <c r="CB90" s="92">
        <f t="shared" si="523"/>
        <v>-860846.6400000006</v>
      </c>
      <c r="CC90" s="92">
        <f t="shared" si="523"/>
        <v>-211539.63000000082</v>
      </c>
      <c r="CD90" s="390">
        <f t="shared" si="523"/>
        <v>-273201.5700000003</v>
      </c>
      <c r="CE90" s="413">
        <f t="shared" si="524"/>
        <v>-1793994.0900000036</v>
      </c>
      <c r="CF90" s="92">
        <f t="shared" si="524"/>
        <v>523210.06000000052</v>
      </c>
      <c r="CG90" s="92">
        <f t="shared" si="524"/>
        <v>681571.53000000119</v>
      </c>
      <c r="CH90" s="92">
        <f t="shared" si="524"/>
        <v>789128.51999999955</v>
      </c>
      <c r="CI90" s="92">
        <f t="shared" si="524"/>
        <v>781240.42999999784</v>
      </c>
      <c r="CJ90" s="231">
        <f t="shared" si="524"/>
        <v>2378462.1400000006</v>
      </c>
      <c r="CK90" s="231">
        <f t="shared" si="524"/>
        <v>-153055.1400000006</v>
      </c>
      <c r="CL90" s="231">
        <f t="shared" si="524"/>
        <v>-475538.00999999978</v>
      </c>
      <c r="CM90" s="231">
        <f t="shared" si="524"/>
        <v>1403471.0600000005</v>
      </c>
      <c r="CN90" s="244">
        <f t="shared" si="524"/>
        <v>524299.84999999963</v>
      </c>
      <c r="CO90" s="244">
        <f t="shared" si="525"/>
        <v>361655.20999999903</v>
      </c>
      <c r="CP90" s="370">
        <f t="shared" si="525"/>
        <v>104170.58000000194</v>
      </c>
      <c r="CQ90" s="339">
        <f t="shared" si="525"/>
        <v>93815.990000002086</v>
      </c>
      <c r="CR90" s="244">
        <f t="shared" si="525"/>
        <v>337017.58999999799</v>
      </c>
      <c r="CS90" s="244">
        <f t="shared" si="525"/>
        <v>160005.47000000067</v>
      </c>
      <c r="CT90" s="244">
        <f t="shared" si="525"/>
        <v>-11603214.299999999</v>
      </c>
      <c r="CU90" s="244">
        <f t="shared" si="525"/>
        <v>509526.77000000142</v>
      </c>
      <c r="CV90" s="244">
        <f t="shared" si="525"/>
        <v>115534.34999999963</v>
      </c>
      <c r="CW90" s="244">
        <f t="shared" si="525"/>
        <v>-1210393.7699999996</v>
      </c>
      <c r="CX90" s="244">
        <f t="shared" si="525"/>
        <v>2285957.1899999995</v>
      </c>
      <c r="CY90" s="244">
        <f t="shared" si="526"/>
        <v>685092.31000000052</v>
      </c>
      <c r="CZ90" s="244">
        <f t="shared" si="526"/>
        <v>-427009.66000000015</v>
      </c>
      <c r="DA90" s="244">
        <f t="shared" si="526"/>
        <v>1333000.9500000011</v>
      </c>
      <c r="DB90" s="370">
        <f t="shared" si="526"/>
        <v>2126531.3999999985</v>
      </c>
      <c r="DC90" s="370">
        <f t="shared" si="526"/>
        <v>1628262.4799999986</v>
      </c>
      <c r="DD90" s="370">
        <f t="shared" si="526"/>
        <v>2551659.8200000003</v>
      </c>
      <c r="DE90" s="370">
        <f t="shared" si="526"/>
        <v>3758427.4699999969</v>
      </c>
      <c r="DF90" s="370">
        <f t="shared" si="526"/>
        <v>16989401.659999996</v>
      </c>
      <c r="DG90" s="370">
        <f t="shared" si="526"/>
        <v>3422942.8100000005</v>
      </c>
      <c r="DH90" s="370">
        <f t="shared" si="526"/>
        <v>2826324.8099999987</v>
      </c>
      <c r="DI90" s="370">
        <f t="shared" si="527"/>
        <v>4106035.620000001</v>
      </c>
      <c r="DJ90" s="370">
        <f t="shared" si="527"/>
        <v>2184006.3000000007</v>
      </c>
      <c r="DK90" s="370">
        <f t="shared" si="527"/>
        <v>1843216.9499999993</v>
      </c>
      <c r="DL90" s="370">
        <f t="shared" si="527"/>
        <v>3803340.0300000012</v>
      </c>
      <c r="DM90" s="370">
        <f t="shared" si="527"/>
        <v>2761649.9499999993</v>
      </c>
      <c r="DN90" s="370">
        <f t="shared" si="527"/>
        <v>1615088.7899999991</v>
      </c>
      <c r="DO90" s="370">
        <f t="shared" si="527"/>
        <v>3741838.6500000004</v>
      </c>
      <c r="DP90" s="370">
        <f t="shared" si="527"/>
        <v>2647800.3699999992</v>
      </c>
      <c r="DQ90" s="370">
        <f t="shared" si="527"/>
        <v>-542450.98999999836</v>
      </c>
      <c r="DR90" s="370">
        <f t="shared" si="527"/>
        <v>-296545.88999999687</v>
      </c>
      <c r="DS90" s="370">
        <f t="shared" si="527"/>
        <v>982936.91000000015</v>
      </c>
      <c r="DT90" s="370">
        <f t="shared" si="527"/>
        <v>-653960.41999999806</v>
      </c>
      <c r="EB90" s="326"/>
      <c r="EC90" s="148" t="s">
        <v>154</v>
      </c>
    </row>
    <row r="91" spans="1:133" s="31" customFormat="1" ht="15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1168225.4299999999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03">
        <v>28669896.989999998</v>
      </c>
      <c r="BK91" s="557">
        <v>28859739.979999997</v>
      </c>
      <c r="BL91" s="272">
        <v>28789474.290000003</v>
      </c>
      <c r="BM91" s="191">
        <v>28684210.59</v>
      </c>
      <c r="BN91" s="191">
        <v>29284477.960000001</v>
      </c>
      <c r="BO91" s="148"/>
      <c r="BP91" s="191"/>
      <c r="BQ91" s="191"/>
      <c r="BR91" s="430"/>
      <c r="BS91" s="191"/>
      <c r="BT91" s="191"/>
      <c r="BU91" s="89">
        <f t="shared" si="523"/>
        <v>481423.00999999791</v>
      </c>
      <c r="BV91" s="92">
        <f t="shared" si="523"/>
        <v>635788.9299999997</v>
      </c>
      <c r="BW91" s="92">
        <f t="shared" si="523"/>
        <v>-1605847.3500000052</v>
      </c>
      <c r="BX91" s="92">
        <f t="shared" si="523"/>
        <v>-1071233.7699999996</v>
      </c>
      <c r="BY91" s="92">
        <f t="shared" si="523"/>
        <v>1294182.2300000004</v>
      </c>
      <c r="BZ91" s="92">
        <f t="shared" si="523"/>
        <v>-2526095.4199999981</v>
      </c>
      <c r="CA91" s="92">
        <f t="shared" si="523"/>
        <v>-857350.26000000164</v>
      </c>
      <c r="CB91" s="92">
        <f t="shared" si="523"/>
        <v>-2064862.1899999976</v>
      </c>
      <c r="CC91" s="92">
        <f t="shared" si="523"/>
        <v>1260522.950000003</v>
      </c>
      <c r="CD91" s="390">
        <f t="shared" si="523"/>
        <v>-1088246.3300000019</v>
      </c>
      <c r="CE91" s="413">
        <f t="shared" si="524"/>
        <v>-3662000.299999997</v>
      </c>
      <c r="CF91" s="92">
        <f t="shared" si="524"/>
        <v>-524489.6099999994</v>
      </c>
      <c r="CG91" s="92">
        <f t="shared" si="524"/>
        <v>2855604.5599999987</v>
      </c>
      <c r="CH91" s="92">
        <f t="shared" si="524"/>
        <v>475700.89999999851</v>
      </c>
      <c r="CI91" s="92">
        <f t="shared" si="524"/>
        <v>1471149.2800000012</v>
      </c>
      <c r="CJ91" s="231">
        <f t="shared" si="524"/>
        <v>2338314.3999999985</v>
      </c>
      <c r="CK91" s="231">
        <f t="shared" si="524"/>
        <v>-958237.08999999985</v>
      </c>
      <c r="CL91" s="231">
        <f t="shared" si="524"/>
        <v>292849.16999999806</v>
      </c>
      <c r="CM91" s="231">
        <f t="shared" si="524"/>
        <v>3244243.8999999985</v>
      </c>
      <c r="CN91" s="244">
        <f t="shared" si="524"/>
        <v>-942917.01999999955</v>
      </c>
      <c r="CO91" s="244">
        <f t="shared" si="525"/>
        <v>1362272.1999999993</v>
      </c>
      <c r="CP91" s="370">
        <f t="shared" si="525"/>
        <v>-1051570.200000003</v>
      </c>
      <c r="CQ91" s="339">
        <f t="shared" si="525"/>
        <v>1212833.2299999967</v>
      </c>
      <c r="CR91" s="244">
        <f t="shared" si="525"/>
        <v>1625930.1900000013</v>
      </c>
      <c r="CS91" s="244">
        <f t="shared" si="525"/>
        <v>-831636.49999999627</v>
      </c>
      <c r="CT91" s="244">
        <f t="shared" si="525"/>
        <v>-20053409.609999999</v>
      </c>
      <c r="CU91" s="244">
        <f t="shared" si="525"/>
        <v>1453298.8900000006</v>
      </c>
      <c r="CV91" s="244">
        <f t="shared" si="525"/>
        <v>1851082.5500000007</v>
      </c>
      <c r="CW91" s="244">
        <f t="shared" si="525"/>
        <v>458332.55000000075</v>
      </c>
      <c r="CX91" s="244">
        <f t="shared" si="525"/>
        <v>2909810.9700000025</v>
      </c>
      <c r="CY91" s="244">
        <f t="shared" si="526"/>
        <v>1317665.2400000021</v>
      </c>
      <c r="CZ91" s="244">
        <f t="shared" si="526"/>
        <v>-287630.16000000015</v>
      </c>
      <c r="DA91" s="244">
        <f t="shared" si="526"/>
        <v>2472122.2600000016</v>
      </c>
      <c r="DB91" s="370">
        <f t="shared" si="526"/>
        <v>4632759.5400000028</v>
      </c>
      <c r="DC91" s="370">
        <f t="shared" si="526"/>
        <v>1039080.4100000001</v>
      </c>
      <c r="DD91" s="370">
        <f t="shared" si="526"/>
        <v>5207346.4399999976</v>
      </c>
      <c r="DE91" s="370">
        <f t="shared" si="526"/>
        <v>5514257.6999999955</v>
      </c>
      <c r="DF91" s="370">
        <f t="shared" si="526"/>
        <v>27708709.349999998</v>
      </c>
      <c r="DG91" s="370">
        <f t="shared" si="526"/>
        <v>5872654.0300000012</v>
      </c>
      <c r="DH91" s="370">
        <f t="shared" si="526"/>
        <v>3286294.1099999994</v>
      </c>
      <c r="DI91" s="370">
        <f t="shared" si="527"/>
        <v>7445064.370000001</v>
      </c>
      <c r="DJ91" s="370">
        <f t="shared" si="527"/>
        <v>4925715.4699999988</v>
      </c>
      <c r="DK91" s="370">
        <f t="shared" si="527"/>
        <v>4899737.2800000012</v>
      </c>
      <c r="DL91" s="370">
        <f t="shared" si="527"/>
        <v>6957140.0299999975</v>
      </c>
      <c r="DM91" s="370">
        <f t="shared" si="527"/>
        <v>4027773.6899999976</v>
      </c>
      <c r="DN91" s="370">
        <f t="shared" si="527"/>
        <v>1305313.5099999979</v>
      </c>
      <c r="DO91" s="370">
        <f t="shared" si="527"/>
        <v>7295970.7200000025</v>
      </c>
      <c r="DP91" s="370">
        <f t="shared" si="527"/>
        <v>966837.53999999911</v>
      </c>
      <c r="DQ91" s="370">
        <f t="shared" si="527"/>
        <v>-17194.800000000745</v>
      </c>
      <c r="DR91" s="370">
        <f t="shared" si="527"/>
        <v>-87460.489999994636</v>
      </c>
      <c r="DS91" s="370">
        <f t="shared" si="527"/>
        <v>1193615.4100000001</v>
      </c>
      <c r="DT91" s="370">
        <f t="shared" si="527"/>
        <v>700925.21000000089</v>
      </c>
      <c r="EB91" s="326"/>
      <c r="EC91" s="148" t="s">
        <v>154</v>
      </c>
    </row>
    <row r="92" spans="1:133" s="122" customFormat="1" ht="15">
      <c r="A92" s="139"/>
      <c r="B92" s="32" t="s">
        <v>144</v>
      </c>
      <c r="C92" s="123">
        <f>SUM(C87:C91)</f>
        <v>85141340.969999999</v>
      </c>
      <c r="D92" s="124">
        <f t="shared" si="528" ref="D92:EC106">SUM(D87:D91)</f>
        <v>73236123.310000002</v>
      </c>
      <c r="E92" s="124">
        <f t="shared" si="528"/>
        <v>71548696.870000005</v>
      </c>
      <c r="F92" s="124">
        <f t="shared" si="528"/>
        <v>72649687.980000004</v>
      </c>
      <c r="G92" s="124">
        <f t="shared" si="528"/>
        <v>94275699.549999997</v>
      </c>
      <c r="H92" s="124">
        <f t="shared" si="528"/>
        <v>101618361.77000001</v>
      </c>
      <c r="I92" s="124">
        <f t="shared" si="528"/>
        <v>84105163.25</v>
      </c>
      <c r="J92" s="124">
        <f t="shared" si="528"/>
        <v>76127482.290000007</v>
      </c>
      <c r="K92" s="124">
        <f t="shared" si="528"/>
        <v>63858136.429999992</v>
      </c>
      <c r="L92" s="126">
        <f t="shared" si="528"/>
        <v>86271277.540000007</v>
      </c>
      <c r="M92" s="124">
        <f t="shared" si="528"/>
        <v>100042866.78999999</v>
      </c>
      <c r="N92" s="164">
        <f t="shared" si="528"/>
        <v>80959419.450000003</v>
      </c>
      <c r="O92" s="164">
        <f t="shared" si="528"/>
        <v>84832790.829999998</v>
      </c>
      <c r="P92" s="164">
        <f t="shared" si="528"/>
        <v>79602818.879999995</v>
      </c>
      <c r="Q92" s="164">
        <f t="shared" si="528"/>
        <v>70656117.129999995</v>
      </c>
      <c r="R92" s="164">
        <f t="shared" si="528"/>
        <v>78601095.820000008</v>
      </c>
      <c r="S92" s="164">
        <f t="shared" si="528"/>
        <v>103241094.03</v>
      </c>
      <c r="T92" s="164">
        <f t="shared" si="528"/>
        <v>107423747.48</v>
      </c>
      <c r="U92" s="164">
        <f t="shared" si="528"/>
        <v>87985491.800000012</v>
      </c>
      <c r="V92" s="164">
        <f t="shared" si="528"/>
        <v>74153825.600000009</v>
      </c>
      <c r="W92" s="164">
        <f t="shared" si="528"/>
        <v>68367386.75999999</v>
      </c>
      <c r="X92" s="126">
        <f t="shared" si="528"/>
        <v>90117013.789999992</v>
      </c>
      <c r="Y92" s="164">
        <f t="shared" si="528"/>
        <v>96938889.859999985</v>
      </c>
      <c r="Z92" s="164">
        <f t="shared" si="528"/>
        <v>89346189.25</v>
      </c>
      <c r="AA92" s="164">
        <f t="shared" si="528"/>
        <v>94841870.379999995</v>
      </c>
      <c r="AB92" s="164">
        <f t="shared" si="528"/>
        <v>79563931.599999994</v>
      </c>
      <c r="AC92" s="164">
        <f t="shared" si="528"/>
        <v>70741640.199999988</v>
      </c>
      <c r="AD92" s="164">
        <f t="shared" si="528"/>
        <v>89789591.489999995</v>
      </c>
      <c r="AE92" s="164">
        <f t="shared" si="528"/>
        <v>97897985.379999995</v>
      </c>
      <c r="AF92" s="164">
        <f t="shared" si="528"/>
        <v>99254456.729999989</v>
      </c>
      <c r="AG92" s="164">
        <f t="shared" si="528"/>
        <v>102629922.03</v>
      </c>
      <c r="AH92" s="164">
        <f t="shared" si="528"/>
        <v>73495937.979999989</v>
      </c>
      <c r="AI92" s="164">
        <f t="shared" si="528"/>
        <v>72670717.469999999</v>
      </c>
      <c r="AJ92" s="302">
        <f t="shared" si="528"/>
        <v>90774217.340000004</v>
      </c>
      <c r="AK92" s="174">
        <f t="shared" si="528"/>
        <v>99705785.410000011</v>
      </c>
      <c r="AL92" s="174">
        <f t="shared" si="528"/>
        <v>97603695.710000008</v>
      </c>
      <c r="AM92" s="174">
        <f t="shared" si="528"/>
        <v>97781299.579999998</v>
      </c>
      <c r="AN92" s="174">
        <f t="shared" si="528"/>
        <v>5124263.3999999994</v>
      </c>
      <c r="AO92" s="174">
        <f t="shared" si="528"/>
        <v>76901602.669999987</v>
      </c>
      <c r="AP92" s="174">
        <f t="shared" si="528"/>
        <v>91960508.540000007</v>
      </c>
      <c r="AQ92" s="174">
        <f t="shared" si="528"/>
        <v>97056639.340000004</v>
      </c>
      <c r="AR92" s="174">
        <f t="shared" si="528"/>
        <v>124201838.59999999</v>
      </c>
      <c r="AS92" s="174">
        <f t="shared" si="528"/>
        <v>106485957.33000001</v>
      </c>
      <c r="AT92" s="174">
        <f t="shared" si="528"/>
        <v>75133836.989999995</v>
      </c>
      <c r="AU92" s="174">
        <f t="shared" si="528"/>
        <v>80530714.650000006</v>
      </c>
      <c r="AV92" s="417">
        <f t="shared" si="528"/>
        <v>108123881.55</v>
      </c>
      <c r="AW92" s="174">
        <f t="shared" si="529" ref="AW92:BG92">SUM(AW87:AW91)</f>
        <v>116004953.13</v>
      </c>
      <c r="AX92" s="174">
        <f t="shared" si="529"/>
        <v>119279962.45</v>
      </c>
      <c r="AY92" s="174">
        <f t="shared" si="529"/>
        <v>127800238.52</v>
      </c>
      <c r="AZ92" s="418">
        <f t="shared" si="529"/>
        <v>127800238.52</v>
      </c>
      <c r="BA92" s="418">
        <f t="shared" si="529"/>
        <v>106710089.83000001</v>
      </c>
      <c r="BB92" s="418">
        <f t="shared" si="529"/>
        <v>109874105.81999999</v>
      </c>
      <c r="BC92" s="418">
        <f t="shared" si="529"/>
        <v>127458700.59999999</v>
      </c>
      <c r="BD92" s="418">
        <f t="shared" si="529"/>
        <v>138346688.98999998</v>
      </c>
      <c r="BE92" s="418">
        <f t="shared" si="529"/>
        <v>123181709.94</v>
      </c>
      <c r="BF92" s="418">
        <f t="shared" si="529"/>
        <v>101390644.44999999</v>
      </c>
      <c r="BG92" s="418">
        <f t="shared" si="529"/>
        <v>100013421.02</v>
      </c>
      <c r="BH92" s="442">
        <f t="shared" si="530" ref="BH92:BN92">SUM(BH87:BH91)</f>
        <v>118183758.44</v>
      </c>
      <c r="BI92" s="128">
        <f t="shared" si="530"/>
        <v>140289868.97999999</v>
      </c>
      <c r="BJ92" s="495">
        <f t="shared" si="530"/>
        <v>126967498.13000001</v>
      </c>
      <c r="BK92" s="549">
        <f t="shared" si="530"/>
        <v>120662320.53</v>
      </c>
      <c r="BL92" s="549">
        <f t="shared" si="530"/>
        <v>117526259.53</v>
      </c>
      <c r="BM92" s="549">
        <f t="shared" si="530"/>
        <v>103415019.19</v>
      </c>
      <c r="BN92" s="549">
        <f t="shared" si="530"/>
        <v>113451112.72</v>
      </c>
      <c r="BO92" s="418"/>
      <c r="BP92" s="418"/>
      <c r="BQ92" s="418"/>
      <c r="BR92" s="418"/>
      <c r="BS92" s="418"/>
      <c r="BT92" s="418"/>
      <c r="BU92" s="123">
        <f t="shared" si="528"/>
        <v>-308550.13999999687</v>
      </c>
      <c r="BV92" s="127">
        <f t="shared" si="531" ref="BV92:BX92">SUM(BV87:BV91)</f>
        <v>6366695.5699999966</v>
      </c>
      <c r="BW92" s="127">
        <f t="shared" si="531"/>
        <v>-892579.74000000674</v>
      </c>
      <c r="BX92" s="127">
        <f t="shared" si="531"/>
        <v>5951407.839999998</v>
      </c>
      <c r="BY92" s="127">
        <f t="shared" si="532" ref="BY92">SUM(BY87:BY91)</f>
        <v>8965394.4799999967</v>
      </c>
      <c r="BZ92" s="127">
        <f t="shared" si="533" ref="BZ92:CH92">SUM(BZ87:BZ91)</f>
        <v>5805385.7099999916</v>
      </c>
      <c r="CA92" s="127">
        <f t="shared" si="533"/>
        <v>3880328.5499999961</v>
      </c>
      <c r="CB92" s="127">
        <f t="shared" si="533"/>
        <v>-1973656.6899999976</v>
      </c>
      <c r="CC92" s="127">
        <f t="shared" si="533"/>
        <v>4509250.330000001</v>
      </c>
      <c r="CD92" s="391">
        <f t="shared" si="533"/>
        <v>3845736.2499999991</v>
      </c>
      <c r="CE92" s="414">
        <f t="shared" si="533"/>
        <v>-3103976.929999995</v>
      </c>
      <c r="CF92" s="127">
        <f t="shared" si="533"/>
        <v>8386769.8000000007</v>
      </c>
      <c r="CG92" s="127">
        <f t="shared" si="533"/>
        <v>10009079.549999991</v>
      </c>
      <c r="CH92" s="127">
        <f t="shared" si="533"/>
        <v>-38887.280000000261</v>
      </c>
      <c r="CI92" s="127">
        <f t="shared" si="534" ref="CI92:CJ92">SUM(CI87:CI91)</f>
        <v>85523.069999999832</v>
      </c>
      <c r="CJ92" s="232">
        <f t="shared" si="534"/>
        <v>11188495.670000002</v>
      </c>
      <c r="CK92" s="232">
        <f t="shared" si="535" ref="CK92:CL92">SUM(CK87:CK91)</f>
        <v>-5343108.6499999957</v>
      </c>
      <c r="CL92" s="232">
        <f t="shared" si="535"/>
        <v>-8169290.7499999944</v>
      </c>
      <c r="CM92" s="232">
        <f t="shared" si="536" ref="CM92:CN92">SUM(CM87:CM91)</f>
        <v>14644430.229999997</v>
      </c>
      <c r="CN92" s="257">
        <f t="shared" si="536"/>
        <v>-657887.62000000011</v>
      </c>
      <c r="CO92" s="257">
        <f t="shared" si="537" ref="CO92:CQ92">SUM(CO87:CO91)</f>
        <v>4303330.709999999</v>
      </c>
      <c r="CP92" s="371">
        <f t="shared" si="537"/>
        <v>657203.55000000354</v>
      </c>
      <c r="CQ92" s="340">
        <f t="shared" si="537"/>
        <v>2766895.5500000007</v>
      </c>
      <c r="CR92" s="257">
        <f t="shared" si="538" ref="CR92:CS92">SUM(CR87:CR91)</f>
        <v>8257506.4599999962</v>
      </c>
      <c r="CS92" s="257">
        <f t="shared" si="538"/>
        <v>2939429.2000000142</v>
      </c>
      <c r="CT92" s="257">
        <f t="shared" si="539" ref="CT92">SUM(CT87:CT91)</f>
        <v>-74439668.199999988</v>
      </c>
      <c r="CU92" s="257">
        <f t="shared" si="540" ref="CU92">SUM(CU87:CU91)</f>
        <v>6159962.4700000025</v>
      </c>
      <c r="CV92" s="257">
        <f t="shared" si="541" ref="CV92">SUM(CV87:CV91)</f>
        <v>2170917.0500000026</v>
      </c>
      <c r="CW92" s="257">
        <f t="shared" si="542" ref="CW92">SUM(CW87:CW91)</f>
        <v>-841346.04000000004</v>
      </c>
      <c r="CX92" s="257">
        <f t="shared" si="543" ref="CX92">SUM(CX87:CX91)</f>
        <v>24947381.870000001</v>
      </c>
      <c r="CY92" s="257">
        <f t="shared" si="544" ref="CY92">SUM(CY87:CY91)</f>
        <v>3856035.299999998</v>
      </c>
      <c r="CZ92" s="257">
        <f t="shared" si="545" ref="CZ92">SUM(CZ87:CZ91)</f>
        <v>1637899.0099999984</v>
      </c>
      <c r="DA92" s="257">
        <f t="shared" si="546" ref="DA92">SUM(DA87:DA91)</f>
        <v>7859997.1800000006</v>
      </c>
      <c r="DB92" s="371">
        <f t="shared" si="547" ref="DB92">SUM(DB87:DB91)</f>
        <v>17349664.209999993</v>
      </c>
      <c r="DC92" s="371">
        <f t="shared" si="548" ref="DC92">SUM(DC87:DC91)</f>
        <v>16299167.719999995</v>
      </c>
      <c r="DD92" s="371">
        <f t="shared" si="549" ref="DD92">SUM(DD87:DD91)</f>
        <v>21676266.739999995</v>
      </c>
      <c r="DE92" s="371">
        <f t="shared" si="550" ref="DE92">SUM(DE87:DE91)</f>
        <v>30018938.939999983</v>
      </c>
      <c r="DF92" s="371">
        <f t="shared" si="551" ref="DF92">SUM(DF87:DF91)</f>
        <v>122675975.11999997</v>
      </c>
      <c r="DG92" s="371">
        <f t="shared" si="552" ref="DG92">SUM(DG87:DG91)</f>
        <v>29808487.160000011</v>
      </c>
      <c r="DH92" s="371">
        <f t="shared" si="553" ref="DH92">SUM(DH87:DH91)</f>
        <v>17913597.280000001</v>
      </c>
      <c r="DI92" s="371">
        <f t="shared" si="554" ref="DI92">SUM(DI87:DI91)</f>
        <v>30402061.259999998</v>
      </c>
      <c r="DJ92" s="371">
        <f t="shared" si="555" ref="DJ92">SUM(DJ87:DJ91)</f>
        <v>14144850.389999993</v>
      </c>
      <c r="DK92" s="371">
        <f t="shared" si="556" ref="DK92:DL92">SUM(DK87:DK91)</f>
        <v>16695752.610000007</v>
      </c>
      <c r="DL92" s="371">
        <f t="shared" si="556"/>
        <v>26256807.460000005</v>
      </c>
      <c r="DM92" s="371">
        <f t="shared" si="557" ref="DM92:DN92">SUM(DM87:DM91)</f>
        <v>19482706.370000001</v>
      </c>
      <c r="DN92" s="371">
        <f t="shared" si="557"/>
        <v>10059876.890000001</v>
      </c>
      <c r="DO92" s="371">
        <f t="shared" si="558" ref="DO92:DP92">SUM(DO87:DO91)</f>
        <v>24284915.850000005</v>
      </c>
      <c r="DP92" s="371">
        <f t="shared" si="558"/>
        <v>7687535.6800000053</v>
      </c>
      <c r="DQ92" s="371">
        <f t="shared" si="559" ref="DQ92:DR92">SUM(DQ87:DQ91)</f>
        <v>-7137917.9899999965</v>
      </c>
      <c r="DR92" s="371">
        <f t="shared" si="559"/>
        <v>-10273978.989999993</v>
      </c>
      <c r="DS92" s="371">
        <f t="shared" si="560" ref="DS92:DT92">SUM(DS87:DS91)</f>
        <v>-3295070.640000009</v>
      </c>
      <c r="DT92" s="371">
        <f t="shared" si="560"/>
        <v>3577006.9000000032</v>
      </c>
      <c r="EB92" s="327"/>
      <c r="EC92" s="125">
        <f t="shared" si="528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00"/>
      <c r="BK93" s="554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443"/>
      <c r="DV93" s="443"/>
      <c r="DW93" s="443"/>
      <c r="DX93" s="443"/>
      <c r="DY93" s="443"/>
      <c r="DZ93" s="443"/>
      <c r="EA93" s="443"/>
      <c r="EB93" s="326"/>
      <c r="EC93" s="42"/>
    </row>
    <row r="94" spans="1:133" s="31" customFormat="1" ht="15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03">
        <v>196880308</v>
      </c>
      <c r="BK94" s="557">
        <v>184108751</v>
      </c>
      <c r="BL94" s="279">
        <v>177528460</v>
      </c>
      <c r="BM94" s="279">
        <v>162583723</v>
      </c>
      <c r="BN94" s="279">
        <v>172594878</v>
      </c>
      <c r="BO94" s="56"/>
      <c r="BP94" s="279"/>
      <c r="BQ94" s="279"/>
      <c r="BR94" s="279"/>
      <c r="BS94" s="279"/>
      <c r="BT94" s="279"/>
      <c r="BU94" s="89">
        <f t="shared" si="561" ref="BU94:CD98">O94-C94</f>
        <v>10809120.75999999</v>
      </c>
      <c r="BV94" s="92">
        <f t="shared" si="561"/>
        <v>31870237.689999998</v>
      </c>
      <c r="BW94" s="92">
        <f t="shared" si="561"/>
        <v>24826738.439999998</v>
      </c>
      <c r="BX94" s="92">
        <f t="shared" si="561"/>
        <v>32879815.929999992</v>
      </c>
      <c r="BY94" s="92">
        <f t="shared" si="561"/>
        <v>37386345.930000007</v>
      </c>
      <c r="BZ94" s="92">
        <f t="shared" si="561"/>
        <v>43415586.319999993</v>
      </c>
      <c r="CA94" s="92">
        <f t="shared" si="561"/>
        <v>26571855.329999998</v>
      </c>
      <c r="CB94" s="92">
        <f t="shared" si="561"/>
        <v>7376932.2900000066</v>
      </c>
      <c r="CC94" s="92">
        <f t="shared" si="561"/>
        <v>51648227.019999996</v>
      </c>
      <c r="CD94" s="390">
        <f t="shared" si="561"/>
        <v>8601174.4799999893</v>
      </c>
      <c r="CE94" s="413">
        <f t="shared" si="562" ref="CE94:CN98">Y94-M94</f>
        <v>-3123533.1299999952</v>
      </c>
      <c r="CF94" s="92">
        <f t="shared" si="562"/>
        <v>14879947.659999996</v>
      </c>
      <c r="CG94" s="92">
        <f t="shared" si="562"/>
        <v>23018797.420000017</v>
      </c>
      <c r="CH94" s="92">
        <f t="shared" si="562"/>
        <v>-6057171.6899999976</v>
      </c>
      <c r="CI94" s="92">
        <f t="shared" si="562"/>
        <v>-8444605.5399999917</v>
      </c>
      <c r="CJ94" s="231">
        <f t="shared" si="562"/>
        <v>10386832.140000015</v>
      </c>
      <c r="CK94" s="231">
        <f t="shared" si="562"/>
        <v>-15165716.819999993</v>
      </c>
      <c r="CL94" s="231">
        <f t="shared" si="562"/>
        <v>-29888504.840000004</v>
      </c>
      <c r="CM94" s="231">
        <f t="shared" si="562"/>
        <v>23864493.210000008</v>
      </c>
      <c r="CN94" s="244">
        <f t="shared" si="562"/>
        <v>3354213</v>
      </c>
      <c r="CO94" s="244">
        <f t="shared" si="563" ref="CO94:CX98">AI94-W94</f>
        <v>-29198510.789999992</v>
      </c>
      <c r="CP94" s="370">
        <f t="shared" si="563"/>
        <v>13005578.530000001</v>
      </c>
      <c r="CQ94" s="339">
        <f t="shared" si="563"/>
        <v>9777013</v>
      </c>
      <c r="CR94" s="244">
        <f t="shared" si="563"/>
        <v>22937616</v>
      </c>
      <c r="CS94" s="244">
        <f t="shared" si="563"/>
        <v>5009499.9499999881</v>
      </c>
      <c r="CT94" s="244">
        <f t="shared" si="563"/>
        <v>-2674309.25</v>
      </c>
      <c r="CU94" s="244">
        <f t="shared" si="563"/>
        <v>-2017423.3100000024</v>
      </c>
      <c r="CV94" s="244">
        <f t="shared" si="563"/>
        <v>-1042129.3700000048</v>
      </c>
      <c r="CW94" s="244">
        <f t="shared" si="563"/>
        <v>-525804</v>
      </c>
      <c r="CX94" s="244">
        <f t="shared" si="563"/>
        <v>50208387.689999998</v>
      </c>
      <c r="CY94" s="244">
        <f t="shared" si="564" ref="CY94:DH98">AS94-AG94</f>
        <v>-1027438</v>
      </c>
      <c r="CZ94" s="244">
        <f t="shared" si="564"/>
        <v>-7900586</v>
      </c>
      <c r="DA94" s="244">
        <f t="shared" si="564"/>
        <v>-121392721</v>
      </c>
      <c r="DB94" s="370">
        <f t="shared" si="564"/>
        <v>-118818104</v>
      </c>
      <c r="DC94" s="370">
        <f t="shared" si="564"/>
        <v>-145984406</v>
      </c>
      <c r="DD94" s="370">
        <f t="shared" si="564"/>
        <v>-146871497</v>
      </c>
      <c r="DE94" s="370">
        <f t="shared" si="564"/>
        <v>48794611</v>
      </c>
      <c r="DF94" s="370">
        <f t="shared" si="564"/>
        <v>39263981</v>
      </c>
      <c r="DG94" s="370">
        <f t="shared" si="564"/>
        <v>42714651</v>
      </c>
      <c r="DH94" s="370">
        <f t="shared" si="564"/>
        <v>5224046</v>
      </c>
      <c r="DI94" s="370">
        <f t="shared" si="565" ref="DI94:DJ98">BC94-AQ94</f>
        <v>-5658711</v>
      </c>
      <c r="DJ94" s="370">
        <f t="shared" si="565"/>
        <v>-5814414</v>
      </c>
      <c r="DK94" s="370" t="e">
        <f>#REF!-AS94</f>
        <v>#REF!</v>
      </c>
      <c r="DL94" s="370">
        <f t="shared" si="566" ref="DL94:DT98">BF94-AT94</f>
        <v>30900042</v>
      </c>
      <c r="DM94" s="370">
        <f t="shared" si="566"/>
        <v>141334418</v>
      </c>
      <c r="DN94" s="370">
        <f t="shared" si="566"/>
        <v>133616047</v>
      </c>
      <c r="DO94" s="370">
        <f t="shared" si="566"/>
        <v>180844747</v>
      </c>
      <c r="DP94" s="370">
        <f t="shared" si="566"/>
        <v>160569622</v>
      </c>
      <c r="DQ94" s="370">
        <f t="shared" si="566"/>
        <v>-40138556</v>
      </c>
      <c r="DR94" s="370">
        <f t="shared" si="566"/>
        <v>1602930</v>
      </c>
      <c r="DS94" s="370">
        <f t="shared" si="566"/>
        <v>-1712737</v>
      </c>
      <c r="DT94" s="370">
        <f t="shared" si="566"/>
        <v>19245258</v>
      </c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172594878</v>
      </c>
    </row>
    <row r="95" spans="1:133" s="31" customFormat="1" ht="15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03">
        <v>22120357</v>
      </c>
      <c r="BK95" s="557">
        <v>20279734</v>
      </c>
      <c r="BL95" s="279">
        <v>18669177</v>
      </c>
      <c r="BM95" s="279">
        <v>17001223</v>
      </c>
      <c r="BN95" s="279">
        <v>17281187</v>
      </c>
      <c r="BO95" s="56"/>
      <c r="BP95" s="279"/>
      <c r="BR95" s="279"/>
      <c r="BS95" s="279"/>
      <c r="BT95" s="279"/>
      <c r="BU95" s="89">
        <f t="shared" si="561"/>
        <v>-1045523.1399999987</v>
      </c>
      <c r="BV95" s="92">
        <f t="shared" si="561"/>
        <v>1415260.629999999</v>
      </c>
      <c r="BW95" s="92">
        <f t="shared" si="561"/>
        <v>1440837.2599999998</v>
      </c>
      <c r="BX95" s="92">
        <f t="shared" si="561"/>
        <v>1803305.2799999993</v>
      </c>
      <c r="BY95" s="92">
        <f t="shared" si="561"/>
        <v>2928186.5200000014</v>
      </c>
      <c r="BZ95" s="92">
        <f t="shared" si="561"/>
        <v>2347205.4499999993</v>
      </c>
      <c r="CA95" s="92">
        <f t="shared" si="561"/>
        <v>1059703.6500000004</v>
      </c>
      <c r="CB95" s="92">
        <f t="shared" si="561"/>
        <v>-1036322.1199999992</v>
      </c>
      <c r="CC95" s="92">
        <f t="shared" si="561"/>
        <v>2487099.790000001</v>
      </c>
      <c r="CD95" s="390">
        <f t="shared" si="561"/>
        <v>119182.11999999918</v>
      </c>
      <c r="CE95" s="413">
        <f t="shared" si="562"/>
        <v>-674362.1400000006</v>
      </c>
      <c r="CF95" s="92">
        <f t="shared" si="562"/>
        <v>2146021.5500000007</v>
      </c>
      <c r="CG95" s="92">
        <f t="shared" si="562"/>
        <v>4230662.3499999996</v>
      </c>
      <c r="CH95" s="92">
        <f t="shared" si="562"/>
        <v>834848.04000000097</v>
      </c>
      <c r="CI95" s="92">
        <f t="shared" si="562"/>
        <v>922345.59999999963</v>
      </c>
      <c r="CJ95" s="231">
        <f t="shared" si="562"/>
        <v>2528639.4299999997</v>
      </c>
      <c r="CK95" s="231">
        <f t="shared" si="562"/>
        <v>-13809.13000000082</v>
      </c>
      <c r="CL95" s="231">
        <f t="shared" si="562"/>
        <v>-1256364.4099999983</v>
      </c>
      <c r="CM95" s="231">
        <f t="shared" si="562"/>
        <v>2166001.8699999992</v>
      </c>
      <c r="CN95" s="244">
        <f t="shared" si="562"/>
        <v>745393</v>
      </c>
      <c r="CO95" s="244">
        <f t="shared" si="563"/>
        <v>-3592508.1300000008</v>
      </c>
      <c r="CP95" s="370">
        <f t="shared" si="563"/>
        <v>-579603.5</v>
      </c>
      <c r="CQ95" s="339">
        <f t="shared" si="563"/>
        <v>-2705161</v>
      </c>
      <c r="CR95" s="244">
        <f t="shared" si="563"/>
        <v>-1416099</v>
      </c>
      <c r="CS95" s="244">
        <f t="shared" si="563"/>
        <v>-2501101.8200000003</v>
      </c>
      <c r="CT95" s="244">
        <f t="shared" si="563"/>
        <v>-1456214.8300000001</v>
      </c>
      <c r="CU95" s="244">
        <f t="shared" si="563"/>
        <v>-1255772.8599999994</v>
      </c>
      <c r="CV95" s="244">
        <f t="shared" si="563"/>
        <v>-1742735.8499999996</v>
      </c>
      <c r="CW95" s="244">
        <f t="shared" si="563"/>
        <v>-1191765</v>
      </c>
      <c r="CX95" s="244">
        <f t="shared" si="563"/>
        <v>3816488.5399999991</v>
      </c>
      <c r="CY95" s="244">
        <f t="shared" si="564"/>
        <v>523694</v>
      </c>
      <c r="CZ95" s="244">
        <f t="shared" si="564"/>
        <v>179795</v>
      </c>
      <c r="DA95" s="244">
        <f t="shared" si="564"/>
        <v>-8248693</v>
      </c>
      <c r="DB95" s="370">
        <f t="shared" si="564"/>
        <v>-8060813</v>
      </c>
      <c r="DC95" s="370">
        <f t="shared" si="564"/>
        <v>-8062710</v>
      </c>
      <c r="DD95" s="370">
        <f t="shared" si="564"/>
        <v>-9177092</v>
      </c>
      <c r="DE95" s="370">
        <f t="shared" si="564"/>
        <v>11429055</v>
      </c>
      <c r="DF95" s="370">
        <f t="shared" si="564"/>
        <v>7292129</v>
      </c>
      <c r="DG95" s="370">
        <f t="shared" si="564"/>
        <v>7284161</v>
      </c>
      <c r="DH95" s="370">
        <f t="shared" si="564"/>
        <v>3212576</v>
      </c>
      <c r="DI95" s="370">
        <f t="shared" si="565"/>
        <v>2501270</v>
      </c>
      <c r="DJ95" s="370">
        <f t="shared" si="565"/>
        <v>2167668</v>
      </c>
      <c r="DK95" s="370">
        <f>BE94-AS95</f>
        <v>2375251</v>
      </c>
      <c r="DL95" s="370">
        <f t="shared" si="566"/>
        <v>4343771</v>
      </c>
      <c r="DM95" s="370">
        <f t="shared" si="566"/>
        <v>14498716</v>
      </c>
      <c r="DN95" s="370">
        <f t="shared" si="566"/>
        <v>14482193</v>
      </c>
      <c r="DO95" s="370">
        <f t="shared" si="566"/>
        <v>16984159</v>
      </c>
      <c r="DP95" s="370">
        <f t="shared" si="566"/>
        <v>17605541</v>
      </c>
      <c r="DQ95" s="370">
        <f t="shared" si="566"/>
        <v>-5491688</v>
      </c>
      <c r="DR95" s="370">
        <f t="shared" si="566"/>
        <v>-839894</v>
      </c>
      <c r="DS95" s="370">
        <f t="shared" si="566"/>
        <v>-1500890</v>
      </c>
      <c r="DT95" s="370">
        <f t="shared" si="566"/>
        <v>1644232</v>
      </c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17281187</v>
      </c>
    </row>
    <row r="96" spans="1:133" s="31" customFormat="1" ht="15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03">
        <v>55458678</v>
      </c>
      <c r="BK96" s="557">
        <v>56313520</v>
      </c>
      <c r="BL96" s="279">
        <v>56208841</v>
      </c>
      <c r="BM96" s="279">
        <v>56004200</v>
      </c>
      <c r="BN96" s="279">
        <v>48799056</v>
      </c>
      <c r="BO96" s="56"/>
      <c r="BP96" s="279"/>
      <c r="BQ96" s="279"/>
      <c r="BR96" s="279"/>
      <c r="BS96" s="279"/>
      <c r="BT96" s="279"/>
      <c r="BU96" s="89">
        <f t="shared" si="561"/>
        <v>-2113107.5299999937</v>
      </c>
      <c r="BV96" s="92">
        <f t="shared" si="561"/>
        <v>-712448.8599999994</v>
      </c>
      <c r="BW96" s="92">
        <f t="shared" si="561"/>
        <v>-4413211.6099999957</v>
      </c>
      <c r="BX96" s="92">
        <f t="shared" si="561"/>
        <v>1013209.4800000004</v>
      </c>
      <c r="BY96" s="92">
        <f t="shared" si="561"/>
        <v>1704379.9499999955</v>
      </c>
      <c r="BZ96" s="92">
        <f t="shared" si="561"/>
        <v>2082940.6700000018</v>
      </c>
      <c r="CA96" s="92">
        <f t="shared" si="561"/>
        <v>2461425.8200000003</v>
      </c>
      <c r="CB96" s="92">
        <f t="shared" si="561"/>
        <v>1563001.0700000003</v>
      </c>
      <c r="CC96" s="92">
        <f t="shared" si="561"/>
        <v>8826213</v>
      </c>
      <c r="CD96" s="390">
        <f t="shared" si="561"/>
        <v>349479.38000000268</v>
      </c>
      <c r="CE96" s="413">
        <f t="shared" si="562"/>
        <v>-4101797.6599999964</v>
      </c>
      <c r="CF96" s="92">
        <f t="shared" si="562"/>
        <v>1573269.3699999973</v>
      </c>
      <c r="CG96" s="92">
        <f t="shared" si="562"/>
        <v>5724784.8899999931</v>
      </c>
      <c r="CH96" s="92">
        <f t="shared" si="562"/>
        <v>5623046.8500000015</v>
      </c>
      <c r="CI96" s="92">
        <f t="shared" si="562"/>
        <v>3403573.5999999978</v>
      </c>
      <c r="CJ96" s="231">
        <f t="shared" si="562"/>
        <v>8902140</v>
      </c>
      <c r="CK96" s="231">
        <f t="shared" si="562"/>
        <v>12302437.020000003</v>
      </c>
      <c r="CL96" s="231">
        <f t="shared" si="562"/>
        <v>1679112.3399999961</v>
      </c>
      <c r="CM96" s="231">
        <f t="shared" si="562"/>
        <v>6694110.6700000018</v>
      </c>
      <c r="CN96" s="244">
        <f t="shared" si="562"/>
        <v>1002632</v>
      </c>
      <c r="CO96" s="244">
        <f t="shared" si="563"/>
        <v>-2359527.3299999982</v>
      </c>
      <c r="CP96" s="370">
        <f t="shared" si="563"/>
        <v>10154073.969999999</v>
      </c>
      <c r="CQ96" s="339">
        <f t="shared" si="563"/>
        <v>6393389</v>
      </c>
      <c r="CR96" s="244">
        <f t="shared" si="563"/>
        <v>9939039</v>
      </c>
      <c r="CS96" s="244">
        <f t="shared" si="563"/>
        <v>4578879.3400000036</v>
      </c>
      <c r="CT96" s="244">
        <f t="shared" si="563"/>
        <v>-5462.390000000596</v>
      </c>
      <c r="CU96" s="244">
        <f t="shared" si="563"/>
        <v>596367.6400000006</v>
      </c>
      <c r="CV96" s="244">
        <f t="shared" si="563"/>
        <v>-1373950.1099999994</v>
      </c>
      <c r="CW96" s="244">
        <f t="shared" si="563"/>
        <v>-9472454</v>
      </c>
      <c r="CX96" s="244">
        <f t="shared" si="563"/>
        <v>10069625.060000002</v>
      </c>
      <c r="CY96" s="244">
        <f t="shared" si="564"/>
        <v>4910560</v>
      </c>
      <c r="CZ96" s="244">
        <f t="shared" si="564"/>
        <v>915</v>
      </c>
      <c r="DA96" s="244">
        <f t="shared" si="564"/>
        <v>-31991862</v>
      </c>
      <c r="DB96" s="370">
        <f t="shared" si="564"/>
        <v>-33427430</v>
      </c>
      <c r="DC96" s="370">
        <f t="shared" si="564"/>
        <v>-33124514</v>
      </c>
      <c r="DD96" s="370">
        <f t="shared" si="564"/>
        <v>-38043557</v>
      </c>
      <c r="DE96" s="370">
        <f t="shared" si="564"/>
        <v>22398776</v>
      </c>
      <c r="DF96" s="370">
        <f t="shared" si="564"/>
        <v>8354432</v>
      </c>
      <c r="DG96" s="370">
        <f t="shared" si="564"/>
        <v>13742460</v>
      </c>
      <c r="DH96" s="370">
        <f t="shared" si="564"/>
        <v>5560004</v>
      </c>
      <c r="DI96" s="370">
        <f t="shared" si="565"/>
        <v>683545</v>
      </c>
      <c r="DJ96" s="370">
        <f t="shared" si="565"/>
        <v>1356629</v>
      </c>
      <c r="DK96" s="370">
        <f>BE96-AS96</f>
        <v>-164832</v>
      </c>
      <c r="DL96" s="370">
        <f t="shared" si="566"/>
        <v>10224856</v>
      </c>
      <c r="DM96" s="370">
        <f t="shared" si="566"/>
        <v>40712615</v>
      </c>
      <c r="DN96" s="370">
        <f t="shared" si="566"/>
        <v>35424371</v>
      </c>
      <c r="DO96" s="370">
        <f t="shared" si="566"/>
        <v>44158874</v>
      </c>
      <c r="DP96" s="370">
        <f t="shared" si="566"/>
        <v>44231680</v>
      </c>
      <c r="DQ96" s="370">
        <f t="shared" si="566"/>
        <v>-15372816</v>
      </c>
      <c r="DR96" s="370">
        <f t="shared" si="566"/>
        <v>7703416</v>
      </c>
      <c r="DS96" s="370">
        <f t="shared" si="566"/>
        <v>7089827</v>
      </c>
      <c r="DT96" s="370">
        <f t="shared" si="566"/>
        <v>3980317</v>
      </c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48799056</v>
      </c>
    </row>
    <row r="97" spans="1:133" s="31" customFormat="1" ht="15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03">
        <v>55134538</v>
      </c>
      <c r="BK97" s="557">
        <v>52313112</v>
      </c>
      <c r="BL97" s="279">
        <v>45431640</v>
      </c>
      <c r="BM97" s="279">
        <v>43962233</v>
      </c>
      <c r="BN97" s="279">
        <v>38697313</v>
      </c>
      <c r="BO97" s="56"/>
      <c r="BP97" s="279"/>
      <c r="BQ97" s="279"/>
      <c r="BR97" s="279"/>
      <c r="BS97" s="279"/>
      <c r="BT97" s="279"/>
      <c r="BU97" s="89">
        <f t="shared" si="561"/>
        <v>167988.96000000089</v>
      </c>
      <c r="BV97" s="92">
        <f t="shared" si="561"/>
        <v>-1382074.179999996</v>
      </c>
      <c r="BW97" s="92">
        <f t="shared" si="561"/>
        <v>-1259441.1400000006</v>
      </c>
      <c r="BX97" s="92">
        <f t="shared" si="561"/>
        <v>-1121726.9400000013</v>
      </c>
      <c r="BY97" s="92">
        <f t="shared" si="561"/>
        <v>9374375.5</v>
      </c>
      <c r="BZ97" s="92">
        <f t="shared" si="561"/>
        <v>17513393.700000003</v>
      </c>
      <c r="CA97" s="92">
        <f t="shared" si="561"/>
        <v>7440414.1000000015</v>
      </c>
      <c r="CB97" s="92">
        <f t="shared" si="561"/>
        <v>4446557.1499999985</v>
      </c>
      <c r="CC97" s="92">
        <f t="shared" si="561"/>
        <v>15981247.439999998</v>
      </c>
      <c r="CD97" s="390">
        <f t="shared" si="561"/>
        <v>2405643.0700000003</v>
      </c>
      <c r="CE97" s="413">
        <f t="shared" si="562"/>
        <v>-3882122</v>
      </c>
      <c r="CF97" s="92">
        <f t="shared" si="562"/>
        <v>3734873.7899999991</v>
      </c>
      <c r="CG97" s="92">
        <f t="shared" si="562"/>
        <v>3085032.2599999979</v>
      </c>
      <c r="CH97" s="92">
        <f t="shared" si="562"/>
        <v>10119125.09</v>
      </c>
      <c r="CI97" s="92">
        <f t="shared" si="562"/>
        <v>3660760.2900000028</v>
      </c>
      <c r="CJ97" s="231">
        <f t="shared" si="562"/>
        <v>12032015.770000003</v>
      </c>
      <c r="CK97" s="231">
        <f t="shared" si="562"/>
        <v>-4805971.8200000003</v>
      </c>
      <c r="CL97" s="231">
        <f t="shared" si="562"/>
        <v>-13283927.020000003</v>
      </c>
      <c r="CM97" s="231">
        <f t="shared" si="562"/>
        <v>-1617507.4699999988</v>
      </c>
      <c r="CN97" s="244">
        <f t="shared" si="562"/>
        <v>136263</v>
      </c>
      <c r="CO97" s="244">
        <f t="shared" si="563"/>
        <v>-6308426.4699999988</v>
      </c>
      <c r="CP97" s="370">
        <f t="shared" si="563"/>
        <v>1639532.8800000027</v>
      </c>
      <c r="CQ97" s="339">
        <f t="shared" si="563"/>
        <v>4970864</v>
      </c>
      <c r="CR97" s="244">
        <f t="shared" si="563"/>
        <v>6273802</v>
      </c>
      <c r="CS97" s="244">
        <f t="shared" si="563"/>
        <v>6745119.7199999988</v>
      </c>
      <c r="CT97" s="244">
        <f t="shared" si="563"/>
        <v>-1272781.6000000015</v>
      </c>
      <c r="CU97" s="244">
        <f t="shared" si="563"/>
        <v>1366282.549999997</v>
      </c>
      <c r="CV97" s="244">
        <f t="shared" si="563"/>
        <v>-1219237.5600000024</v>
      </c>
      <c r="CW97" s="244">
        <f t="shared" si="563"/>
        <v>-1596849</v>
      </c>
      <c r="CX97" s="244">
        <f t="shared" si="563"/>
        <v>10104580.5</v>
      </c>
      <c r="CY97" s="244">
        <f t="shared" si="564"/>
        <v>11932138</v>
      </c>
      <c r="CZ97" s="244">
        <f t="shared" si="564"/>
        <v>4339979</v>
      </c>
      <c r="DA97" s="244">
        <f t="shared" si="564"/>
        <v>-33321076</v>
      </c>
      <c r="DB97" s="370">
        <f t="shared" si="564"/>
        <v>-28239552</v>
      </c>
      <c r="DC97" s="370">
        <f t="shared" si="564"/>
        <v>-34299440</v>
      </c>
      <c r="DD97" s="370">
        <f t="shared" si="564"/>
        <v>-37153389</v>
      </c>
      <c r="DE97" s="370">
        <f t="shared" si="564"/>
        <v>8653238</v>
      </c>
      <c r="DF97" s="370">
        <f t="shared" si="564"/>
        <v>6387495</v>
      </c>
      <c r="DG97" s="370">
        <f t="shared" si="564"/>
        <v>6041890</v>
      </c>
      <c r="DH97" s="370">
        <f t="shared" si="564"/>
        <v>2153461</v>
      </c>
      <c r="DI97" s="370">
        <f t="shared" si="565"/>
        <v>297872</v>
      </c>
      <c r="DJ97" s="370">
        <f t="shared" si="565"/>
        <v>-3236693</v>
      </c>
      <c r="DK97" s="370">
        <f>BE97-AS97</f>
        <v>-6700383</v>
      </c>
      <c r="DL97" s="370">
        <f t="shared" si="566"/>
        <v>178275</v>
      </c>
      <c r="DM97" s="370">
        <f t="shared" si="566"/>
        <v>36934027</v>
      </c>
      <c r="DN97" s="370">
        <f t="shared" si="566"/>
        <v>33249642</v>
      </c>
      <c r="DO97" s="370">
        <f t="shared" si="566"/>
        <v>46151061</v>
      </c>
      <c r="DP97" s="370">
        <f t="shared" si="566"/>
        <v>45502340</v>
      </c>
      <c r="DQ97" s="370">
        <f t="shared" si="566"/>
        <v>-5011575</v>
      </c>
      <c r="DR97" s="370">
        <f t="shared" si="566"/>
        <v>-2621788</v>
      </c>
      <c r="DS97" s="370">
        <f t="shared" si="566"/>
        <v>1429318</v>
      </c>
      <c r="DT97" s="370">
        <f t="shared" si="566"/>
        <v>-5224083</v>
      </c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38697313</v>
      </c>
    </row>
    <row r="98" spans="1:133" s="31" customFormat="1" ht="15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03">
        <v>69691924</v>
      </c>
      <c r="BK98" s="557">
        <v>70769295</v>
      </c>
      <c r="BL98" s="279">
        <v>72552403</v>
      </c>
      <c r="BM98" s="279">
        <v>71503100</v>
      </c>
      <c r="BN98" s="279">
        <v>65300271</v>
      </c>
      <c r="BO98" s="56"/>
      <c r="BP98" s="279"/>
      <c r="BQ98" s="279"/>
      <c r="BR98" s="279"/>
      <c r="BS98" s="279"/>
      <c r="BT98" s="279"/>
      <c r="BU98" s="89">
        <f t="shared" si="561"/>
        <v>-248804.3900000006</v>
      </c>
      <c r="BV98" s="92">
        <f t="shared" si="561"/>
        <v>-409879.26999999583</v>
      </c>
      <c r="BW98" s="92">
        <f t="shared" si="561"/>
        <v>-1032634.8399999961</v>
      </c>
      <c r="BX98" s="92">
        <f t="shared" si="561"/>
        <v>-410933.1400000006</v>
      </c>
      <c r="BY98" s="92">
        <f t="shared" si="561"/>
        <v>816662.85000000149</v>
      </c>
      <c r="BZ98" s="92">
        <f t="shared" si="561"/>
        <v>1510380.8999999985</v>
      </c>
      <c r="CA98" s="92">
        <f t="shared" si="561"/>
        <v>1661730.7800000012</v>
      </c>
      <c r="CB98" s="92">
        <f t="shared" si="561"/>
        <v>7598838.6400000006</v>
      </c>
      <c r="CC98" s="92">
        <f t="shared" si="561"/>
        <v>13242869</v>
      </c>
      <c r="CD98" s="390">
        <f t="shared" si="561"/>
        <v>-2532710.4099999964</v>
      </c>
      <c r="CE98" s="413">
        <f t="shared" si="562"/>
        <v>-4807288.3299999982</v>
      </c>
      <c r="CF98" s="92">
        <f t="shared" si="562"/>
        <v>4220106.5099999979</v>
      </c>
      <c r="CG98" s="92">
        <f t="shared" si="562"/>
        <v>8513833.7200000063</v>
      </c>
      <c r="CH98" s="92">
        <f t="shared" si="562"/>
        <v>4742702.9899999946</v>
      </c>
      <c r="CI98" s="92">
        <f t="shared" si="562"/>
        <v>4372204.5299999937</v>
      </c>
      <c r="CJ98" s="231">
        <f t="shared" si="562"/>
        <v>7640367.5700000003</v>
      </c>
      <c r="CK98" s="231">
        <f t="shared" si="562"/>
        <v>3457591.7899999991</v>
      </c>
      <c r="CL98" s="231">
        <f t="shared" si="562"/>
        <v>1119469.9200000018</v>
      </c>
      <c r="CM98" s="231">
        <f t="shared" si="562"/>
        <v>8269410.3999999985</v>
      </c>
      <c r="CN98" s="244">
        <f t="shared" si="562"/>
        <v>-4707204</v>
      </c>
      <c r="CO98" s="244">
        <f t="shared" si="563"/>
        <v>-1724001.6000000015</v>
      </c>
      <c r="CP98" s="370">
        <f t="shared" si="563"/>
        <v>5729737.6199999973</v>
      </c>
      <c r="CQ98" s="339">
        <f t="shared" si="563"/>
        <v>6113445</v>
      </c>
      <c r="CR98" s="244">
        <f t="shared" si="563"/>
        <v>7456227</v>
      </c>
      <c r="CS98" s="244">
        <f t="shared" si="563"/>
        <v>4102301.1599999964</v>
      </c>
      <c r="CT98" s="244">
        <f t="shared" si="563"/>
        <v>1134560.6700000018</v>
      </c>
      <c r="CU98" s="244">
        <f t="shared" si="563"/>
        <v>-2644407.2299999967</v>
      </c>
      <c r="CV98" s="244">
        <f t="shared" si="563"/>
        <v>2469752.700000003</v>
      </c>
      <c r="CW98" s="244">
        <f t="shared" si="563"/>
        <v>-1323833</v>
      </c>
      <c r="CX98" s="244">
        <f t="shared" si="563"/>
        <v>13687036.869999997</v>
      </c>
      <c r="CY98" s="244">
        <f t="shared" si="564"/>
        <v>10788984</v>
      </c>
      <c r="CZ98" s="244">
        <f t="shared" si="564"/>
        <v>-5604514</v>
      </c>
      <c r="DA98" s="244">
        <f t="shared" si="564"/>
        <v>-53413185</v>
      </c>
      <c r="DB98" s="370">
        <f t="shared" si="564"/>
        <v>-49124869</v>
      </c>
      <c r="DC98" s="370">
        <f t="shared" si="564"/>
        <v>-55475781</v>
      </c>
      <c r="DD98" s="370">
        <f t="shared" si="564"/>
        <v>-57799886</v>
      </c>
      <c r="DE98" s="370">
        <f t="shared" si="564"/>
        <v>6161120</v>
      </c>
      <c r="DF98" s="370">
        <f t="shared" si="564"/>
        <v>-8309723</v>
      </c>
      <c r="DG98" s="370">
        <f t="shared" si="564"/>
        <v>15796702</v>
      </c>
      <c r="DH98" s="370">
        <f t="shared" si="564"/>
        <v>2464166</v>
      </c>
      <c r="DI98" s="370">
        <f t="shared" si="565"/>
        <v>-1140916</v>
      </c>
      <c r="DJ98" s="370">
        <f t="shared" si="565"/>
        <v>-3337252</v>
      </c>
      <c r="DK98" s="370">
        <f>BE98-AS98</f>
        <v>-2592850</v>
      </c>
      <c r="DL98" s="370">
        <f t="shared" si="566"/>
        <v>9371108</v>
      </c>
      <c r="DM98" s="370">
        <f t="shared" si="566"/>
        <v>58285842</v>
      </c>
      <c r="DN98" s="370">
        <f t="shared" si="566"/>
        <v>50483292</v>
      </c>
      <c r="DO98" s="370">
        <f t="shared" si="566"/>
        <v>62673276</v>
      </c>
      <c r="DP98" s="370">
        <f t="shared" si="566"/>
        <v>59696784</v>
      </c>
      <c r="DQ98" s="370">
        <f t="shared" si="566"/>
        <v>-5487614</v>
      </c>
      <c r="DR98" s="370">
        <f t="shared" si="566"/>
        <v>20549493</v>
      </c>
      <c r="DS98" s="370">
        <f t="shared" si="566"/>
        <v>3219521</v>
      </c>
      <c r="DT98" s="370">
        <f t="shared" si="566"/>
        <v>-1305697</v>
      </c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65300271</v>
      </c>
    </row>
    <row r="99" spans="1:133" s="122" customFormat="1" ht="15.75" thickBot="1">
      <c r="A99" s="139"/>
      <c r="B99" s="44" t="s">
        <v>144</v>
      </c>
      <c r="C99" s="118">
        <f t="shared" si="567" ref="C99:V99">SUM(C94:C98)</f>
        <v>287772377.35000002</v>
      </c>
      <c r="D99" s="119">
        <f t="shared" si="567"/>
        <v>249238610.11000001</v>
      </c>
      <c r="E99" s="119">
        <f t="shared" si="567"/>
        <v>237427962.62</v>
      </c>
      <c r="F99" s="119">
        <f t="shared" si="567"/>
        <v>232973059.66999999</v>
      </c>
      <c r="G99" s="119">
        <f t="shared" si="567"/>
        <v>299227283.20999998</v>
      </c>
      <c r="H99" s="119">
        <f t="shared" si="567"/>
        <v>316138531.31</v>
      </c>
      <c r="I99" s="119">
        <f t="shared" si="567"/>
        <v>274331308.63999999</v>
      </c>
      <c r="J99" s="119">
        <f t="shared" si="567"/>
        <v>254028670.96999997</v>
      </c>
      <c r="K99" s="119">
        <f t="shared" si="567"/>
        <v>221340782.06999999</v>
      </c>
      <c r="L99" s="120">
        <f t="shared" si="567"/>
        <v>294220958.86000001</v>
      </c>
      <c r="M99" s="119">
        <f t="shared" si="567"/>
        <v>348997183.25999993</v>
      </c>
      <c r="N99" s="119">
        <f t="shared" si="567"/>
        <v>288980455.12</v>
      </c>
      <c r="O99" s="119">
        <f t="shared" si="567"/>
        <v>295342052.00999999</v>
      </c>
      <c r="P99" s="119">
        <f t="shared" si="567"/>
        <v>280019706.12</v>
      </c>
      <c r="Q99" s="119">
        <f t="shared" si="567"/>
        <v>256990250.72999996</v>
      </c>
      <c r="R99" s="119">
        <f t="shared" si="567"/>
        <v>267136730.27999997</v>
      </c>
      <c r="S99" s="119">
        <f t="shared" si="567"/>
        <v>351437233.95999998</v>
      </c>
      <c r="T99" s="119">
        <f t="shared" si="567"/>
        <v>383008038.34999996</v>
      </c>
      <c r="U99" s="119">
        <f t="shared" si="567"/>
        <v>313526438.31999999</v>
      </c>
      <c r="V99" s="119">
        <f t="shared" si="567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si="568" ref="Y99:AF99">SUM(Y94+Y95+Y96+Y97+Y98)</f>
        <v>332408080</v>
      </c>
      <c r="Z99" s="119">
        <f t="shared" si="568"/>
        <v>315534674</v>
      </c>
      <c r="AA99" s="119">
        <f t="shared" si="568"/>
        <v>339915162.64999998</v>
      </c>
      <c r="AB99" s="119">
        <f t="shared" si="568"/>
        <v>295282257.40000004</v>
      </c>
      <c r="AC99" s="119">
        <f t="shared" si="568"/>
        <v>260904529.21000001</v>
      </c>
      <c r="AD99" s="119">
        <f t="shared" si="568"/>
        <v>308626725.19</v>
      </c>
      <c r="AE99" s="119">
        <f t="shared" si="568"/>
        <v>347211765</v>
      </c>
      <c r="AF99" s="119">
        <f t="shared" si="568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01">
        <v>399285805</v>
      </c>
      <c r="BK99" s="555">
        <v>383784412</v>
      </c>
      <c r="BL99" s="201">
        <v>370390521</v>
      </c>
      <c r="BM99" s="201">
        <v>351054479</v>
      </c>
      <c r="BN99" s="201">
        <v>342672705</v>
      </c>
      <c r="BO99" s="29"/>
      <c r="BP99" s="201"/>
      <c r="BQ99" s="201"/>
      <c r="BR99" s="201"/>
      <c r="BS99" s="201"/>
      <c r="BT99" s="201"/>
      <c r="BU99" s="118">
        <f t="shared" si="569" ref="BU99:BY99">SUM(BU94:BU98)</f>
        <v>7569674.6599999983</v>
      </c>
      <c r="BV99" s="121">
        <f t="shared" si="569"/>
        <v>30781096.010000005</v>
      </c>
      <c r="BW99" s="121">
        <f t="shared" si="569"/>
        <v>19562288.110000003</v>
      </c>
      <c r="BX99" s="121">
        <f t="shared" si="569"/>
        <v>34163670.609999999</v>
      </c>
      <c r="BY99" s="121">
        <f t="shared" si="569"/>
        <v>52209950.750000007</v>
      </c>
      <c r="BZ99" s="121">
        <f t="shared" si="570" ref="BZ99:CH99">SUM(BZ94:BZ98)</f>
        <v>66869507.039999999</v>
      </c>
      <c r="CA99" s="121">
        <f t="shared" si="570"/>
        <v>39195129.68</v>
      </c>
      <c r="CB99" s="121">
        <f t="shared" si="570"/>
        <v>19949007.030000009</v>
      </c>
      <c r="CC99" s="121">
        <f t="shared" si="570"/>
        <v>92185656.25</v>
      </c>
      <c r="CD99" s="389">
        <f t="shared" si="570"/>
        <v>8942768.639999995</v>
      </c>
      <c r="CE99" s="412">
        <f t="shared" si="570"/>
        <v>-16589103.25999999</v>
      </c>
      <c r="CF99" s="121">
        <f t="shared" si="570"/>
        <v>26554218.879999992</v>
      </c>
      <c r="CG99" s="121">
        <f t="shared" si="570"/>
        <v>44573110.640000015</v>
      </c>
      <c r="CH99" s="121">
        <f t="shared" si="570"/>
        <v>15262551.279999999</v>
      </c>
      <c r="CI99" s="121">
        <f t="shared" si="571" ref="CI99:CJ99">SUM(CI94:CI98)</f>
        <v>3914278.4800000023</v>
      </c>
      <c r="CJ99" s="230">
        <f t="shared" si="571"/>
        <v>41489994.910000019</v>
      </c>
      <c r="CK99" s="230">
        <f t="shared" si="572" ref="CK99:CL99">SUM(CK94:CK98)</f>
        <v>-4225468.9599999916</v>
      </c>
      <c r="CL99" s="230">
        <f t="shared" si="572"/>
        <v>-41630214.010000005</v>
      </c>
      <c r="CM99" s="230">
        <f t="shared" si="573" ref="CM99:CN99">SUM(CM94:CM98)</f>
        <v>39376508.680000007</v>
      </c>
      <c r="CN99" s="256">
        <f t="shared" si="573"/>
        <v>531297</v>
      </c>
      <c r="CO99" s="256">
        <f t="shared" si="574" ref="CO99:CQ99">SUM(CO94:CO98)</f>
        <v>-43182974.319999993</v>
      </c>
      <c r="CP99" s="369">
        <f t="shared" si="574"/>
        <v>29949319.5</v>
      </c>
      <c r="CQ99" s="338">
        <f t="shared" si="574"/>
        <v>24549550</v>
      </c>
      <c r="CR99" s="256">
        <f t="shared" si="575" ref="CR99:CS99">SUM(CR94:CR98)</f>
        <v>45190585</v>
      </c>
      <c r="CS99" s="256">
        <f t="shared" si="575"/>
        <v>17934698.349999987</v>
      </c>
      <c r="CT99" s="256">
        <f t="shared" si="576" ref="CT99">SUM(CT94:CT98)</f>
        <v>-4274207.4000000004</v>
      </c>
      <c r="CU99" s="256">
        <f t="shared" si="577" ref="CU99">SUM(CU94:CU98)</f>
        <v>-3954953.2100000009</v>
      </c>
      <c r="CV99" s="256">
        <f t="shared" si="578" ref="CV99">SUM(CV94:CV98)</f>
        <v>-2908300.1900000032</v>
      </c>
      <c r="CW99" s="256">
        <f t="shared" si="579" ref="CW99">SUM(CW94:CW98)</f>
        <v>-14110705</v>
      </c>
      <c r="CX99" s="256">
        <f t="shared" si="580" ref="CX99">SUM(CX94:CX98)</f>
        <v>87886118.659999996</v>
      </c>
      <c r="CY99" s="256">
        <f t="shared" si="581" ref="CY99">SUM(CY94:CY98)</f>
        <v>27127938</v>
      </c>
      <c r="CZ99" s="256">
        <f t="shared" si="582" ref="CZ99">SUM(CZ94:CZ98)</f>
        <v>-8984411</v>
      </c>
      <c r="DA99" s="256">
        <f t="shared" si="583" ref="DA99">SUM(DA94:DA98)</f>
        <v>-248367537</v>
      </c>
      <c r="DB99" s="369">
        <f t="shared" si="584" ref="DB99">SUM(DB94:DB98)</f>
        <v>-237670768</v>
      </c>
      <c r="DC99" s="369">
        <f t="shared" si="585" ref="DC99">SUM(DC94:DC98)</f>
        <v>-276946851</v>
      </c>
      <c r="DD99" s="369">
        <f t="shared" si="586" ref="DD99">SUM(DD94:DD98)</f>
        <v>-289045421</v>
      </c>
      <c r="DE99" s="369">
        <f t="shared" si="587" ref="DE99">SUM(DE94:DE98)</f>
        <v>97436800</v>
      </c>
      <c r="DF99" s="369">
        <f t="shared" si="588" ref="DF99">SUM(DF94:DF98)</f>
        <v>52988314</v>
      </c>
      <c r="DG99" s="369">
        <f t="shared" si="589" ref="DG99">SUM(DG94:DG98)</f>
        <v>85579864</v>
      </c>
      <c r="DH99" s="369">
        <f t="shared" si="590" ref="DH99">SUM(DH94:DH98)</f>
        <v>18614253</v>
      </c>
      <c r="DI99" s="369">
        <f t="shared" si="591" ref="DI99">SUM(DI94:DI98)</f>
        <v>-3316940</v>
      </c>
      <c r="DJ99" s="369">
        <f t="shared" si="592" ref="DJ99">SUM(DJ94:DJ98)</f>
        <v>-8864062</v>
      </c>
      <c r="DK99" s="369" t="e">
        <f t="shared" si="593" ref="DK99:DL99">SUM(DK94:DK98)</f>
        <v>#REF!</v>
      </c>
      <c r="DL99" s="369">
        <f t="shared" si="593"/>
        <v>55018052</v>
      </c>
      <c r="DM99" s="369">
        <f t="shared" si="594" ref="DM99:DN99">SUM(DM94:DM98)</f>
        <v>291765618</v>
      </c>
      <c r="DN99" s="369">
        <f t="shared" si="594"/>
        <v>267255545</v>
      </c>
      <c r="DO99" s="369">
        <f t="shared" si="595" ref="DO99:DP99">SUM(DO94:DO98)</f>
        <v>350812117</v>
      </c>
      <c r="DP99" s="369">
        <f t="shared" si="595"/>
        <v>327605967</v>
      </c>
      <c r="DQ99" s="369">
        <f t="shared" si="596" ref="DQ99:DR99">SUM(DQ94:DQ98)</f>
        <v>-71502249</v>
      </c>
      <c r="DR99" s="369">
        <f t="shared" si="596"/>
        <v>26394157</v>
      </c>
      <c r="DS99" s="369">
        <f t="shared" si="597" ref="DS99:DT99">SUM(DS94:DS98)</f>
        <v>8525039</v>
      </c>
      <c r="DT99" s="369">
        <f t="shared" si="597"/>
        <v>18340027</v>
      </c>
      <c r="EB99" s="327"/>
      <c r="EC99" s="29">
        <f>SUM(EC94:EC98)</f>
        <v>342672705</v>
      </c>
    </row>
    <row r="100" spans="1:133" s="31" customFormat="1" ht="15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497"/>
      <c r="BK100" s="551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443"/>
      <c r="DV100" s="443"/>
      <c r="DW100" s="443"/>
      <c r="DX100" s="443"/>
      <c r="DY100" s="443"/>
      <c r="DZ100" s="443"/>
      <c r="EA100" s="443"/>
      <c r="EB100" s="326"/>
      <c r="EC100" s="87"/>
    </row>
    <row r="101" spans="1:133" s="31" customFormat="1" ht="15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03">
        <v>190881829</v>
      </c>
      <c r="BK101" s="557">
        <v>174586974</v>
      </c>
      <c r="BL101" s="279">
        <v>183156811</v>
      </c>
      <c r="BM101" s="279">
        <v>165520100</v>
      </c>
      <c r="BN101" s="279">
        <v>147800243</v>
      </c>
      <c r="BO101" s="56"/>
      <c r="BP101" s="279"/>
      <c r="BQ101" s="279"/>
      <c r="BR101" s="279"/>
      <c r="BS101" s="279"/>
      <c r="BT101" s="279"/>
      <c r="BU101" s="89">
        <f t="shared" si="598" ref="BU101:CD105">O101-C101</f>
        <v>7304785.5700000226</v>
      </c>
      <c r="BV101" s="92">
        <f t="shared" si="598"/>
        <v>-1262985.200000003</v>
      </c>
      <c r="BW101" s="92">
        <f t="shared" si="598"/>
        <v>13392070.049999997</v>
      </c>
      <c r="BX101" s="92">
        <f t="shared" si="598"/>
        <v>25582131.879999995</v>
      </c>
      <c r="BY101" s="92">
        <f t="shared" si="598"/>
        <v>27742059.420000002</v>
      </c>
      <c r="BZ101" s="92">
        <f t="shared" si="598"/>
        <v>20904673.159999996</v>
      </c>
      <c r="CA101" s="92">
        <f t="shared" si="598"/>
        <v>20936462.359999985</v>
      </c>
      <c r="CB101" s="92">
        <f t="shared" si="598"/>
        <v>5924119.7699999958</v>
      </c>
      <c r="CC101" s="92">
        <f t="shared" si="598"/>
        <v>68649265.899999991</v>
      </c>
      <c r="CD101" s="390">
        <f t="shared" si="598"/>
        <v>-3263615.4299999923</v>
      </c>
      <c r="CE101" s="413">
        <f t="shared" si="599" ref="CE101:CN105">Y101-M101</f>
        <v>-8262563.8300000131</v>
      </c>
      <c r="CF101" s="92">
        <f t="shared" si="599"/>
        <v>463288.13999998569</v>
      </c>
      <c r="CG101" s="92">
        <f t="shared" si="599"/>
        <v>32768399</v>
      </c>
      <c r="CH101" s="92">
        <f t="shared" si="599"/>
        <v>7767552.9599999934</v>
      </c>
      <c r="CI101" s="92">
        <f t="shared" si="599"/>
        <v>-714601.44999998808</v>
      </c>
      <c r="CJ101" s="231">
        <f t="shared" si="599"/>
        <v>4935708.2800000012</v>
      </c>
      <c r="CK101" s="231">
        <f t="shared" si="599"/>
        <v>7615665.9699999988</v>
      </c>
      <c r="CL101" s="231">
        <f t="shared" si="599"/>
        <v>-4685552</v>
      </c>
      <c r="CM101" s="231">
        <f t="shared" si="599"/>
        <v>3207778.5800000131</v>
      </c>
      <c r="CN101" s="244">
        <f t="shared" si="599"/>
        <v>17970381</v>
      </c>
      <c r="CO101" s="244">
        <f t="shared" si="600" ref="CO101:CX105">AI101-W101</f>
        <v>-38037970.419999987</v>
      </c>
      <c r="CP101" s="370">
        <f t="shared" si="600"/>
        <v>4744752.1299999952</v>
      </c>
      <c r="CQ101" s="339">
        <f t="shared" si="600"/>
        <v>18145733</v>
      </c>
      <c r="CR101" s="244">
        <f t="shared" si="600"/>
        <v>27873387</v>
      </c>
      <c r="CS101" s="244">
        <f t="shared" si="600"/>
        <v>9698751.0099999905</v>
      </c>
      <c r="CT101" s="244">
        <f t="shared" si="600"/>
        <v>8176891.0800000131</v>
      </c>
      <c r="CU101" s="244">
        <f t="shared" si="600"/>
        <v>-3250375.6800000072</v>
      </c>
      <c r="CV101" s="244">
        <f t="shared" si="600"/>
        <v>3027454.8100000024</v>
      </c>
      <c r="CW101" s="244">
        <f t="shared" si="600"/>
        <v>-12789261</v>
      </c>
      <c r="CX101" s="244">
        <f t="shared" si="600"/>
        <v>24132001.819999993</v>
      </c>
      <c r="CY101" s="244">
        <f t="shared" si="601" ref="CY101:DH105">AS101-AG101</f>
        <v>22108683</v>
      </c>
      <c r="CZ101" s="244">
        <f t="shared" si="601"/>
        <v>-1650397</v>
      </c>
      <c r="DA101" s="244">
        <f t="shared" si="601"/>
        <v>-117315596</v>
      </c>
      <c r="DB101" s="370">
        <f t="shared" si="601"/>
        <v>-82670127</v>
      </c>
      <c r="DC101" s="370">
        <f t="shared" si="601"/>
        <v>-131471901</v>
      </c>
      <c r="DD101" s="370">
        <f t="shared" si="601"/>
        <v>-143286183</v>
      </c>
      <c r="DE101" s="370">
        <f t="shared" si="601"/>
        <v>28293682</v>
      </c>
      <c r="DF101" s="370">
        <f t="shared" si="601"/>
        <v>31744348</v>
      </c>
      <c r="DG101" s="370">
        <f t="shared" si="601"/>
        <v>54298782</v>
      </c>
      <c r="DH101" s="370">
        <f t="shared" si="601"/>
        <v>17315766</v>
      </c>
      <c r="DI101" s="370">
        <f t="shared" si="602" ref="DI101:DT105">BC101-AQ101</f>
        <v>-6278606</v>
      </c>
      <c r="DJ101" s="370">
        <f t="shared" si="602"/>
        <v>11950972</v>
      </c>
      <c r="DK101" s="370">
        <f t="shared" si="602"/>
        <v>-9219885</v>
      </c>
      <c r="DL101" s="370">
        <f t="shared" si="602"/>
        <v>31021297</v>
      </c>
      <c r="DM101" s="370">
        <f t="shared" si="602"/>
        <v>135002579</v>
      </c>
      <c r="DN101" s="370">
        <f t="shared" si="602"/>
        <v>101921263</v>
      </c>
      <c r="DO101" s="370">
        <f t="shared" si="602"/>
        <v>163318638</v>
      </c>
      <c r="DP101" s="370">
        <f t="shared" si="602"/>
        <v>162256121</v>
      </c>
      <c r="DQ101" s="370">
        <f t="shared" si="602"/>
        <v>-39222153</v>
      </c>
      <c r="DR101" s="370">
        <f t="shared" si="602"/>
        <v>5851291</v>
      </c>
      <c r="DS101" s="370">
        <f t="shared" si="602"/>
        <v>-18077566</v>
      </c>
      <c r="DT101" s="370">
        <f t="shared" si="602"/>
        <v>-2963655</v>
      </c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147800243</v>
      </c>
    </row>
    <row r="102" spans="1:133" s="31" customFormat="1" ht="15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03">
        <v>16094899</v>
      </c>
      <c r="BK102" s="557">
        <v>15339806</v>
      </c>
      <c r="BL102" s="279">
        <v>17751601</v>
      </c>
      <c r="BM102" s="279">
        <v>16742775</v>
      </c>
      <c r="BN102" s="279">
        <v>14902984</v>
      </c>
      <c r="BO102" s="56"/>
      <c r="BP102" s="279"/>
      <c r="BQ102" s="279"/>
      <c r="BR102" s="279"/>
      <c r="BS102" s="279"/>
      <c r="BT102" s="279"/>
      <c r="BU102" s="89">
        <f t="shared" si="598"/>
        <v>-499191.16000000015</v>
      </c>
      <c r="BV102" s="92">
        <f t="shared" si="598"/>
        <v>-587514.72999999858</v>
      </c>
      <c r="BW102" s="92">
        <f t="shared" si="598"/>
        <v>-166836.13000000082</v>
      </c>
      <c r="BX102" s="92">
        <f t="shared" si="598"/>
        <v>1262237.4900000002</v>
      </c>
      <c r="BY102" s="92">
        <f t="shared" si="598"/>
        <v>2090069.8000000007</v>
      </c>
      <c r="BZ102" s="92">
        <f t="shared" si="598"/>
        <v>2860348.2899999991</v>
      </c>
      <c r="CA102" s="92">
        <f t="shared" si="598"/>
        <v>1684739.2199999988</v>
      </c>
      <c r="CB102" s="92">
        <f t="shared" si="598"/>
        <v>-1392048</v>
      </c>
      <c r="CC102" s="92">
        <f t="shared" si="598"/>
        <v>4495883.3399999989</v>
      </c>
      <c r="CD102" s="390">
        <f t="shared" si="598"/>
        <v>-150314.83000000007</v>
      </c>
      <c r="CE102" s="413">
        <f t="shared" si="599"/>
        <v>-491769.16999999993</v>
      </c>
      <c r="CF102" s="92">
        <f t="shared" si="599"/>
        <v>128863.21000000089</v>
      </c>
      <c r="CG102" s="92">
        <f t="shared" si="599"/>
        <v>3829548.8300000001</v>
      </c>
      <c r="CH102" s="92">
        <f t="shared" si="599"/>
        <v>1339312.5499999989</v>
      </c>
      <c r="CI102" s="92">
        <f t="shared" si="599"/>
        <v>773816.12000000104</v>
      </c>
      <c r="CJ102" s="231">
        <f t="shared" si="599"/>
        <v>1301847.9000000004</v>
      </c>
      <c r="CK102" s="231">
        <f t="shared" si="599"/>
        <v>1494475.4100000001</v>
      </c>
      <c r="CL102" s="231">
        <f t="shared" si="599"/>
        <v>1500720.75</v>
      </c>
      <c r="CM102" s="231">
        <f t="shared" si="599"/>
        <v>1286635.7100000009</v>
      </c>
      <c r="CN102" s="244">
        <f t="shared" si="599"/>
        <v>1724966</v>
      </c>
      <c r="CO102" s="244">
        <f t="shared" si="600"/>
        <v>21123147.710000001</v>
      </c>
      <c r="CP102" s="370">
        <f t="shared" si="600"/>
        <v>2259725.5299999993</v>
      </c>
      <c r="CQ102" s="339">
        <f t="shared" si="600"/>
        <v>422833</v>
      </c>
      <c r="CR102" s="244">
        <f t="shared" si="600"/>
        <v>-1955384</v>
      </c>
      <c r="CS102" s="244">
        <f t="shared" si="600"/>
        <v>-3381172.0800000001</v>
      </c>
      <c r="CT102" s="244">
        <f t="shared" si="600"/>
        <v>-1112353.2699999996</v>
      </c>
      <c r="CU102" s="244">
        <f t="shared" si="600"/>
        <v>-477254.99000000022</v>
      </c>
      <c r="CV102" s="244">
        <f t="shared" si="600"/>
        <v>-49923.220000000671</v>
      </c>
      <c r="CW102" s="244">
        <f t="shared" si="600"/>
        <v>-2788948</v>
      </c>
      <c r="CX102" s="244">
        <f t="shared" si="600"/>
        <v>4187966</v>
      </c>
      <c r="CY102" s="244">
        <f t="shared" si="601"/>
        <v>1597928</v>
      </c>
      <c r="CZ102" s="244">
        <f t="shared" si="601"/>
        <v>2222397</v>
      </c>
      <c r="DA102" s="244">
        <f t="shared" si="601"/>
        <v>-32615049</v>
      </c>
      <c r="DB102" s="370">
        <f t="shared" si="601"/>
        <v>-7672915</v>
      </c>
      <c r="DC102" s="370">
        <f t="shared" si="601"/>
        <v>-8995356</v>
      </c>
      <c r="DD102" s="370">
        <f t="shared" si="601"/>
        <v>-6574326</v>
      </c>
      <c r="DE102" s="370">
        <f t="shared" si="601"/>
        <v>6886634</v>
      </c>
      <c r="DF102" s="370">
        <f t="shared" si="601"/>
        <v>4496710</v>
      </c>
      <c r="DG102" s="370">
        <f t="shared" si="601"/>
        <v>8581753</v>
      </c>
      <c r="DH102" s="370">
        <f t="shared" si="601"/>
        <v>4471544</v>
      </c>
      <c r="DI102" s="370">
        <f t="shared" si="602"/>
        <v>3135805</v>
      </c>
      <c r="DJ102" s="370">
        <f t="shared" si="602"/>
        <v>4814131</v>
      </c>
      <c r="DK102" s="370">
        <f t="shared" si="602"/>
        <v>4079442</v>
      </c>
      <c r="DL102" s="370">
        <f t="shared" si="602"/>
        <v>4563692</v>
      </c>
      <c r="DM102" s="370">
        <f t="shared" si="602"/>
        <v>12136336</v>
      </c>
      <c r="DN102" s="370">
        <f t="shared" si="602"/>
        <v>8652022</v>
      </c>
      <c r="DO102" s="370">
        <f t="shared" si="602"/>
        <v>13526701</v>
      </c>
      <c r="DP102" s="370">
        <f t="shared" si="602"/>
        <v>13778488</v>
      </c>
      <c r="DQ102" s="370">
        <f t="shared" si="602"/>
        <v>-2726596</v>
      </c>
      <c r="DR102" s="370">
        <f t="shared" si="602"/>
        <v>2356517</v>
      </c>
      <c r="DS102" s="370">
        <f t="shared" si="602"/>
        <v>-3047045</v>
      </c>
      <c r="DT102" s="370">
        <f t="shared" si="602"/>
        <v>-1238477</v>
      </c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14902984</v>
      </c>
    </row>
    <row r="103" spans="1:133" s="31" customFormat="1" ht="15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03">
        <v>48305708</v>
      </c>
      <c r="BK103" s="557">
        <v>46566667</v>
      </c>
      <c r="BL103" s="279">
        <v>52925474</v>
      </c>
      <c r="BM103" s="279">
        <v>49466898</v>
      </c>
      <c r="BN103" s="279">
        <v>40703614</v>
      </c>
      <c r="BO103" s="56"/>
      <c r="BP103" s="279"/>
      <c r="BQ103" s="279"/>
      <c r="BR103" s="279"/>
      <c r="BS103" s="279"/>
      <c r="BT103" s="279"/>
      <c r="BU103" s="89">
        <f t="shared" si="598"/>
        <v>1197728.7800000012</v>
      </c>
      <c r="BV103" s="92">
        <f t="shared" si="598"/>
        <v>-6202359.7100000009</v>
      </c>
      <c r="BW103" s="92">
        <f t="shared" si="598"/>
        <v>-5425646.6399999969</v>
      </c>
      <c r="BX103" s="92">
        <f t="shared" si="598"/>
        <v>1096287.9699999988</v>
      </c>
      <c r="BY103" s="92">
        <f t="shared" si="598"/>
        <v>806036.84999999776</v>
      </c>
      <c r="BZ103" s="92">
        <f t="shared" si="598"/>
        <v>-1838885.3999999985</v>
      </c>
      <c r="CA103" s="92">
        <f t="shared" si="598"/>
        <v>2037770.200000003</v>
      </c>
      <c r="CB103" s="92">
        <f t="shared" si="598"/>
        <v>-2765822.7800000012</v>
      </c>
      <c r="CC103" s="92">
        <f t="shared" si="598"/>
        <v>11195097.379999999</v>
      </c>
      <c r="CD103" s="390">
        <f t="shared" si="598"/>
        <v>-2402695.9400000013</v>
      </c>
      <c r="CE103" s="413">
        <f t="shared" si="599"/>
        <v>-7716743.5300000012</v>
      </c>
      <c r="CF103" s="92">
        <f t="shared" si="599"/>
        <v>-1718666.7100000009</v>
      </c>
      <c r="CG103" s="92">
        <f t="shared" si="599"/>
        <v>7156396.6699999943</v>
      </c>
      <c r="CH103" s="92">
        <f t="shared" si="599"/>
        <v>6360925.700000003</v>
      </c>
      <c r="CI103" s="92">
        <f t="shared" si="599"/>
        <v>2093102.1099999957</v>
      </c>
      <c r="CJ103" s="231">
        <f t="shared" si="599"/>
        <v>3301272.620000001</v>
      </c>
      <c r="CK103" s="231">
        <f t="shared" si="599"/>
        <v>3255514.870000001</v>
      </c>
      <c r="CL103" s="231">
        <f t="shared" si="599"/>
        <v>6316232.4600000009</v>
      </c>
      <c r="CM103" s="231">
        <f t="shared" si="599"/>
        <v>1577893.3900000006</v>
      </c>
      <c r="CN103" s="244">
        <f t="shared" si="599"/>
        <v>4191111</v>
      </c>
      <c r="CO103" s="244">
        <f t="shared" si="600"/>
        <v>-2398520.6099999994</v>
      </c>
      <c r="CP103" s="370">
        <f t="shared" si="600"/>
        <v>4847777.6900000013</v>
      </c>
      <c r="CQ103" s="339">
        <f t="shared" si="600"/>
        <v>5624961</v>
      </c>
      <c r="CR103" s="244">
        <f t="shared" si="600"/>
        <v>10120820</v>
      </c>
      <c r="CS103" s="244">
        <f t="shared" si="600"/>
        <v>4940638.5600000024</v>
      </c>
      <c r="CT103" s="244">
        <f t="shared" si="600"/>
        <v>5186703.3299999982</v>
      </c>
      <c r="CU103" s="244">
        <f t="shared" si="600"/>
        <v>2195101.950000003</v>
      </c>
      <c r="CV103" s="244">
        <f t="shared" si="600"/>
        <v>3515060.3900000006</v>
      </c>
      <c r="CW103" s="244">
        <f t="shared" si="600"/>
        <v>727604</v>
      </c>
      <c r="CX103" s="244">
        <f t="shared" si="600"/>
        <v>4432755.5099999979</v>
      </c>
      <c r="CY103" s="244">
        <f t="shared" si="601"/>
        <v>5321589</v>
      </c>
      <c r="CZ103" s="244">
        <f t="shared" si="601"/>
        <v>4290992</v>
      </c>
      <c r="DA103" s="244">
        <f t="shared" si="601"/>
        <v>-30743257</v>
      </c>
      <c r="DB103" s="370">
        <f t="shared" si="601"/>
        <v>-22235279</v>
      </c>
      <c r="DC103" s="370">
        <f t="shared" si="601"/>
        <v>-29312265</v>
      </c>
      <c r="DD103" s="370">
        <f t="shared" si="601"/>
        <v>-35995846</v>
      </c>
      <c r="DE103" s="370">
        <f t="shared" si="601"/>
        <v>9690343</v>
      </c>
      <c r="DF103" s="370">
        <f t="shared" si="601"/>
        <v>7798939</v>
      </c>
      <c r="DG103" s="370">
        <f t="shared" si="601"/>
        <v>14283758</v>
      </c>
      <c r="DH103" s="370">
        <f t="shared" si="601"/>
        <v>7327010</v>
      </c>
      <c r="DI103" s="370">
        <f t="shared" si="602"/>
        <v>-145210</v>
      </c>
      <c r="DJ103" s="370">
        <f t="shared" si="602"/>
        <v>2577378</v>
      </c>
      <c r="DK103" s="370">
        <f t="shared" si="602"/>
        <v>1825250</v>
      </c>
      <c r="DL103" s="370">
        <f t="shared" si="602"/>
        <v>6356955</v>
      </c>
      <c r="DM103" s="370">
        <f t="shared" si="602"/>
        <v>36009326</v>
      </c>
      <c r="DN103" s="370">
        <f t="shared" si="602"/>
        <v>26442226</v>
      </c>
      <c r="DO103" s="370">
        <f t="shared" si="602"/>
        <v>42802001</v>
      </c>
      <c r="DP103" s="370">
        <f t="shared" si="602"/>
        <v>40946527</v>
      </c>
      <c r="DQ103" s="370">
        <f t="shared" si="602"/>
        <v>-12082162</v>
      </c>
      <c r="DR103" s="370">
        <f t="shared" si="602"/>
        <v>4618787</v>
      </c>
      <c r="DS103" s="370">
        <f t="shared" si="602"/>
        <v>-793862</v>
      </c>
      <c r="DT103" s="370">
        <f t="shared" si="602"/>
        <v>-1592030</v>
      </c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40703614</v>
      </c>
    </row>
    <row r="104" spans="1:133" s="31" customFormat="1" ht="15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03">
        <v>42185325</v>
      </c>
      <c r="BK104" s="557">
        <v>42981204</v>
      </c>
      <c r="BL104" s="279">
        <v>44233880</v>
      </c>
      <c r="BM104" s="279">
        <v>39500133</v>
      </c>
      <c r="BN104" s="279">
        <v>32753855</v>
      </c>
      <c r="BO104" s="56"/>
      <c r="BP104" s="279"/>
      <c r="BQ104" s="279"/>
      <c r="BR104" s="279"/>
      <c r="BS104" s="279"/>
      <c r="BT104" s="279"/>
      <c r="BU104" s="89">
        <f t="shared" si="598"/>
        <v>1632392.3899999969</v>
      </c>
      <c r="BV104" s="92">
        <f t="shared" si="598"/>
        <v>-7127008.6100000031</v>
      </c>
      <c r="BW104" s="92">
        <f t="shared" si="598"/>
        <v>-4745543.0999999978</v>
      </c>
      <c r="BX104" s="92">
        <f t="shared" si="598"/>
        <v>1496247.5</v>
      </c>
      <c r="BY104" s="92">
        <f t="shared" si="598"/>
        <v>-326733.84999999776</v>
      </c>
      <c r="BZ104" s="92">
        <f t="shared" si="598"/>
        <v>-1270925.7700000033</v>
      </c>
      <c r="CA104" s="92">
        <f t="shared" si="598"/>
        <v>3918794.1699999981</v>
      </c>
      <c r="CB104" s="92">
        <f t="shared" si="598"/>
        <v>-2840902.5</v>
      </c>
      <c r="CC104" s="92">
        <f t="shared" si="598"/>
        <v>11489698.989999998</v>
      </c>
      <c r="CD104" s="390">
        <f t="shared" si="598"/>
        <v>-1750365.0899999999</v>
      </c>
      <c r="CE104" s="413">
        <f t="shared" si="599"/>
        <v>-8318348.299999997</v>
      </c>
      <c r="CF104" s="92">
        <f t="shared" si="599"/>
        <v>-2180495.5700000003</v>
      </c>
      <c r="CG104" s="92">
        <f t="shared" si="599"/>
        <v>6262546.2100000009</v>
      </c>
      <c r="CH104" s="92">
        <f t="shared" si="599"/>
        <v>6552398.4800000004</v>
      </c>
      <c r="CI104" s="92">
        <f t="shared" si="599"/>
        <v>2560607.1400000006</v>
      </c>
      <c r="CJ104" s="231">
        <f t="shared" si="599"/>
        <v>3134861.1600000001</v>
      </c>
      <c r="CK104" s="231">
        <f t="shared" si="599"/>
        <v>2866399.3999999985</v>
      </c>
      <c r="CL104" s="231">
        <f t="shared" si="599"/>
        <v>7097034.3500000015</v>
      </c>
      <c r="CM104" s="231">
        <f t="shared" si="599"/>
        <v>-1146064.799999997</v>
      </c>
      <c r="CN104" s="244">
        <f t="shared" si="599"/>
        <v>-3553</v>
      </c>
      <c r="CO104" s="244">
        <f t="shared" si="600"/>
        <v>-2591381.799999997</v>
      </c>
      <c r="CP104" s="370">
        <f t="shared" si="600"/>
        <v>4608285.3900000006</v>
      </c>
      <c r="CQ104" s="339">
        <f t="shared" si="600"/>
        <v>4138702</v>
      </c>
      <c r="CR104" s="244">
        <f t="shared" si="600"/>
        <v>9066107</v>
      </c>
      <c r="CS104" s="244">
        <f t="shared" si="600"/>
        <v>3458459.1700000018</v>
      </c>
      <c r="CT104" s="244">
        <f t="shared" si="600"/>
        <v>3736556.2100000009</v>
      </c>
      <c r="CU104" s="244">
        <f t="shared" si="600"/>
        <v>-379458.30000000075</v>
      </c>
      <c r="CV104" s="244">
        <f t="shared" si="600"/>
        <v>459396.01000000164</v>
      </c>
      <c r="CW104" s="244">
        <f t="shared" si="600"/>
        <v>-752331</v>
      </c>
      <c r="CX104" s="244">
        <f t="shared" si="600"/>
        <v>-290826.78000000119</v>
      </c>
      <c r="CY104" s="244">
        <f t="shared" si="601"/>
        <v>4944899</v>
      </c>
      <c r="CZ104" s="244">
        <f t="shared" si="601"/>
        <v>9714841</v>
      </c>
      <c r="DA104" s="244">
        <f t="shared" si="601"/>
        <v>-29182050</v>
      </c>
      <c r="DB104" s="370">
        <f t="shared" si="601"/>
        <v>-22759475</v>
      </c>
      <c r="DC104" s="370">
        <f t="shared" si="601"/>
        <v>-25709041</v>
      </c>
      <c r="DD104" s="370">
        <f t="shared" si="601"/>
        <v>-32701486</v>
      </c>
      <c r="DE104" s="370">
        <f t="shared" si="601"/>
        <v>1695781</v>
      </c>
      <c r="DF104" s="370">
        <f t="shared" si="601"/>
        <v>1171715</v>
      </c>
      <c r="DG104" s="370">
        <f t="shared" si="601"/>
        <v>7658868</v>
      </c>
      <c r="DH104" s="370">
        <f t="shared" si="601"/>
        <v>4137177</v>
      </c>
      <c r="DI104" s="370">
        <f t="shared" si="602"/>
        <v>-1808662</v>
      </c>
      <c r="DJ104" s="370">
        <f t="shared" si="602"/>
        <v>2408165</v>
      </c>
      <c r="DK104" s="370">
        <f t="shared" si="602"/>
        <v>270272</v>
      </c>
      <c r="DL104" s="370">
        <f t="shared" si="602"/>
        <v>-708626</v>
      </c>
      <c r="DM104" s="370">
        <f t="shared" si="602"/>
        <v>30736693</v>
      </c>
      <c r="DN104" s="370">
        <f t="shared" si="602"/>
        <v>23709738</v>
      </c>
      <c r="DO104" s="370">
        <f t="shared" si="602"/>
        <v>37501883</v>
      </c>
      <c r="DP104" s="370">
        <f t="shared" si="602"/>
        <v>35885924</v>
      </c>
      <c r="DQ104" s="370">
        <f t="shared" si="602"/>
        <v>-3344146</v>
      </c>
      <c r="DR104" s="370">
        <f t="shared" si="602"/>
        <v>7467622</v>
      </c>
      <c r="DS104" s="370">
        <f t="shared" si="602"/>
        <v>378781</v>
      </c>
      <c r="DT104" s="370">
        <f t="shared" si="602"/>
        <v>-2160652</v>
      </c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32753855</v>
      </c>
    </row>
    <row r="105" spans="1:133" s="31" customFormat="1" ht="15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03">
        <v>59776833</v>
      </c>
      <c r="BK105" s="557">
        <v>60120372</v>
      </c>
      <c r="BL105" s="279">
        <v>66679420</v>
      </c>
      <c r="BM105" s="279">
        <v>64672403</v>
      </c>
      <c r="BN105" s="279">
        <v>52145479</v>
      </c>
      <c r="BO105" s="56"/>
      <c r="BP105" s="279"/>
      <c r="BQ105" s="279"/>
      <c r="BR105" s="279"/>
      <c r="BS105" s="279"/>
      <c r="BT105" s="279"/>
      <c r="BU105" s="89">
        <f t="shared" si="598"/>
        <v>5023590.4599999934</v>
      </c>
      <c r="BV105" s="92">
        <f t="shared" si="598"/>
        <v>-6095494.2100000009</v>
      </c>
      <c r="BW105" s="92">
        <f t="shared" si="598"/>
        <v>-8731059.7600000054</v>
      </c>
      <c r="BX105" s="92">
        <f t="shared" si="598"/>
        <v>2501587.3999999985</v>
      </c>
      <c r="BY105" s="92">
        <f t="shared" si="598"/>
        <v>528410.71000000089</v>
      </c>
      <c r="BZ105" s="92">
        <f t="shared" si="598"/>
        <v>-1452428.4600000009</v>
      </c>
      <c r="CA105" s="92">
        <f t="shared" si="598"/>
        <v>5185155.2400000021</v>
      </c>
      <c r="CB105" s="92">
        <f t="shared" si="598"/>
        <v>-5965713.8599999994</v>
      </c>
      <c r="CC105" s="92">
        <f t="shared" si="598"/>
        <v>13617807.550000004</v>
      </c>
      <c r="CD105" s="390">
        <f t="shared" si="598"/>
        <v>131513.78999999911</v>
      </c>
      <c r="CE105" s="413">
        <f t="shared" si="599"/>
        <v>-10449932.829999998</v>
      </c>
      <c r="CF105" s="92">
        <f t="shared" si="599"/>
        <v>-852772.8900000006</v>
      </c>
      <c r="CG105" s="92">
        <f t="shared" si="599"/>
        <v>11725130.440000005</v>
      </c>
      <c r="CH105" s="92">
        <f t="shared" si="599"/>
        <v>9700391.9299999997</v>
      </c>
      <c r="CI105" s="92">
        <f t="shared" si="599"/>
        <v>4041155.5100000054</v>
      </c>
      <c r="CJ105" s="231">
        <f t="shared" si="599"/>
        <v>5895815.1799999997</v>
      </c>
      <c r="CK105" s="231">
        <f t="shared" si="599"/>
        <v>-386110.42000000179</v>
      </c>
      <c r="CL105" s="231">
        <f t="shared" si="599"/>
        <v>9504834.7700000033</v>
      </c>
      <c r="CM105" s="231">
        <f t="shared" si="599"/>
        <v>-1776503.2100000009</v>
      </c>
      <c r="CN105" s="244">
        <f t="shared" si="599"/>
        <v>-1938225</v>
      </c>
      <c r="CO105" s="244">
        <f t="shared" si="600"/>
        <v>2514883.7899999991</v>
      </c>
      <c r="CP105" s="370">
        <f t="shared" si="600"/>
        <v>4656869.4399999976</v>
      </c>
      <c r="CQ105" s="339">
        <f t="shared" si="600"/>
        <v>3433726</v>
      </c>
      <c r="CR105" s="244">
        <f t="shared" si="600"/>
        <v>11381019</v>
      </c>
      <c r="CS105" s="244">
        <f t="shared" si="600"/>
        <v>1452014.3999999985</v>
      </c>
      <c r="CT105" s="244">
        <f t="shared" si="600"/>
        <v>5891189.9200000018</v>
      </c>
      <c r="CU105" s="244">
        <f t="shared" si="600"/>
        <v>-609175.45000000298</v>
      </c>
      <c r="CV105" s="244">
        <f t="shared" si="600"/>
        <v>153250.32999999821</v>
      </c>
      <c r="CW105" s="244">
        <f t="shared" si="600"/>
        <v>-601852</v>
      </c>
      <c r="CX105" s="244">
        <f t="shared" si="600"/>
        <v>895966.61999999732</v>
      </c>
      <c r="CY105" s="244">
        <f t="shared" si="601"/>
        <v>1484318</v>
      </c>
      <c r="CZ105" s="244">
        <f t="shared" si="601"/>
        <v>16642471</v>
      </c>
      <c r="DA105" s="244">
        <f t="shared" si="601"/>
        <v>-54243256</v>
      </c>
      <c r="DB105" s="370">
        <f t="shared" si="601"/>
        <v>-38843618</v>
      </c>
      <c r="DC105" s="370">
        <f t="shared" si="601"/>
        <v>-41518605</v>
      </c>
      <c r="DD105" s="370">
        <f t="shared" si="601"/>
        <v>-52169708</v>
      </c>
      <c r="DE105" s="370">
        <f t="shared" si="601"/>
        <v>2407352</v>
      </c>
      <c r="DF105" s="370">
        <f t="shared" si="601"/>
        <v>-2761833</v>
      </c>
      <c r="DG105" s="370">
        <f t="shared" si="601"/>
        <v>3172052</v>
      </c>
      <c r="DH105" s="370">
        <f t="shared" si="601"/>
        <v>5251214</v>
      </c>
      <c r="DI105" s="370">
        <f t="shared" si="602"/>
        <v>-2560959</v>
      </c>
      <c r="DJ105" s="370">
        <f t="shared" si="602"/>
        <v>3462307</v>
      </c>
      <c r="DK105" s="370">
        <f t="shared" si="602"/>
        <v>4309043</v>
      </c>
      <c r="DL105" s="370">
        <f t="shared" si="602"/>
        <v>3448983</v>
      </c>
      <c r="DM105" s="370">
        <f t="shared" si="602"/>
        <v>52633520</v>
      </c>
      <c r="DN105" s="370">
        <f t="shared" si="602"/>
        <v>39847875</v>
      </c>
      <c r="DO105" s="370">
        <f t="shared" si="602"/>
        <v>61938610</v>
      </c>
      <c r="DP105" s="370">
        <f t="shared" si="602"/>
        <v>51530344</v>
      </c>
      <c r="DQ105" s="370">
        <f t="shared" si="602"/>
        <v>-8390004</v>
      </c>
      <c r="DR105" s="370">
        <f t="shared" si="602"/>
        <v>13130251</v>
      </c>
      <c r="DS105" s="370">
        <f t="shared" si="602"/>
        <v>11315487</v>
      </c>
      <c r="DT105" s="370">
        <f t="shared" si="602"/>
        <v>-2678341</v>
      </c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52145479</v>
      </c>
    </row>
    <row r="106" spans="1:133" s="122" customFormat="1" ht="15">
      <c r="A106" s="139"/>
      <c r="B106" s="32" t="s">
        <v>144</v>
      </c>
      <c r="C106" s="123">
        <f>SUM(C101:C105)</f>
        <v>263816273.75</v>
      </c>
      <c r="D106" s="124">
        <f t="shared" si="603" ref="D106:AF106">SUM(D101:D105)</f>
        <v>256548632.56999999</v>
      </c>
      <c r="E106" s="124">
        <f t="shared" si="603"/>
        <v>257575399.62</v>
      </c>
      <c r="F106" s="125">
        <f t="shared" si="603"/>
        <v>202823383.29999998</v>
      </c>
      <c r="G106" s="124">
        <f t="shared" si="603"/>
        <v>249230008.84</v>
      </c>
      <c r="H106" s="124">
        <f t="shared" si="603"/>
        <v>292352661.68000001</v>
      </c>
      <c r="I106" s="124">
        <f t="shared" si="603"/>
        <v>277454446.13999999</v>
      </c>
      <c r="J106" s="124">
        <f t="shared" si="603"/>
        <v>264414814.37</v>
      </c>
      <c r="K106" s="124">
        <f t="shared" si="603"/>
        <v>201769614.16999999</v>
      </c>
      <c r="L106" s="126">
        <f t="shared" si="603"/>
        <v>246194002.31999999</v>
      </c>
      <c r="M106" s="124">
        <f t="shared" si="603"/>
        <v>293775176.65999997</v>
      </c>
      <c r="N106" s="124">
        <f t="shared" si="603"/>
        <v>271248573.81999999</v>
      </c>
      <c r="O106" s="124">
        <f t="shared" si="603"/>
        <v>278475579.79000002</v>
      </c>
      <c r="P106" s="124">
        <f t="shared" si="603"/>
        <v>235273270.11000001</v>
      </c>
      <c r="Q106" s="124">
        <f t="shared" si="603"/>
        <v>251898384.03999999</v>
      </c>
      <c r="R106" s="124">
        <f t="shared" si="603"/>
        <v>234761875.54000002</v>
      </c>
      <c r="S106" s="124">
        <f t="shared" si="603"/>
        <v>280069851.76999998</v>
      </c>
      <c r="T106" s="124">
        <f t="shared" si="603"/>
        <v>311555443.5</v>
      </c>
      <c r="U106" s="124">
        <f t="shared" si="603"/>
        <v>311217367.32999998</v>
      </c>
      <c r="V106" s="124">
        <f t="shared" si="603"/>
        <v>257374447</v>
      </c>
      <c r="W106" s="124">
        <f t="shared" si="603"/>
        <v>311217367.32999998</v>
      </c>
      <c r="X106" s="126">
        <f t="shared" si="603"/>
        <v>238758524.81999999</v>
      </c>
      <c r="Y106" s="124">
        <f t="shared" si="603"/>
        <v>258535819</v>
      </c>
      <c r="Z106" s="124">
        <f t="shared" si="603"/>
        <v>267088790</v>
      </c>
      <c r="AA106" s="124">
        <f t="shared" si="603"/>
        <v>340217600.94000006</v>
      </c>
      <c r="AB106" s="124">
        <f t="shared" si="603"/>
        <v>266993851.73000002</v>
      </c>
      <c r="AC106" s="124">
        <f t="shared" si="603"/>
        <v>260652463.47000003</v>
      </c>
      <c r="AD106" s="124">
        <f t="shared" si="603"/>
        <v>253331380.68000001</v>
      </c>
      <c r="AE106" s="124">
        <f t="shared" si="603"/>
        <v>294915797</v>
      </c>
      <c r="AF106" s="124">
        <f t="shared" si="603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04">
        <v>357244594</v>
      </c>
      <c r="BK106" s="558">
        <v>339595023</v>
      </c>
      <c r="BL106" s="280">
        <v>364747186</v>
      </c>
      <c r="BM106" s="280">
        <v>335902309</v>
      </c>
      <c r="BN106" s="280">
        <v>288306175</v>
      </c>
      <c r="BO106" s="37"/>
      <c r="BP106" s="280"/>
      <c r="BQ106" s="280"/>
      <c r="BR106" s="280"/>
      <c r="BS106" s="280"/>
      <c r="BT106" s="280"/>
      <c r="BU106" s="123">
        <f t="shared" si="528"/>
        <v>14659306.040000014</v>
      </c>
      <c r="BV106" s="127">
        <f t="shared" si="604" ref="BV106:BX106">SUM(BV101:BV105)</f>
        <v>-21275362.460000008</v>
      </c>
      <c r="BW106" s="127">
        <f t="shared" si="604"/>
        <v>-5677015.5800000038</v>
      </c>
      <c r="BX106" s="127">
        <f t="shared" si="604"/>
        <v>31938492.239999995</v>
      </c>
      <c r="BY106" s="127">
        <f t="shared" si="605" ref="BY106">SUM(BY101:BY105)</f>
        <v>30839842.930000003</v>
      </c>
      <c r="BZ106" s="127">
        <f t="shared" si="606" ref="BZ106:CH106">SUM(BZ101:BZ105)</f>
        <v>19202781.819999993</v>
      </c>
      <c r="CA106" s="127">
        <f t="shared" si="606"/>
        <v>33762921.189999983</v>
      </c>
      <c r="CB106" s="127">
        <f t="shared" si="606"/>
        <v>-7040367.3700000048</v>
      </c>
      <c r="CC106" s="127">
        <f t="shared" si="606"/>
        <v>109447753.16</v>
      </c>
      <c r="CD106" s="391">
        <f t="shared" si="606"/>
        <v>-7435477.4999999944</v>
      </c>
      <c r="CE106" s="414">
        <f t="shared" si="606"/>
        <v>-35239357.660000011</v>
      </c>
      <c r="CF106" s="127">
        <f t="shared" si="606"/>
        <v>-4159783.8200000152</v>
      </c>
      <c r="CG106" s="127">
        <f t="shared" si="606"/>
        <v>61742021.149999999</v>
      </c>
      <c r="CH106" s="127">
        <f t="shared" si="606"/>
        <v>31720581.619999997</v>
      </c>
      <c r="CI106" s="127">
        <f t="shared" si="607" ref="CI106:CJ106">SUM(CI101:CI105)</f>
        <v>8754079.4300000146</v>
      </c>
      <c r="CJ106" s="232">
        <f t="shared" si="607"/>
        <v>18569505.140000001</v>
      </c>
      <c r="CK106" s="232">
        <f t="shared" si="608" ref="CK106:CL106">SUM(CK101:CK105)</f>
        <v>14845945.229999997</v>
      </c>
      <c r="CL106" s="232">
        <f t="shared" si="608"/>
        <v>19733270.330000006</v>
      </c>
      <c r="CM106" s="232">
        <f t="shared" si="609" ref="CM106:CN106">SUM(CM101:CM105)</f>
        <v>3149739.6700000167</v>
      </c>
      <c r="CN106" s="257">
        <f t="shared" si="609"/>
        <v>21944680</v>
      </c>
      <c r="CO106" s="257">
        <f t="shared" si="610" ref="CO106:CQ106">SUM(CO101:CO105)</f>
        <v>-19389841.329999983</v>
      </c>
      <c r="CP106" s="371">
        <f t="shared" si="610"/>
        <v>21117410.179999992</v>
      </c>
      <c r="CQ106" s="340">
        <f t="shared" si="610"/>
        <v>31765955</v>
      </c>
      <c r="CR106" s="257">
        <f t="shared" si="611" ref="CR106:CS106">SUM(CR101:CR105)</f>
        <v>56485949</v>
      </c>
      <c r="CS106" s="257">
        <f t="shared" si="611"/>
        <v>16168691.059999993</v>
      </c>
      <c r="CT106" s="257">
        <f t="shared" si="612" ref="CT106">SUM(CT101:CT105)</f>
        <v>21878987.270000014</v>
      </c>
      <c r="CU106" s="257">
        <f t="shared" si="613" ref="CU106">SUM(CU101:CU105)</f>
        <v>-2521162.4700000081</v>
      </c>
      <c r="CV106" s="257">
        <f t="shared" si="614" ref="CV106">SUM(CV101:CV105)</f>
        <v>7105238.3200000022</v>
      </c>
      <c r="CW106" s="257">
        <f t="shared" si="615" ref="CW106">SUM(CW101:CW105)</f>
        <v>-16204788</v>
      </c>
      <c r="CX106" s="257">
        <f t="shared" si="616" ref="CX106">SUM(CX101:CX105)</f>
        <v>33357863.169999987</v>
      </c>
      <c r="CY106" s="257">
        <f t="shared" si="617" ref="CY106">SUM(CY101:CY105)</f>
        <v>35457417</v>
      </c>
      <c r="CZ106" s="257">
        <f t="shared" si="618" ref="CZ106">SUM(CZ101:CZ105)</f>
        <v>31220304</v>
      </c>
      <c r="DA106" s="257">
        <f t="shared" si="619" ref="DA106">SUM(DA101:DA105)</f>
        <v>-264099208</v>
      </c>
      <c r="DB106" s="371">
        <f t="shared" si="620" ref="DB106">SUM(DB101:DB105)</f>
        <v>-174181414</v>
      </c>
      <c r="DC106" s="371">
        <f t="shared" si="621" ref="DC106">SUM(DC101:DC105)</f>
        <v>-237007168</v>
      </c>
      <c r="DD106" s="371">
        <f t="shared" si="622" ref="DD106">SUM(DD101:DD105)</f>
        <v>-270727549</v>
      </c>
      <c r="DE106" s="371">
        <f t="shared" si="623" ref="DE106">SUM(DE101:DE105)</f>
        <v>48973792</v>
      </c>
      <c r="DF106" s="371">
        <f t="shared" si="624" ref="DF106">SUM(DF101:DF105)</f>
        <v>42449879</v>
      </c>
      <c r="DG106" s="371">
        <f t="shared" si="625" ref="DG106">SUM(DG101:DG105)</f>
        <v>87995213</v>
      </c>
      <c r="DH106" s="371">
        <f t="shared" si="626" ref="DH106">SUM(DH101:DH105)</f>
        <v>38502711</v>
      </c>
      <c r="DI106" s="371">
        <f t="shared" si="627" ref="DI106">SUM(DI101:DI105)</f>
        <v>-7657632</v>
      </c>
      <c r="DJ106" s="371">
        <f t="shared" si="628" ref="DJ106">SUM(DJ101:DJ105)</f>
        <v>25212953</v>
      </c>
      <c r="DK106" s="371">
        <f t="shared" si="629" ref="DK106:DL106">SUM(DK101:DK105)</f>
        <v>1264122</v>
      </c>
      <c r="DL106" s="371">
        <f t="shared" si="629"/>
        <v>44682301</v>
      </c>
      <c r="DM106" s="371">
        <f t="shared" si="630" ref="DM106:DN106">SUM(DM101:DM105)</f>
        <v>266518454</v>
      </c>
      <c r="DN106" s="371">
        <f t="shared" si="630"/>
        <v>200573124</v>
      </c>
      <c r="DO106" s="371">
        <f t="shared" si="631" ref="DO106:DP106">SUM(DO101:DO105)</f>
        <v>319087833</v>
      </c>
      <c r="DP106" s="371">
        <f t="shared" si="631"/>
        <v>304397404</v>
      </c>
      <c r="DQ106" s="371">
        <f t="shared" si="632" ref="DQ106:DR106">SUM(DQ101:DQ105)</f>
        <v>-65765061</v>
      </c>
      <c r="DR106" s="371">
        <f t="shared" si="632"/>
        <v>33424468</v>
      </c>
      <c r="DS106" s="371">
        <f t="shared" si="633" ref="DS106:DT106">SUM(DS101:DS105)</f>
        <v>-10224205</v>
      </c>
      <c r="DT106" s="371">
        <f t="shared" si="633"/>
        <v>-10633155</v>
      </c>
      <c r="EB106" s="327"/>
      <c r="EC106" s="37">
        <f t="shared" si="528"/>
        <v>288306175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496"/>
      <c r="BK107" s="550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431"/>
      <c r="DV107" s="431"/>
      <c r="DW107" s="431"/>
      <c r="DX107" s="431"/>
      <c r="DY107" s="431"/>
      <c r="DZ107" s="431"/>
      <c r="EA107" s="431"/>
      <c r="EB107" s="261"/>
      <c r="EC107" s="82"/>
    </row>
    <row r="108" spans="1:133" s="51" customFormat="1" ht="15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05">
        <v>994868</v>
      </c>
      <c r="BK108" s="559">
        <v>949224</v>
      </c>
      <c r="BL108" s="281">
        <v>1050065</v>
      </c>
      <c r="BM108" s="281">
        <v>1029353</v>
      </c>
      <c r="BN108" s="281">
        <v>919936</v>
      </c>
      <c r="BO108" s="56"/>
      <c r="BP108" s="281"/>
      <c r="BQ108" s="281"/>
      <c r="BR108" s="281"/>
      <c r="BS108" s="281"/>
      <c r="BT108" s="281"/>
      <c r="BU108" s="94">
        <f t="shared" si="634" ref="BU108:CD112">O108-C108</f>
        <v>128071</v>
      </c>
      <c r="BV108" s="97">
        <f t="shared" si="634"/>
        <v>29081</v>
      </c>
      <c r="BW108" s="97">
        <f t="shared" si="634"/>
        <v>32426</v>
      </c>
      <c r="BX108" s="97">
        <f t="shared" si="634"/>
        <v>153993</v>
      </c>
      <c r="BY108" s="97">
        <f t="shared" si="634"/>
        <v>30679</v>
      </c>
      <c r="BZ108" s="97">
        <f t="shared" si="634"/>
        <v>20337</v>
      </c>
      <c r="CA108" s="97">
        <f t="shared" si="634"/>
        <v>48979</v>
      </c>
      <c r="CB108" s="97">
        <f t="shared" si="634"/>
        <v>-29498</v>
      </c>
      <c r="CC108" s="97">
        <f t="shared" si="634"/>
        <v>76265</v>
      </c>
      <c r="CD108" s="392">
        <f t="shared" si="634"/>
        <v>-50902</v>
      </c>
      <c r="CE108" s="415">
        <f t="shared" si="635" ref="CE108:CN112">Y108-M108</f>
        <v>-97784</v>
      </c>
      <c r="CF108" s="97">
        <f t="shared" si="635"/>
        <v>-37234</v>
      </c>
      <c r="CG108" s="97">
        <f t="shared" si="635"/>
        <v>68559</v>
      </c>
      <c r="CH108" s="97">
        <f t="shared" si="635"/>
        <v>-2191</v>
      </c>
      <c r="CI108" s="97">
        <f t="shared" si="635"/>
        <v>-17348</v>
      </c>
      <c r="CJ108" s="233">
        <f t="shared" si="635"/>
        <v>22681</v>
      </c>
      <c r="CK108" s="233">
        <f t="shared" si="635"/>
        <v>-6263</v>
      </c>
      <c r="CL108" s="233">
        <f t="shared" si="635"/>
        <v>41278</v>
      </c>
      <c r="CM108" s="233">
        <f t="shared" si="635"/>
        <v>3020</v>
      </c>
      <c r="CN108" s="258">
        <f t="shared" si="635"/>
        <v>-11008</v>
      </c>
      <c r="CO108" s="258">
        <f t="shared" si="636" ref="CO108:CX112">AI108-W108</f>
        <v>54973</v>
      </c>
      <c r="CP108" s="372">
        <f t="shared" si="636"/>
        <v>-2434</v>
      </c>
      <c r="CQ108" s="341">
        <f t="shared" si="636"/>
        <v>97823</v>
      </c>
      <c r="CR108" s="258">
        <f t="shared" si="636"/>
        <v>90106</v>
      </c>
      <c r="CS108" s="258">
        <f t="shared" si="636"/>
        <v>20828</v>
      </c>
      <c r="CT108" s="258">
        <f t="shared" si="636"/>
        <v>21675</v>
      </c>
      <c r="CU108" s="258">
        <f t="shared" si="636"/>
        <v>-2820</v>
      </c>
      <c r="CV108" s="258">
        <f t="shared" si="636"/>
        <v>-1666</v>
      </c>
      <c r="CW108" s="258">
        <f t="shared" si="636"/>
        <v>-12568</v>
      </c>
      <c r="CX108" s="258">
        <f t="shared" si="636"/>
        <v>53490</v>
      </c>
      <c r="CY108" s="258">
        <f t="shared" si="637" ref="CY108:DH112">AS108-AG108</f>
        <v>15214</v>
      </c>
      <c r="CZ108" s="258">
        <f t="shared" si="637"/>
        <v>-17249</v>
      </c>
      <c r="DA108" s="258">
        <f t="shared" si="637"/>
        <v>-916986</v>
      </c>
      <c r="DB108" s="372">
        <f t="shared" si="637"/>
        <v>-714949</v>
      </c>
      <c r="DC108" s="372">
        <f t="shared" si="637"/>
        <v>-863280</v>
      </c>
      <c r="DD108" s="372">
        <f t="shared" si="637"/>
        <v>-840591</v>
      </c>
      <c r="DE108" s="372">
        <f t="shared" si="637"/>
        <v>-52270</v>
      </c>
      <c r="DF108" s="372">
        <f t="shared" si="637"/>
        <v>-37786</v>
      </c>
      <c r="DG108" s="372">
        <f t="shared" si="637"/>
        <v>103744</v>
      </c>
      <c r="DH108" s="372">
        <f t="shared" si="637"/>
        <v>-8291</v>
      </c>
      <c r="DI108" s="372">
        <f t="shared" si="638" ref="DI108:DT112">BC108-AQ108</f>
        <v>-90745</v>
      </c>
      <c r="DJ108" s="372">
        <f t="shared" si="638"/>
        <v>-22934</v>
      </c>
      <c r="DK108" s="372">
        <f t="shared" si="638"/>
        <v>-33421</v>
      </c>
      <c r="DL108" s="372">
        <f t="shared" si="638"/>
        <v>75392</v>
      </c>
      <c r="DM108" s="372">
        <f t="shared" si="638"/>
        <v>894888</v>
      </c>
      <c r="DN108" s="372">
        <f t="shared" si="638"/>
        <v>697320</v>
      </c>
      <c r="DO108" s="372">
        <f t="shared" si="638"/>
        <v>937506</v>
      </c>
      <c r="DP108" s="372">
        <f t="shared" si="638"/>
        <v>857247</v>
      </c>
      <c r="DQ108" s="372">
        <f t="shared" si="638"/>
        <v>-88161</v>
      </c>
      <c r="DR108" s="372">
        <f t="shared" si="638"/>
        <v>143766</v>
      </c>
      <c r="DS108" s="372">
        <f t="shared" si="638"/>
        <v>-2326</v>
      </c>
      <c r="DT108" s="372">
        <f t="shared" si="638"/>
        <v>-66188</v>
      </c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919936</v>
      </c>
    </row>
    <row r="109" spans="1:133" s="51" customFormat="1" ht="15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05">
        <v>145761</v>
      </c>
      <c r="BK109" s="559">
        <v>142713</v>
      </c>
      <c r="BL109" s="281">
        <v>159570</v>
      </c>
      <c r="BM109" s="281">
        <v>155780</v>
      </c>
      <c r="BN109" s="281">
        <v>142504</v>
      </c>
      <c r="BO109" s="56"/>
      <c r="BP109" s="281"/>
      <c r="BQ109" s="281"/>
      <c r="BR109" s="281"/>
      <c r="BS109" s="281"/>
      <c r="BT109" s="281"/>
      <c r="BU109" s="94">
        <f t="shared" si="634"/>
        <v>10272</v>
      </c>
      <c r="BV109" s="97">
        <f t="shared" si="634"/>
        <v>4643</v>
      </c>
      <c r="BW109" s="97">
        <f t="shared" si="634"/>
        <v>3429</v>
      </c>
      <c r="BX109" s="97">
        <f t="shared" si="634"/>
        <v>15652</v>
      </c>
      <c r="BY109" s="97">
        <f t="shared" si="634"/>
        <v>11156</v>
      </c>
      <c r="BZ109" s="97">
        <f t="shared" si="634"/>
        <v>23402</v>
      </c>
      <c r="CA109" s="97">
        <f t="shared" si="634"/>
        <v>20527</v>
      </c>
      <c r="CB109" s="97">
        <f t="shared" si="634"/>
        <v>-1559</v>
      </c>
      <c r="CC109" s="97">
        <f t="shared" si="634"/>
        <v>27891</v>
      </c>
      <c r="CD109" s="392">
        <f t="shared" si="634"/>
        <v>6718</v>
      </c>
      <c r="CE109" s="415">
        <f t="shared" si="635"/>
        <v>4267</v>
      </c>
      <c r="CF109" s="97">
        <f t="shared" si="635"/>
        <v>8897</v>
      </c>
      <c r="CG109" s="97">
        <f t="shared" si="635"/>
        <v>28624</v>
      </c>
      <c r="CH109" s="97">
        <f t="shared" si="635"/>
        <v>14558</v>
      </c>
      <c r="CI109" s="97">
        <f t="shared" si="635"/>
        <v>19842</v>
      </c>
      <c r="CJ109" s="233">
        <f t="shared" si="635"/>
        <v>25566</v>
      </c>
      <c r="CK109" s="233">
        <f t="shared" si="635"/>
        <v>17247</v>
      </c>
      <c r="CL109" s="233">
        <f t="shared" si="635"/>
        <v>27061</v>
      </c>
      <c r="CM109" s="233">
        <f t="shared" si="635"/>
        <v>22846</v>
      </c>
      <c r="CN109" s="258">
        <f t="shared" si="635"/>
        <v>14659</v>
      </c>
      <c r="CO109" s="258">
        <f t="shared" si="636"/>
        <v>58485</v>
      </c>
      <c r="CP109" s="372">
        <f t="shared" si="636"/>
        <v>39567</v>
      </c>
      <c r="CQ109" s="341">
        <f t="shared" si="636"/>
        <v>26087</v>
      </c>
      <c r="CR109" s="258">
        <f t="shared" si="636"/>
        <v>20629</v>
      </c>
      <c r="CS109" s="258">
        <f t="shared" si="636"/>
        <v>9150</v>
      </c>
      <c r="CT109" s="258">
        <f t="shared" si="636"/>
        <v>10775</v>
      </c>
      <c r="CU109" s="258">
        <f t="shared" si="636"/>
        <v>3017</v>
      </c>
      <c r="CV109" s="258">
        <f t="shared" si="636"/>
        <v>23239</v>
      </c>
      <c r="CW109" s="258">
        <f t="shared" si="636"/>
        <v>-7283</v>
      </c>
      <c r="CX109" s="258">
        <f t="shared" si="636"/>
        <v>11352</v>
      </c>
      <c r="CY109" s="258">
        <f t="shared" si="637"/>
        <v>3011</v>
      </c>
      <c r="CZ109" s="258">
        <f t="shared" si="637"/>
        <v>13722</v>
      </c>
      <c r="DA109" s="258">
        <f t="shared" si="637"/>
        <v>-174438</v>
      </c>
      <c r="DB109" s="372">
        <f t="shared" si="637"/>
        <v>-117175</v>
      </c>
      <c r="DC109" s="372">
        <f t="shared" si="637"/>
        <v>-115800</v>
      </c>
      <c r="DD109" s="372">
        <f t="shared" si="637"/>
        <v>-110972</v>
      </c>
      <c r="DE109" s="372">
        <f t="shared" si="637"/>
        <v>18473</v>
      </c>
      <c r="DF109" s="372">
        <f t="shared" si="637"/>
        <v>6098</v>
      </c>
      <c r="DG109" s="372">
        <f t="shared" si="637"/>
        <v>34627</v>
      </c>
      <c r="DH109" s="372">
        <f t="shared" si="637"/>
        <v>-13761</v>
      </c>
      <c r="DI109" s="372">
        <f t="shared" si="638"/>
        <v>797</v>
      </c>
      <c r="DJ109" s="372">
        <f t="shared" si="638"/>
        <v>8646</v>
      </c>
      <c r="DK109" s="372">
        <f t="shared" si="638"/>
        <v>8223</v>
      </c>
      <c r="DL109" s="372">
        <f t="shared" si="638"/>
        <v>21807</v>
      </c>
      <c r="DM109" s="372">
        <f t="shared" si="638"/>
        <v>135965</v>
      </c>
      <c r="DN109" s="372">
        <f t="shared" si="638"/>
        <v>98035</v>
      </c>
      <c r="DO109" s="372">
        <f t="shared" si="638"/>
        <v>125069</v>
      </c>
      <c r="DP109" s="372">
        <f t="shared" si="638"/>
        <v>122754</v>
      </c>
      <c r="DQ109" s="372">
        <f t="shared" si="638"/>
        <v>-23553</v>
      </c>
      <c r="DR109" s="372">
        <f t="shared" si="638"/>
        <v>19521</v>
      </c>
      <c r="DS109" s="372">
        <f t="shared" si="638"/>
        <v>-13262</v>
      </c>
      <c r="DT109" s="372">
        <f t="shared" si="638"/>
        <v>-10760</v>
      </c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142504</v>
      </c>
    </row>
    <row r="110" spans="1:133" s="51" customFormat="1" ht="15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05">
        <v>177354</v>
      </c>
      <c r="BK110" s="559">
        <v>168389</v>
      </c>
      <c r="BL110" s="281">
        <v>187386</v>
      </c>
      <c r="BM110" s="281">
        <v>187128</v>
      </c>
      <c r="BN110" s="281">
        <v>166821</v>
      </c>
      <c r="BO110" s="56"/>
      <c r="BP110" s="281"/>
      <c r="BQ110" s="281"/>
      <c r="BR110" s="281"/>
      <c r="BS110" s="281"/>
      <c r="BT110" s="281"/>
      <c r="BU110" s="94">
        <f t="shared" si="634"/>
        <v>18273</v>
      </c>
      <c r="BV110" s="97">
        <f t="shared" si="634"/>
        <v>-5777</v>
      </c>
      <c r="BW110" s="97">
        <f t="shared" si="634"/>
        <v>-15217</v>
      </c>
      <c r="BX110" s="97">
        <f t="shared" si="634"/>
        <v>21469</v>
      </c>
      <c r="BY110" s="97">
        <f t="shared" si="634"/>
        <v>10988</v>
      </c>
      <c r="BZ110" s="97">
        <f t="shared" si="634"/>
        <v>5414</v>
      </c>
      <c r="CA110" s="97">
        <f t="shared" si="634"/>
        <v>44673</v>
      </c>
      <c r="CB110" s="97">
        <f t="shared" si="634"/>
        <v>-284</v>
      </c>
      <c r="CC110" s="97">
        <f t="shared" si="634"/>
        <v>46222</v>
      </c>
      <c r="CD110" s="392">
        <f t="shared" si="634"/>
        <v>7681</v>
      </c>
      <c r="CE110" s="415">
        <f t="shared" si="635"/>
        <v>-41269</v>
      </c>
      <c r="CF110" s="97">
        <f t="shared" si="635"/>
        <v>-4994</v>
      </c>
      <c r="CG110" s="97">
        <f t="shared" si="635"/>
        <v>32178</v>
      </c>
      <c r="CH110" s="97">
        <f t="shared" si="635"/>
        <v>19771</v>
      </c>
      <c r="CI110" s="97">
        <f t="shared" si="635"/>
        <v>563</v>
      </c>
      <c r="CJ110" s="233">
        <f t="shared" si="635"/>
        <v>6900</v>
      </c>
      <c r="CK110" s="233">
        <f t="shared" si="635"/>
        <v>-3740</v>
      </c>
      <c r="CL110" s="233">
        <f t="shared" si="635"/>
        <v>12549</v>
      </c>
      <c r="CM110" s="233">
        <f t="shared" si="635"/>
        <v>-36374</v>
      </c>
      <c r="CN110" s="258">
        <f t="shared" si="635"/>
        <v>-15193</v>
      </c>
      <c r="CO110" s="258">
        <f t="shared" si="636"/>
        <v>-24647</v>
      </c>
      <c r="CP110" s="372">
        <f t="shared" si="636"/>
        <v>-7404</v>
      </c>
      <c r="CQ110" s="341">
        <f t="shared" si="636"/>
        <v>16947</v>
      </c>
      <c r="CR110" s="258">
        <f t="shared" si="636"/>
        <v>14124</v>
      </c>
      <c r="CS110" s="258">
        <f t="shared" si="636"/>
        <v>-7224</v>
      </c>
      <c r="CT110" s="258">
        <f t="shared" si="636"/>
        <v>-1236</v>
      </c>
      <c r="CU110" s="258">
        <f t="shared" si="636"/>
        <v>2512</v>
      </c>
      <c r="CV110" s="258">
        <f t="shared" si="636"/>
        <v>2214</v>
      </c>
      <c r="CW110" s="258">
        <f t="shared" si="636"/>
        <v>-4065</v>
      </c>
      <c r="CX110" s="258">
        <f t="shared" si="636"/>
        <v>5368</v>
      </c>
      <c r="CY110" s="258">
        <f t="shared" si="637"/>
        <v>3101</v>
      </c>
      <c r="CZ110" s="258">
        <f t="shared" si="637"/>
        <v>10726</v>
      </c>
      <c r="DA110" s="258">
        <f t="shared" si="637"/>
        <v>-154022</v>
      </c>
      <c r="DB110" s="372">
        <f t="shared" si="637"/>
        <v>-121338</v>
      </c>
      <c r="DC110" s="372">
        <f t="shared" si="637"/>
        <v>-171356</v>
      </c>
      <c r="DD110" s="372">
        <f t="shared" si="637"/>
        <v>-147996</v>
      </c>
      <c r="DE110" s="372">
        <f t="shared" si="637"/>
        <v>117</v>
      </c>
      <c r="DF110" s="372">
        <f t="shared" si="637"/>
        <v>-13476</v>
      </c>
      <c r="DG110" s="372">
        <f t="shared" si="637"/>
        <v>11501</v>
      </c>
      <c r="DH110" s="372">
        <f t="shared" si="637"/>
        <v>4234</v>
      </c>
      <c r="DI110" s="372">
        <f t="shared" si="638"/>
        <v>-9230</v>
      </c>
      <c r="DJ110" s="372">
        <f t="shared" si="638"/>
        <v>-4117</v>
      </c>
      <c r="DK110" s="372">
        <f t="shared" si="638"/>
        <v>9013</v>
      </c>
      <c r="DL110" s="372">
        <f t="shared" si="638"/>
        <v>15718</v>
      </c>
      <c r="DM110" s="372">
        <f t="shared" si="638"/>
        <v>162969</v>
      </c>
      <c r="DN110" s="372">
        <f t="shared" si="638"/>
        <v>122243</v>
      </c>
      <c r="DO110" s="372">
        <f t="shared" si="638"/>
        <v>193650</v>
      </c>
      <c r="DP110" s="372">
        <f t="shared" si="638"/>
        <v>152320</v>
      </c>
      <c r="DQ110" s="372">
        <f t="shared" si="638"/>
        <v>-18784</v>
      </c>
      <c r="DR110" s="372">
        <f t="shared" si="638"/>
        <v>36115</v>
      </c>
      <c r="DS110" s="372">
        <f t="shared" si="638"/>
        <v>11982</v>
      </c>
      <c r="DT110" s="372">
        <f t="shared" si="638"/>
        <v>-9809</v>
      </c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166821</v>
      </c>
    </row>
    <row r="111" spans="1:133" s="51" customFormat="1" ht="15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05">
        <v>21711</v>
      </c>
      <c r="BK111" s="559">
        <v>19501</v>
      </c>
      <c r="BL111" s="281">
        <v>23462</v>
      </c>
      <c r="BM111" s="281">
        <v>22250</v>
      </c>
      <c r="BN111" s="281">
        <v>19318</v>
      </c>
      <c r="BO111" s="56"/>
      <c r="BP111" s="281"/>
      <c r="BQ111" s="281"/>
      <c r="BR111" s="281"/>
      <c r="BS111" s="281"/>
      <c r="BT111" s="281"/>
      <c r="BU111" s="94">
        <f t="shared" si="634"/>
        <v>1761</v>
      </c>
      <c r="BV111" s="97">
        <f t="shared" si="634"/>
        <v>-1976</v>
      </c>
      <c r="BW111" s="97">
        <f t="shared" si="634"/>
        <v>-1393</v>
      </c>
      <c r="BX111" s="97">
        <f t="shared" si="634"/>
        <v>1707</v>
      </c>
      <c r="BY111" s="97">
        <f t="shared" si="634"/>
        <v>807</v>
      </c>
      <c r="BZ111" s="97">
        <f t="shared" si="634"/>
        <v>211</v>
      </c>
      <c r="CA111" s="97">
        <f t="shared" si="634"/>
        <v>3791</v>
      </c>
      <c r="CB111" s="97">
        <f t="shared" si="634"/>
        <v>-974</v>
      </c>
      <c r="CC111" s="97">
        <f t="shared" si="634"/>
        <v>4488</v>
      </c>
      <c r="CD111" s="392">
        <f t="shared" si="634"/>
        <v>1063</v>
      </c>
      <c r="CE111" s="415">
        <f t="shared" si="635"/>
        <v>-3983</v>
      </c>
      <c r="CF111" s="97">
        <f t="shared" si="635"/>
        <v>77</v>
      </c>
      <c r="CG111" s="97">
        <f t="shared" si="635"/>
        <v>2273</v>
      </c>
      <c r="CH111" s="97">
        <f t="shared" si="635"/>
        <v>3302</v>
      </c>
      <c r="CI111" s="97">
        <f t="shared" si="635"/>
        <v>380</v>
      </c>
      <c r="CJ111" s="233">
        <f t="shared" si="635"/>
        <v>1696</v>
      </c>
      <c r="CK111" s="233">
        <f t="shared" si="635"/>
        <v>608</v>
      </c>
      <c r="CL111" s="233">
        <f t="shared" si="635"/>
        <v>2483</v>
      </c>
      <c r="CM111" s="233">
        <f t="shared" si="635"/>
        <v>-1464</v>
      </c>
      <c r="CN111" s="258">
        <f t="shared" si="635"/>
        <v>-430</v>
      </c>
      <c r="CO111" s="258">
        <f t="shared" si="636"/>
        <v>-1769</v>
      </c>
      <c r="CP111" s="372">
        <f t="shared" si="636"/>
        <v>1606</v>
      </c>
      <c r="CQ111" s="341">
        <f t="shared" si="636"/>
        <v>2445</v>
      </c>
      <c r="CR111" s="258">
        <f t="shared" si="636"/>
        <v>2999</v>
      </c>
      <c r="CS111" s="258">
        <f t="shared" si="636"/>
        <v>1533</v>
      </c>
      <c r="CT111" s="258">
        <f t="shared" si="636"/>
        <v>2119</v>
      </c>
      <c r="CU111" s="258">
        <f t="shared" si="636"/>
        <v>853</v>
      </c>
      <c r="CV111" s="258">
        <f t="shared" si="636"/>
        <v>2698</v>
      </c>
      <c r="CW111" s="258">
        <f t="shared" si="636"/>
        <v>182</v>
      </c>
      <c r="CX111" s="258">
        <f t="shared" si="636"/>
        <v>351</v>
      </c>
      <c r="CY111" s="258">
        <f t="shared" si="637"/>
        <v>1871</v>
      </c>
      <c r="CZ111" s="258">
        <f t="shared" si="637"/>
        <v>1662</v>
      </c>
      <c r="DA111" s="258">
        <f t="shared" si="637"/>
        <v>-15591</v>
      </c>
      <c r="DB111" s="372">
        <f t="shared" si="637"/>
        <v>-14612</v>
      </c>
      <c r="DC111" s="372">
        <f t="shared" si="637"/>
        <v>-17117</v>
      </c>
      <c r="DD111" s="372">
        <f t="shared" si="637"/>
        <v>-14348</v>
      </c>
      <c r="DE111" s="372">
        <f t="shared" si="637"/>
        <v>3412</v>
      </c>
      <c r="DF111" s="372">
        <f t="shared" si="637"/>
        <v>-201</v>
      </c>
      <c r="DG111" s="372">
        <f t="shared" si="637"/>
        <v>3719</v>
      </c>
      <c r="DH111" s="372">
        <f t="shared" si="637"/>
        <v>618</v>
      </c>
      <c r="DI111" s="372">
        <f t="shared" si="638"/>
        <v>-767</v>
      </c>
      <c r="DJ111" s="372">
        <f t="shared" si="638"/>
        <v>2676</v>
      </c>
      <c r="DK111" s="372">
        <f t="shared" si="638"/>
        <v>604</v>
      </c>
      <c r="DL111" s="372">
        <f t="shared" si="638"/>
        <v>2502</v>
      </c>
      <c r="DM111" s="372">
        <f t="shared" si="638"/>
        <v>17818</v>
      </c>
      <c r="DN111" s="372">
        <f t="shared" si="638"/>
        <v>16017</v>
      </c>
      <c r="DO111" s="372">
        <f t="shared" si="638"/>
        <v>21801</v>
      </c>
      <c r="DP111" s="372">
        <f t="shared" si="638"/>
        <v>17047</v>
      </c>
      <c r="DQ111" s="372">
        <f t="shared" si="638"/>
        <v>-4759</v>
      </c>
      <c r="DR111" s="372">
        <f t="shared" si="638"/>
        <v>4027</v>
      </c>
      <c r="DS111" s="372">
        <f t="shared" si="638"/>
        <v>114</v>
      </c>
      <c r="DT111" s="372">
        <f t="shared" si="638"/>
        <v>-2632</v>
      </c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19318</v>
      </c>
    </row>
    <row r="112" spans="1:133" s="51" customFormat="1" ht="15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05">
        <v>8116</v>
      </c>
      <c r="BK112" s="559">
        <v>7709</v>
      </c>
      <c r="BL112" s="281">
        <v>8945</v>
      </c>
      <c r="BM112" s="281">
        <v>8578</v>
      </c>
      <c r="BN112" s="281">
        <v>7471</v>
      </c>
      <c r="BO112" s="56"/>
      <c r="BP112" s="281"/>
      <c r="BQ112" s="281"/>
      <c r="BR112" s="281"/>
      <c r="BS112" s="281"/>
      <c r="BT112" s="281"/>
      <c r="BU112" s="94">
        <f t="shared" si="634"/>
        <v>403</v>
      </c>
      <c r="BV112" s="97">
        <f t="shared" si="634"/>
        <v>-406</v>
      </c>
      <c r="BW112" s="97">
        <f t="shared" si="634"/>
        <v>-344</v>
      </c>
      <c r="BX112" s="97">
        <f t="shared" si="634"/>
        <v>675</v>
      </c>
      <c r="BY112" s="97">
        <f t="shared" si="634"/>
        <v>317</v>
      </c>
      <c r="BZ112" s="97">
        <f t="shared" si="634"/>
        <v>291</v>
      </c>
      <c r="CA112" s="97">
        <f t="shared" si="634"/>
        <v>1094</v>
      </c>
      <c r="CB112" s="97">
        <f t="shared" si="634"/>
        <v>-16</v>
      </c>
      <c r="CC112" s="97">
        <f t="shared" si="634"/>
        <v>1275</v>
      </c>
      <c r="CD112" s="392">
        <f t="shared" si="634"/>
        <v>208</v>
      </c>
      <c r="CE112" s="415">
        <f t="shared" si="635"/>
        <v>-905</v>
      </c>
      <c r="CF112" s="97">
        <f t="shared" si="635"/>
        <v>134</v>
      </c>
      <c r="CG112" s="97">
        <f t="shared" si="635"/>
        <v>791</v>
      </c>
      <c r="CH112" s="97">
        <f t="shared" si="635"/>
        <v>1136</v>
      </c>
      <c r="CI112" s="97">
        <f t="shared" si="635"/>
        <v>593</v>
      </c>
      <c r="CJ112" s="233">
        <f t="shared" si="635"/>
        <v>980</v>
      </c>
      <c r="CK112" s="233">
        <f t="shared" si="635"/>
        <v>689</v>
      </c>
      <c r="CL112" s="233">
        <f t="shared" si="635"/>
        <v>975</v>
      </c>
      <c r="CM112" s="233">
        <f t="shared" si="635"/>
        <v>427</v>
      </c>
      <c r="CN112" s="258">
        <f t="shared" si="635"/>
        <v>-281</v>
      </c>
      <c r="CO112" s="258">
        <f t="shared" si="636"/>
        <v>93</v>
      </c>
      <c r="CP112" s="372">
        <f t="shared" si="636"/>
        <v>667</v>
      </c>
      <c r="CQ112" s="341">
        <f t="shared" si="636"/>
        <v>1404</v>
      </c>
      <c r="CR112" s="258">
        <f t="shared" si="636"/>
        <v>1700</v>
      </c>
      <c r="CS112" s="258">
        <f t="shared" si="636"/>
        <v>1467</v>
      </c>
      <c r="CT112" s="258">
        <f t="shared" si="636"/>
        <v>1163</v>
      </c>
      <c r="CU112" s="258">
        <f t="shared" si="636"/>
        <v>647</v>
      </c>
      <c r="CV112" s="258">
        <f t="shared" si="636"/>
        <v>1150</v>
      </c>
      <c r="CW112" s="258">
        <f t="shared" si="636"/>
        <v>452</v>
      </c>
      <c r="CX112" s="258">
        <f t="shared" si="636"/>
        <v>782</v>
      </c>
      <c r="CY112" s="258">
        <f t="shared" si="637"/>
        <v>1086</v>
      </c>
      <c r="CZ112" s="258">
        <f t="shared" si="637"/>
        <v>1146</v>
      </c>
      <c r="DA112" s="258">
        <f t="shared" si="637"/>
        <v>-5609</v>
      </c>
      <c r="DB112" s="372">
        <f t="shared" si="637"/>
        <v>-5047</v>
      </c>
      <c r="DC112" s="372">
        <f t="shared" si="637"/>
        <v>-5650</v>
      </c>
      <c r="DD112" s="372">
        <f t="shared" si="637"/>
        <v>-4849</v>
      </c>
      <c r="DE112" s="372">
        <f t="shared" si="637"/>
        <v>1527</v>
      </c>
      <c r="DF112" s="372">
        <f t="shared" si="637"/>
        <v>-543</v>
      </c>
      <c r="DG112" s="372">
        <f t="shared" si="637"/>
        <v>1178</v>
      </c>
      <c r="DH112" s="372">
        <f t="shared" si="637"/>
        <v>165</v>
      </c>
      <c r="DI112" s="372">
        <f t="shared" si="638"/>
        <v>-485</v>
      </c>
      <c r="DJ112" s="372">
        <f t="shared" si="638"/>
        <v>1099</v>
      </c>
      <c r="DK112" s="372">
        <f t="shared" si="638"/>
        <v>-140</v>
      </c>
      <c r="DL112" s="372">
        <f t="shared" si="638"/>
        <v>1265</v>
      </c>
      <c r="DM112" s="372">
        <f t="shared" si="638"/>
        <v>6455</v>
      </c>
      <c r="DN112" s="372">
        <f t="shared" si="638"/>
        <v>5959</v>
      </c>
      <c r="DO112" s="372">
        <f t="shared" si="638"/>
        <v>7856</v>
      </c>
      <c r="DP112" s="372">
        <f t="shared" si="638"/>
        <v>6043</v>
      </c>
      <c r="DQ112" s="372">
        <f t="shared" si="638"/>
        <v>-1499</v>
      </c>
      <c r="DR112" s="372">
        <f t="shared" si="638"/>
        <v>2304</v>
      </c>
      <c r="DS112" s="372">
        <f t="shared" si="638"/>
        <v>626</v>
      </c>
      <c r="DT112" s="372">
        <f t="shared" si="638"/>
        <v>-541</v>
      </c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7471</v>
      </c>
    </row>
    <row r="113" spans="1:133" s="65" customFormat="1" ht="15.75" thickBot="1">
      <c r="A113" s="139"/>
      <c r="B113" s="59" t="s">
        <v>144</v>
      </c>
      <c r="C113" s="60">
        <f>SUM(C108:C112)</f>
        <v>1136074</v>
      </c>
      <c r="D113" s="61">
        <f t="shared" si="639" ref="D113:EC120">SUM(D108:D112)</f>
        <v>1172966</v>
      </c>
      <c r="E113" s="61">
        <f t="shared" si="639"/>
        <v>1224046</v>
      </c>
      <c r="F113" s="63">
        <f t="shared" si="639"/>
        <v>1084061</v>
      </c>
      <c r="G113" s="61">
        <f t="shared" si="639"/>
        <v>1252801</v>
      </c>
      <c r="H113" s="61">
        <f t="shared" si="639"/>
        <v>1221010</v>
      </c>
      <c r="I113" s="61">
        <f t="shared" si="639"/>
        <v>1181124</v>
      </c>
      <c r="J113" s="61">
        <f t="shared" si="639"/>
        <v>1308798</v>
      </c>
      <c r="K113" s="61">
        <f t="shared" si="639"/>
        <v>1144047</v>
      </c>
      <c r="L113" s="62">
        <f t="shared" si="639"/>
        <v>1311936</v>
      </c>
      <c r="M113" s="61">
        <f t="shared" si="639"/>
        <v>1371036</v>
      </c>
      <c r="N113" s="61">
        <f t="shared" si="639"/>
        <v>1214717</v>
      </c>
      <c r="O113" s="61">
        <f t="shared" si="639"/>
        <v>1294854</v>
      </c>
      <c r="P113" s="61">
        <f t="shared" si="639"/>
        <v>1198531</v>
      </c>
      <c r="Q113" s="61">
        <f t="shared" si="639"/>
        <v>1242947</v>
      </c>
      <c r="R113" s="61">
        <f t="shared" si="639"/>
        <v>1277557</v>
      </c>
      <c r="S113" s="61">
        <f t="shared" si="639"/>
        <v>1306748</v>
      </c>
      <c r="T113" s="61">
        <f t="shared" si="639"/>
        <v>1270665</v>
      </c>
      <c r="U113" s="61">
        <f t="shared" si="639"/>
        <v>1300188</v>
      </c>
      <c r="V113" s="61">
        <f t="shared" si="639"/>
        <v>1276467</v>
      </c>
      <c r="W113" s="61">
        <f t="shared" si="639"/>
        <v>1300188</v>
      </c>
      <c r="X113" s="62">
        <f t="shared" si="639"/>
        <v>1276704</v>
      </c>
      <c r="Y113" s="61">
        <f t="shared" si="639"/>
        <v>1231362</v>
      </c>
      <c r="Z113" s="61">
        <f t="shared" si="639"/>
        <v>1181597</v>
      </c>
      <c r="AA113" s="61">
        <f t="shared" si="639"/>
        <v>1427279</v>
      </c>
      <c r="AB113" s="61">
        <f t="shared" si="639"/>
        <v>1235107</v>
      </c>
      <c r="AC113" s="61">
        <f t="shared" si="639"/>
        <v>1246977</v>
      </c>
      <c r="AD113" s="61">
        <f t="shared" si="639"/>
        <v>1335380</v>
      </c>
      <c r="AE113" s="61">
        <f t="shared" si="639"/>
        <v>1315289</v>
      </c>
      <c r="AF113" s="61">
        <f t="shared" si="639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492">
        <v>1347810</v>
      </c>
      <c r="BK113" s="547">
        <v>1287536</v>
      </c>
      <c r="BL113" s="270">
        <v>1429428</v>
      </c>
      <c r="BM113" s="270">
        <v>1403089</v>
      </c>
      <c r="BN113" s="270">
        <v>1256050</v>
      </c>
      <c r="BO113" s="63"/>
      <c r="BP113" s="270"/>
      <c r="BQ113" s="270"/>
      <c r="BR113" s="270"/>
      <c r="BS113" s="270"/>
      <c r="BT113" s="270"/>
      <c r="BU113" s="60">
        <f t="shared" si="639"/>
        <v>158780</v>
      </c>
      <c r="BV113" s="64">
        <f t="shared" si="640" ref="BV113:BX113">SUM(BV108:BV112)</f>
        <v>25565</v>
      </c>
      <c r="BW113" s="64">
        <f t="shared" si="640"/>
        <v>18901</v>
      </c>
      <c r="BX113" s="64">
        <f t="shared" si="640"/>
        <v>193496</v>
      </c>
      <c r="BY113" s="64">
        <f t="shared" si="641" ref="BY113">SUM(BY108:BY112)</f>
        <v>53947</v>
      </c>
      <c r="BZ113" s="64">
        <f t="shared" si="642" ref="BZ113:CH113">SUM(BZ108:BZ112)</f>
        <v>49655</v>
      </c>
      <c r="CA113" s="64">
        <f t="shared" si="642"/>
        <v>119064</v>
      </c>
      <c r="CB113" s="64">
        <f t="shared" si="642"/>
        <v>-32331</v>
      </c>
      <c r="CC113" s="64">
        <f t="shared" si="642"/>
        <v>156141</v>
      </c>
      <c r="CD113" s="380">
        <f t="shared" si="642"/>
        <v>-35232</v>
      </c>
      <c r="CE113" s="403">
        <f t="shared" si="642"/>
        <v>-139674</v>
      </c>
      <c r="CF113" s="64">
        <f t="shared" si="642"/>
        <v>-33120</v>
      </c>
      <c r="CG113" s="64">
        <f t="shared" si="642"/>
        <v>132425</v>
      </c>
      <c r="CH113" s="64">
        <f t="shared" si="642"/>
        <v>36576</v>
      </c>
      <c r="CI113" s="64">
        <f t="shared" si="643" ref="CI113:CJ113">SUM(CI108:CI112)</f>
        <v>4030</v>
      </c>
      <c r="CJ113" s="221">
        <f t="shared" si="643"/>
        <v>57823</v>
      </c>
      <c r="CK113" s="221">
        <f t="shared" si="644" ref="CK113:CL113">SUM(CK108:CK112)</f>
        <v>8541</v>
      </c>
      <c r="CL113" s="221">
        <f t="shared" si="644"/>
        <v>84346</v>
      </c>
      <c r="CM113" s="221">
        <f t="shared" si="645" ref="CM113:CN113">SUM(CM108:CM112)</f>
        <v>-11545</v>
      </c>
      <c r="CN113" s="247">
        <f t="shared" si="645"/>
        <v>-12253</v>
      </c>
      <c r="CO113" s="247">
        <f t="shared" si="646" ref="CO113:CQ113">SUM(CO108:CO112)</f>
        <v>87135</v>
      </c>
      <c r="CP113" s="360">
        <f t="shared" si="646"/>
        <v>32002</v>
      </c>
      <c r="CQ113" s="329">
        <f t="shared" si="646"/>
        <v>144706</v>
      </c>
      <c r="CR113" s="247">
        <f t="shared" si="647" ref="CR113:CS113">SUM(CR108:CR112)</f>
        <v>129558</v>
      </c>
      <c r="CS113" s="247">
        <f t="shared" si="647"/>
        <v>25754</v>
      </c>
      <c r="CT113" s="247">
        <f t="shared" si="648" ref="CT113">SUM(CT108:CT112)</f>
        <v>34496</v>
      </c>
      <c r="CU113" s="247">
        <f t="shared" si="649" ref="CU113">SUM(CU108:CU112)</f>
        <v>4209</v>
      </c>
      <c r="CV113" s="247">
        <f t="shared" si="650" ref="CV113">SUM(CV108:CV112)</f>
        <v>27635</v>
      </c>
      <c r="CW113" s="247">
        <f t="shared" si="651" ref="CW113">SUM(CW108:CW112)</f>
        <v>-23282</v>
      </c>
      <c r="CX113" s="247">
        <f t="shared" si="652" ref="CX113">SUM(CX108:CX112)</f>
        <v>71343</v>
      </c>
      <c r="CY113" s="247">
        <f t="shared" si="653" ref="CY113">SUM(CY108:CY112)</f>
        <v>24283</v>
      </c>
      <c r="CZ113" s="247">
        <f t="shared" si="654" ref="CZ113">SUM(CZ108:CZ112)</f>
        <v>10007</v>
      </c>
      <c r="DA113" s="247">
        <f t="shared" si="655" ref="DA113">SUM(DA108:DA112)</f>
        <v>-1266646</v>
      </c>
      <c r="DB113" s="360">
        <f t="shared" si="656" ref="DB113">SUM(DB108:DB112)</f>
        <v>-973121</v>
      </c>
      <c r="DC113" s="360">
        <f t="shared" si="657" ref="DC113">SUM(DC108:DC112)</f>
        <v>-1173203</v>
      </c>
      <c r="DD113" s="360">
        <f t="shared" si="658" ref="DD113">SUM(DD108:DD112)</f>
        <v>-1118756</v>
      </c>
      <c r="DE113" s="360">
        <f t="shared" si="659" ref="DE113">SUM(DE108:DE112)</f>
        <v>-28741</v>
      </c>
      <c r="DF113" s="360">
        <f t="shared" si="660" ref="DF113">SUM(DF108:DF112)</f>
        <v>-45908</v>
      </c>
      <c r="DG113" s="360">
        <f t="shared" si="661" ref="DG113">SUM(DG108:DG112)</f>
        <v>154769</v>
      </c>
      <c r="DH113" s="360">
        <f t="shared" si="662" ref="DH113">SUM(DH108:DH112)</f>
        <v>-17035</v>
      </c>
      <c r="DI113" s="360">
        <f t="shared" si="663" ref="DI113">SUM(DI108:DI112)</f>
        <v>-100430</v>
      </c>
      <c r="DJ113" s="360">
        <f t="shared" si="664" ref="DJ113">SUM(DJ108:DJ112)</f>
        <v>-14630</v>
      </c>
      <c r="DK113" s="360">
        <f t="shared" si="665" ref="DK113:DL113">SUM(DK108:DK112)</f>
        <v>-15721</v>
      </c>
      <c r="DL113" s="360">
        <f t="shared" si="665"/>
        <v>116684</v>
      </c>
      <c r="DM113" s="360">
        <f t="shared" si="666" ref="DM113:DN113">SUM(DM108:DM112)</f>
        <v>1218095</v>
      </c>
      <c r="DN113" s="360">
        <f t="shared" si="666"/>
        <v>939574</v>
      </c>
      <c r="DO113" s="360">
        <f t="shared" si="667" ref="DO113:DP113">SUM(DO108:DO112)</f>
        <v>1285882</v>
      </c>
      <c r="DP113" s="360">
        <f t="shared" si="667"/>
        <v>1155411</v>
      </c>
      <c r="DQ113" s="360">
        <f t="shared" si="668" ref="DQ113:DR113">SUM(DQ108:DQ112)</f>
        <v>-136756</v>
      </c>
      <c r="DR113" s="360">
        <f t="shared" si="668"/>
        <v>205733</v>
      </c>
      <c r="DS113" s="360">
        <f t="shared" si="669" ref="DS113:DT113">SUM(DS108:DS112)</f>
        <v>-2866</v>
      </c>
      <c r="DT113" s="360">
        <f t="shared" si="669"/>
        <v>-89930</v>
      </c>
      <c r="EB113" s="262"/>
      <c r="EC113" s="63">
        <f t="shared" si="639"/>
        <v>1256050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497"/>
      <c r="BK114" s="551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443"/>
      <c r="DV114" s="443"/>
      <c r="DW114" s="443"/>
      <c r="DX114" s="443"/>
      <c r="DY114" s="443"/>
      <c r="DZ114" s="443"/>
      <c r="EA114" s="443"/>
      <c r="EB114" s="326"/>
      <c r="EC114" s="87"/>
    </row>
    <row r="115" spans="1:133" s="31" customFormat="1" ht="15">
      <c r="A115" s="138"/>
      <c r="B115" s="32" t="s">
        <v>139</v>
      </c>
      <c r="C115" s="89">
        <f t="shared" si="670" ref="C115">+C94-C101</f>
        <v>871768.45000001788</v>
      </c>
      <c r="D115" s="90">
        <f t="shared" si="671" ref="D115:AA115">+D94-D101</f>
        <v>-17356920.909999996</v>
      </c>
      <c r="E115" s="90">
        <f t="shared" si="671"/>
        <v>-12654691.670000002</v>
      </c>
      <c r="F115" s="90">
        <f t="shared" si="671"/>
        <v>5998218.2699999958</v>
      </c>
      <c r="G115" s="90">
        <f t="shared" si="671"/>
        <v>30574700.279999986</v>
      </c>
      <c r="H115" s="90">
        <f t="shared" si="671"/>
        <v>8382171.8100000024</v>
      </c>
      <c r="I115" s="90">
        <f t="shared" si="671"/>
        <v>-15251156.600000009</v>
      </c>
      <c r="J115" s="90">
        <f t="shared" si="671"/>
        <v>-14317745.520000011</v>
      </c>
      <c r="K115" s="90">
        <f t="shared" si="671"/>
        <v>7385275.25</v>
      </c>
      <c r="L115" s="91">
        <f t="shared" si="671"/>
        <v>18817319.690000013</v>
      </c>
      <c r="M115" s="90">
        <f t="shared" si="671"/>
        <v>27550879.299999982</v>
      </c>
      <c r="N115" s="90">
        <f t="shared" si="671"/>
        <v>1789403.4799999893</v>
      </c>
      <c r="O115" s="90">
        <f t="shared" si="671"/>
        <v>4376103.6399999857</v>
      </c>
      <c r="P115" s="90">
        <f t="shared" si="671"/>
        <v>15776301.980000004</v>
      </c>
      <c r="Q115" s="90">
        <f t="shared" si="671"/>
        <v>-1220023.2800000012</v>
      </c>
      <c r="R115" s="90">
        <f t="shared" si="671"/>
        <v>13295902.319999993</v>
      </c>
      <c r="S115" s="90">
        <f t="shared" si="671"/>
        <v>40218986.789999992</v>
      </c>
      <c r="T115" s="90">
        <f t="shared" si="671"/>
        <v>30893084.969999999</v>
      </c>
      <c r="U115" s="90">
        <f t="shared" si="671"/>
        <v>-9615763.6299999952</v>
      </c>
      <c r="V115" s="90">
        <f t="shared" si="671"/>
        <v>-12864933</v>
      </c>
      <c r="W115" s="90">
        <f t="shared" si="671"/>
        <v>-9615763.6299999952</v>
      </c>
      <c r="X115" s="91">
        <f t="shared" si="671"/>
        <v>30682109.599999994</v>
      </c>
      <c r="Y115" s="191">
        <f t="shared" si="671"/>
        <v>32689910</v>
      </c>
      <c r="Z115" s="191">
        <f t="shared" si="671"/>
        <v>16206063</v>
      </c>
      <c r="AA115" s="191">
        <f t="shared" si="671"/>
        <v>-5373497.9399999976</v>
      </c>
      <c r="AB115" s="191">
        <f t="shared" si="672" ref="AB115:AC115">+AB94-AB101</f>
        <v>1951577.3300000131</v>
      </c>
      <c r="AC115" s="191">
        <f t="shared" si="672"/>
        <v>-8950027.3700000048</v>
      </c>
      <c r="AD115" s="191">
        <f t="shared" si="673" ref="AD115:AF115">+AD94-AD101</f>
        <v>18747026.180000007</v>
      </c>
      <c r="AE115" s="191">
        <f t="shared" si="673"/>
        <v>17437604</v>
      </c>
      <c r="AF115" s="191">
        <f t="shared" si="673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03">
        <v>5998479</v>
      </c>
      <c r="BK115" s="557">
        <v>9521777</v>
      </c>
      <c r="BL115" s="279">
        <v>-5628351</v>
      </c>
      <c r="BM115" s="279">
        <v>-2936377</v>
      </c>
      <c r="BN115" s="279">
        <v>24794635</v>
      </c>
      <c r="BO115" s="28"/>
      <c r="BP115" s="279"/>
      <c r="BQ115" s="279"/>
      <c r="BR115" s="279"/>
      <c r="BS115" s="279"/>
      <c r="BT115" s="279"/>
      <c r="BU115" s="89">
        <f t="shared" si="674" ref="BU115:CD119">O115-C115</f>
        <v>3504335.1899999678</v>
      </c>
      <c r="BV115" s="92">
        <f t="shared" si="674"/>
        <v>33133222.890000001</v>
      </c>
      <c r="BW115" s="92">
        <f t="shared" si="674"/>
        <v>11434668.390000001</v>
      </c>
      <c r="BX115" s="92">
        <f t="shared" si="674"/>
        <v>7297684.049999997</v>
      </c>
      <c r="BY115" s="92">
        <f t="shared" si="674"/>
        <v>9644286.5100000054</v>
      </c>
      <c r="BZ115" s="92">
        <f t="shared" si="674"/>
        <v>22510913.159999996</v>
      </c>
      <c r="CA115" s="92">
        <f t="shared" si="674"/>
        <v>5635392.9700000137</v>
      </c>
      <c r="CB115" s="92">
        <f t="shared" si="674"/>
        <v>1452812.5200000107</v>
      </c>
      <c r="CC115" s="92">
        <f t="shared" si="674"/>
        <v>-17001038.879999995</v>
      </c>
      <c r="CD115" s="390">
        <f t="shared" si="674"/>
        <v>11864789.909999982</v>
      </c>
      <c r="CE115" s="413">
        <f t="shared" si="675" ref="CE115:CN119">Y115-M115</f>
        <v>5139030.7000000179</v>
      </c>
      <c r="CF115" s="92">
        <f t="shared" si="675"/>
        <v>14416659.520000011</v>
      </c>
      <c r="CG115" s="92">
        <f t="shared" si="675"/>
        <v>-9749601.5799999833</v>
      </c>
      <c r="CH115" s="92">
        <f t="shared" si="675"/>
        <v>-13824724.649999991</v>
      </c>
      <c r="CI115" s="92">
        <f t="shared" si="675"/>
        <v>-7730004.0900000036</v>
      </c>
      <c r="CJ115" s="231">
        <f t="shared" si="675"/>
        <v>5451123.8600000143</v>
      </c>
      <c r="CK115" s="231">
        <f t="shared" si="675"/>
        <v>-22781382.789999992</v>
      </c>
      <c r="CL115" s="231">
        <f t="shared" si="675"/>
        <v>-25202952.840000004</v>
      </c>
      <c r="CM115" s="231">
        <f t="shared" si="675"/>
        <v>20656714.629999995</v>
      </c>
      <c r="CN115" s="244">
        <f t="shared" si="675"/>
        <v>-14616168</v>
      </c>
      <c r="CO115" s="244">
        <f t="shared" si="676" ref="CO115:CX119">AI115-W115</f>
        <v>8839459.6299999952</v>
      </c>
      <c r="CP115" s="370">
        <f t="shared" si="676"/>
        <v>8260826.400000006</v>
      </c>
      <c r="CQ115" s="339">
        <f t="shared" si="676"/>
        <v>-8368720</v>
      </c>
      <c r="CR115" s="244">
        <f t="shared" si="676"/>
        <v>-4935771</v>
      </c>
      <c r="CS115" s="244">
        <f t="shared" si="676"/>
        <v>-4689251.0600000024</v>
      </c>
      <c r="CT115" s="244">
        <f t="shared" si="676"/>
        <v>-10851200.330000013</v>
      </c>
      <c r="CU115" s="244">
        <f t="shared" si="676"/>
        <v>1232952.3700000048</v>
      </c>
      <c r="CV115" s="244">
        <f t="shared" si="676"/>
        <v>-4069584.1800000072</v>
      </c>
      <c r="CW115" s="244">
        <f t="shared" si="676"/>
        <v>12263457</v>
      </c>
      <c r="CX115" s="244">
        <f t="shared" si="676"/>
        <v>26076385.870000005</v>
      </c>
      <c r="CY115" s="244">
        <f t="shared" si="677" ref="CY115:DH119">AS115-AG115</f>
        <v>-23136121</v>
      </c>
      <c r="CZ115" s="244">
        <f t="shared" si="677"/>
        <v>-6250189</v>
      </c>
      <c r="DA115" s="244">
        <f t="shared" si="677"/>
        <v>-4077125</v>
      </c>
      <c r="DB115" s="370">
        <f t="shared" si="677"/>
        <v>-36147977</v>
      </c>
      <c r="DC115" s="370">
        <f t="shared" si="677"/>
        <v>-14512505</v>
      </c>
      <c r="DD115" s="370">
        <f t="shared" si="677"/>
        <v>-3585314</v>
      </c>
      <c r="DE115" s="370">
        <f t="shared" si="677"/>
        <v>20500929</v>
      </c>
      <c r="DF115" s="370">
        <f t="shared" si="677"/>
        <v>7519633</v>
      </c>
      <c r="DG115" s="370">
        <f t="shared" si="677"/>
        <v>-11584131</v>
      </c>
      <c r="DH115" s="370">
        <f t="shared" si="677"/>
        <v>-12091720</v>
      </c>
      <c r="DI115" s="370">
        <f t="shared" si="678" ref="DI115:DT119">BC115-AQ115</f>
        <v>619895</v>
      </c>
      <c r="DJ115" s="370">
        <f t="shared" si="678"/>
        <v>-17765386</v>
      </c>
      <c r="DK115" s="370">
        <f t="shared" si="678"/>
        <v>15095204</v>
      </c>
      <c r="DL115" s="370">
        <f t="shared" si="678"/>
        <v>-121255</v>
      </c>
      <c r="DM115" s="370">
        <f t="shared" si="678"/>
        <v>6331839</v>
      </c>
      <c r="DN115" s="370">
        <f t="shared" si="678"/>
        <v>31694784</v>
      </c>
      <c r="DO115" s="370">
        <f t="shared" si="678"/>
        <v>17526109</v>
      </c>
      <c r="DP115" s="370">
        <f t="shared" si="678"/>
        <v>-1686499</v>
      </c>
      <c r="DQ115" s="370">
        <f t="shared" si="678"/>
        <v>-916403</v>
      </c>
      <c r="DR115" s="370">
        <f t="shared" si="678"/>
        <v>-4248361</v>
      </c>
      <c r="DS115" s="370">
        <f t="shared" si="678"/>
        <v>16364829</v>
      </c>
      <c r="DT115" s="370">
        <f t="shared" si="678"/>
        <v>22208913</v>
      </c>
      <c r="EB115" s="326"/>
      <c r="EC115" s="28">
        <f>EC94-EC101</f>
        <v>24794635</v>
      </c>
    </row>
    <row r="116" spans="1:133" s="31" customFormat="1" ht="15">
      <c r="A116" s="138"/>
      <c r="B116" s="32" t="s">
        <v>140</v>
      </c>
      <c r="C116" s="89">
        <f t="shared" si="679" ref="C116">+C95-C102</f>
        <v>2427747.1999999993</v>
      </c>
      <c r="D116" s="90">
        <f t="shared" si="680" ref="D116:AA116">+D95-D102</f>
        <v>164118.71000000089</v>
      </c>
      <c r="E116" s="90">
        <f t="shared" si="680"/>
        <v>-967800</v>
      </c>
      <c r="F116" s="90">
        <f t="shared" si="680"/>
        <v>679415.31000000052</v>
      </c>
      <c r="G116" s="90">
        <f t="shared" si="680"/>
        <v>2709482.8200000003</v>
      </c>
      <c r="H116" s="90">
        <f t="shared" si="680"/>
        <v>2882016.459999999</v>
      </c>
      <c r="I116" s="90">
        <f t="shared" si="680"/>
        <v>852526.41000000015</v>
      </c>
      <c r="J116" s="90">
        <f t="shared" si="680"/>
        <v>566315.11999999918</v>
      </c>
      <c r="K116" s="90">
        <f t="shared" si="680"/>
        <v>2236274.3899999997</v>
      </c>
      <c r="L116" s="91">
        <f t="shared" si="680"/>
        <v>4532366.0800000001</v>
      </c>
      <c r="M116" s="90">
        <f t="shared" si="680"/>
        <v>4904981.9700000007</v>
      </c>
      <c r="N116" s="90">
        <f t="shared" si="680"/>
        <v>2244727.6600000001</v>
      </c>
      <c r="O116" s="90">
        <f t="shared" si="680"/>
        <v>1881415.2200000007</v>
      </c>
      <c r="P116" s="90">
        <f t="shared" si="680"/>
        <v>2166894.0699999984</v>
      </c>
      <c r="Q116" s="90">
        <f t="shared" si="680"/>
        <v>639873.3900000006</v>
      </c>
      <c r="R116" s="90">
        <f t="shared" si="680"/>
        <v>1220483.0999999996</v>
      </c>
      <c r="S116" s="90">
        <f t="shared" si="680"/>
        <v>3547599.540000001</v>
      </c>
      <c r="T116" s="90">
        <f t="shared" si="680"/>
        <v>2368873.6199999992</v>
      </c>
      <c r="U116" s="90">
        <f t="shared" si="680"/>
        <v>227490.84000000171</v>
      </c>
      <c r="V116" s="90">
        <f t="shared" si="680"/>
        <v>922041</v>
      </c>
      <c r="W116" s="90">
        <f t="shared" si="680"/>
        <v>227490.84000000171</v>
      </c>
      <c r="X116" s="91">
        <f t="shared" si="680"/>
        <v>4801863.0299999993</v>
      </c>
      <c r="Y116" s="191">
        <f t="shared" si="680"/>
        <v>4722389</v>
      </c>
      <c r="Z116" s="191">
        <f t="shared" si="680"/>
        <v>4261886</v>
      </c>
      <c r="AA116" s="191">
        <f t="shared" si="680"/>
        <v>2282528.7400000002</v>
      </c>
      <c r="AB116" s="191">
        <f t="shared" si="681" ref="AB116:AC116">+AB95-AB102</f>
        <v>1662429.5600000005</v>
      </c>
      <c r="AC116" s="191">
        <f t="shared" si="681"/>
        <v>788402.86999999918</v>
      </c>
      <c r="AD116" s="191">
        <f t="shared" si="682" ref="AD116:AF116">+AD95-AD102</f>
        <v>2447274.629999999</v>
      </c>
      <c r="AE116" s="191">
        <f t="shared" si="682"/>
        <v>2039315</v>
      </c>
      <c r="AF116" s="191">
        <f t="shared" si="682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03">
        <v>6025458</v>
      </c>
      <c r="BK116" s="557">
        <v>4939928</v>
      </c>
      <c r="BL116" s="279">
        <v>917576</v>
      </c>
      <c r="BM116" s="279">
        <v>258448</v>
      </c>
      <c r="BN116" s="279">
        <v>2378203</v>
      </c>
      <c r="BO116" s="28"/>
      <c r="BP116" s="279"/>
      <c r="BQ116" s="279"/>
      <c r="BR116" s="279"/>
      <c r="BS116" s="279"/>
      <c r="BT116" s="279"/>
      <c r="BU116" s="89">
        <f t="shared" si="674"/>
        <v>-546331.97999999858</v>
      </c>
      <c r="BV116" s="92">
        <f t="shared" si="674"/>
        <v>2002775.3599999975</v>
      </c>
      <c r="BW116" s="92">
        <f t="shared" si="674"/>
        <v>1607673.3900000006</v>
      </c>
      <c r="BX116" s="92">
        <f t="shared" si="674"/>
        <v>541067.78999999911</v>
      </c>
      <c r="BY116" s="92">
        <f t="shared" si="674"/>
        <v>838116.72000000067</v>
      </c>
      <c r="BZ116" s="92">
        <f t="shared" si="674"/>
        <v>-513142.83999999985</v>
      </c>
      <c r="CA116" s="92">
        <f t="shared" si="674"/>
        <v>-625035.56999999844</v>
      </c>
      <c r="CB116" s="92">
        <f t="shared" si="674"/>
        <v>355725.88000000082</v>
      </c>
      <c r="CC116" s="92">
        <f t="shared" si="674"/>
        <v>-2008783.549999998</v>
      </c>
      <c r="CD116" s="390">
        <f t="shared" si="674"/>
        <v>269496.94999999925</v>
      </c>
      <c r="CE116" s="413">
        <f t="shared" si="675"/>
        <v>-182592.97000000067</v>
      </c>
      <c r="CF116" s="92">
        <f t="shared" si="675"/>
        <v>2017158.3399999999</v>
      </c>
      <c r="CG116" s="92">
        <f t="shared" si="675"/>
        <v>401113.51999999955</v>
      </c>
      <c r="CH116" s="92">
        <f t="shared" si="675"/>
        <v>-504464.50999999791</v>
      </c>
      <c r="CI116" s="92">
        <f t="shared" si="675"/>
        <v>148529.47999999858</v>
      </c>
      <c r="CJ116" s="231">
        <f t="shared" si="675"/>
        <v>1226791.5299999993</v>
      </c>
      <c r="CK116" s="231">
        <f t="shared" si="675"/>
        <v>-1508284.540000001</v>
      </c>
      <c r="CL116" s="231">
        <f t="shared" si="675"/>
        <v>-2757085.1599999983</v>
      </c>
      <c r="CM116" s="231">
        <f t="shared" si="675"/>
        <v>879366.15999999829</v>
      </c>
      <c r="CN116" s="244">
        <f t="shared" si="675"/>
        <v>-979573</v>
      </c>
      <c r="CO116" s="244">
        <f t="shared" si="676"/>
        <v>-24715655.840000004</v>
      </c>
      <c r="CP116" s="370">
        <f t="shared" si="676"/>
        <v>-2839329.0299999993</v>
      </c>
      <c r="CQ116" s="339">
        <f t="shared" si="676"/>
        <v>-3127994</v>
      </c>
      <c r="CR116" s="244">
        <f t="shared" si="676"/>
        <v>539285</v>
      </c>
      <c r="CS116" s="244">
        <f t="shared" si="676"/>
        <v>880070.25999999978</v>
      </c>
      <c r="CT116" s="244">
        <f t="shared" si="676"/>
        <v>-343861.56000000052</v>
      </c>
      <c r="CU116" s="244">
        <f t="shared" si="676"/>
        <v>-778517.86999999918</v>
      </c>
      <c r="CV116" s="244">
        <f t="shared" si="676"/>
        <v>-1692812.629999999</v>
      </c>
      <c r="CW116" s="244">
        <f t="shared" si="676"/>
        <v>1597183</v>
      </c>
      <c r="CX116" s="244">
        <f t="shared" si="676"/>
        <v>-371477.46000000089</v>
      </c>
      <c r="CY116" s="244">
        <f t="shared" si="677"/>
        <v>-1074234</v>
      </c>
      <c r="CZ116" s="244">
        <f t="shared" si="677"/>
        <v>-2042602</v>
      </c>
      <c r="DA116" s="244">
        <f t="shared" si="677"/>
        <v>24366356</v>
      </c>
      <c r="DB116" s="370">
        <f t="shared" si="677"/>
        <v>-387898</v>
      </c>
      <c r="DC116" s="370">
        <f t="shared" si="677"/>
        <v>932646</v>
      </c>
      <c r="DD116" s="370">
        <f t="shared" si="677"/>
        <v>-2602766</v>
      </c>
      <c r="DE116" s="370">
        <f t="shared" si="677"/>
        <v>4542421</v>
      </c>
      <c r="DF116" s="370">
        <f t="shared" si="677"/>
        <v>2795419</v>
      </c>
      <c r="DG116" s="370">
        <f t="shared" si="677"/>
        <v>-1297592</v>
      </c>
      <c r="DH116" s="370">
        <f t="shared" si="677"/>
        <v>-1258968</v>
      </c>
      <c r="DI116" s="370">
        <f t="shared" si="678"/>
        <v>-634535</v>
      </c>
      <c r="DJ116" s="370">
        <f t="shared" si="678"/>
        <v>-2646463</v>
      </c>
      <c r="DK116" s="370">
        <f t="shared" si="678"/>
        <v>-1704191</v>
      </c>
      <c r="DL116" s="370">
        <f t="shared" si="678"/>
        <v>-219921</v>
      </c>
      <c r="DM116" s="370">
        <f t="shared" si="678"/>
        <v>2362380</v>
      </c>
      <c r="DN116" s="370">
        <f t="shared" si="678"/>
        <v>5830171</v>
      </c>
      <c r="DO116" s="370">
        <f t="shared" si="678"/>
        <v>3457458</v>
      </c>
      <c r="DP116" s="370">
        <f t="shared" si="678"/>
        <v>3827053</v>
      </c>
      <c r="DQ116" s="370">
        <f t="shared" si="678"/>
        <v>-2765092</v>
      </c>
      <c r="DR116" s="370">
        <f t="shared" si="678"/>
        <v>-3196411</v>
      </c>
      <c r="DS116" s="370">
        <f t="shared" si="678"/>
        <v>1546155</v>
      </c>
      <c r="DT116" s="370">
        <f t="shared" si="678"/>
        <v>2882709</v>
      </c>
      <c r="EB116" s="326"/>
      <c r="EC116" s="28">
        <f>EC95-EC102</f>
        <v>2378203</v>
      </c>
    </row>
    <row r="117" spans="1:133" s="31" customFormat="1" ht="15">
      <c r="A117" s="138"/>
      <c r="B117" s="32" t="s">
        <v>141</v>
      </c>
      <c r="C117" s="89">
        <f t="shared" si="683" ref="C117">+C96-C103</f>
        <v>5433281.3099999949</v>
      </c>
      <c r="D117" s="90">
        <f t="shared" si="684" ref="D117:AA117">+D96-D103</f>
        <v>83378.719999998808</v>
      </c>
      <c r="E117" s="90">
        <f t="shared" si="684"/>
        <v>-1529261.2100000009</v>
      </c>
      <c r="F117" s="90">
        <f t="shared" si="684"/>
        <v>3661322.6099999994</v>
      </c>
      <c r="G117" s="90">
        <f t="shared" si="684"/>
        <v>5444509.75</v>
      </c>
      <c r="H117" s="90">
        <f t="shared" si="684"/>
        <v>1933151.5</v>
      </c>
      <c r="I117" s="90">
        <f t="shared" si="684"/>
        <v>-114787.89999999851</v>
      </c>
      <c r="J117" s="90">
        <f t="shared" si="684"/>
        <v>-1447661.8500000015</v>
      </c>
      <c r="K117" s="90">
        <f t="shared" si="684"/>
        <v>2677752.0999999978</v>
      </c>
      <c r="L117" s="91">
        <f t="shared" si="684"/>
        <v>5036492.3999999985</v>
      </c>
      <c r="M117" s="90">
        <f t="shared" si="684"/>
        <v>4791859.1299999952</v>
      </c>
      <c r="N117" s="90">
        <f t="shared" si="684"/>
        <v>2805372.9200000018</v>
      </c>
      <c r="O117" s="90">
        <f t="shared" si="684"/>
        <v>2122445</v>
      </c>
      <c r="P117" s="90">
        <f t="shared" si="684"/>
        <v>5573289.5700000003</v>
      </c>
      <c r="Q117" s="90">
        <f t="shared" si="684"/>
        <v>-516826.1799999997</v>
      </c>
      <c r="R117" s="90">
        <f t="shared" si="684"/>
        <v>3578244.120000001</v>
      </c>
      <c r="S117" s="90">
        <f t="shared" si="684"/>
        <v>6342852.8499999978</v>
      </c>
      <c r="T117" s="90">
        <f t="shared" si="684"/>
        <v>5854977.5700000003</v>
      </c>
      <c r="U117" s="90">
        <f t="shared" si="684"/>
        <v>308867.71999999881</v>
      </c>
      <c r="V117" s="90">
        <f t="shared" si="684"/>
        <v>2881162</v>
      </c>
      <c r="W117" s="90">
        <f t="shared" si="684"/>
        <v>308867.71999999881</v>
      </c>
      <c r="X117" s="91">
        <f t="shared" si="684"/>
        <v>7788667.7200000025</v>
      </c>
      <c r="Y117" s="191">
        <f t="shared" si="684"/>
        <v>8406805</v>
      </c>
      <c r="Z117" s="191">
        <f t="shared" si="684"/>
        <v>6097309</v>
      </c>
      <c r="AA117" s="191">
        <f t="shared" si="684"/>
        <v>690833.21999999881</v>
      </c>
      <c r="AB117" s="191">
        <f t="shared" si="685" ref="AB117:AC117">+AB96-AB103</f>
        <v>4835410.7199999988</v>
      </c>
      <c r="AC117" s="191">
        <f t="shared" si="685"/>
        <v>793645.31000000238</v>
      </c>
      <c r="AD117" s="191">
        <f t="shared" si="686" ref="AD117:AF117">+AD96-AD103</f>
        <v>9179111.5</v>
      </c>
      <c r="AE117" s="191">
        <f t="shared" si="686"/>
        <v>15389775</v>
      </c>
      <c r="AF117" s="191">
        <f t="shared" si="686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03">
        <v>7152970</v>
      </c>
      <c r="BK117" s="557">
        <v>9746853</v>
      </c>
      <c r="BL117" s="279">
        <v>3283367</v>
      </c>
      <c r="BM117" s="279">
        <v>6537302</v>
      </c>
      <c r="BN117" s="279">
        <v>8095442</v>
      </c>
      <c r="BO117" s="28"/>
      <c r="BP117" s="279"/>
      <c r="BQ117" s="279"/>
      <c r="BR117" s="279"/>
      <c r="BS117" s="279"/>
      <c r="BT117" s="279"/>
      <c r="BU117" s="89">
        <f t="shared" si="674"/>
        <v>-3310836.3099999949</v>
      </c>
      <c r="BV117" s="92">
        <f t="shared" si="674"/>
        <v>5489910.8500000015</v>
      </c>
      <c r="BW117" s="92">
        <f t="shared" si="674"/>
        <v>1012435.0300000012</v>
      </c>
      <c r="BX117" s="92">
        <f t="shared" si="674"/>
        <v>-83078.489999998361</v>
      </c>
      <c r="BY117" s="92">
        <f t="shared" si="674"/>
        <v>898343.09999999776</v>
      </c>
      <c r="BZ117" s="92">
        <f t="shared" si="674"/>
        <v>3921826.0700000003</v>
      </c>
      <c r="CA117" s="92">
        <f t="shared" si="674"/>
        <v>423655.61999999732</v>
      </c>
      <c r="CB117" s="92">
        <f t="shared" si="674"/>
        <v>4328823.8500000015</v>
      </c>
      <c r="CC117" s="92">
        <f t="shared" si="674"/>
        <v>-2368884.379999999</v>
      </c>
      <c r="CD117" s="390">
        <f t="shared" si="674"/>
        <v>2752175.320000004</v>
      </c>
      <c r="CE117" s="413">
        <f t="shared" si="675"/>
        <v>3614945.8700000048</v>
      </c>
      <c r="CF117" s="92">
        <f t="shared" si="675"/>
        <v>3291936.0799999982</v>
      </c>
      <c r="CG117" s="92">
        <f t="shared" si="675"/>
        <v>-1431611.7800000012</v>
      </c>
      <c r="CH117" s="92">
        <f t="shared" si="675"/>
        <v>-737878.85000000149</v>
      </c>
      <c r="CI117" s="92">
        <f t="shared" si="675"/>
        <v>1310471.4900000021</v>
      </c>
      <c r="CJ117" s="231">
        <f t="shared" si="675"/>
        <v>5600867.379999999</v>
      </c>
      <c r="CK117" s="231">
        <f t="shared" si="675"/>
        <v>9046922.1500000022</v>
      </c>
      <c r="CL117" s="231">
        <f t="shared" si="675"/>
        <v>-4637120.1200000048</v>
      </c>
      <c r="CM117" s="231">
        <f t="shared" si="675"/>
        <v>5116217.2800000012</v>
      </c>
      <c r="CN117" s="244">
        <f t="shared" si="675"/>
        <v>-3188479</v>
      </c>
      <c r="CO117" s="244">
        <f t="shared" si="676"/>
        <v>38993.280000001192</v>
      </c>
      <c r="CP117" s="370">
        <f t="shared" si="676"/>
        <v>5306296.2799999975</v>
      </c>
      <c r="CQ117" s="339">
        <f t="shared" si="676"/>
        <v>768428</v>
      </c>
      <c r="CR117" s="244">
        <f t="shared" si="676"/>
        <v>-181781</v>
      </c>
      <c r="CS117" s="244">
        <f t="shared" si="676"/>
        <v>-361759.21999999881</v>
      </c>
      <c r="CT117" s="244">
        <f t="shared" si="676"/>
        <v>-5192165.7199999988</v>
      </c>
      <c r="CU117" s="244">
        <f t="shared" si="676"/>
        <v>-1598734.3100000024</v>
      </c>
      <c r="CV117" s="244">
        <f t="shared" si="676"/>
        <v>-4889010.5</v>
      </c>
      <c r="CW117" s="244">
        <f t="shared" si="676"/>
        <v>-10200058</v>
      </c>
      <c r="CX117" s="244">
        <f t="shared" si="676"/>
        <v>5636869.5500000045</v>
      </c>
      <c r="CY117" s="244">
        <f t="shared" si="677"/>
        <v>-411029</v>
      </c>
      <c r="CZ117" s="244">
        <f t="shared" si="677"/>
        <v>-4290077</v>
      </c>
      <c r="DA117" s="244">
        <f t="shared" si="677"/>
        <v>-1248605</v>
      </c>
      <c r="DB117" s="370">
        <f t="shared" si="677"/>
        <v>-11192151</v>
      </c>
      <c r="DC117" s="370">
        <f t="shared" si="677"/>
        <v>-3812249</v>
      </c>
      <c r="DD117" s="370">
        <f t="shared" si="677"/>
        <v>-2047711</v>
      </c>
      <c r="DE117" s="370">
        <f t="shared" si="677"/>
        <v>12708433</v>
      </c>
      <c r="DF117" s="370">
        <f t="shared" si="677"/>
        <v>555493</v>
      </c>
      <c r="DG117" s="370">
        <f t="shared" si="677"/>
        <v>-541298</v>
      </c>
      <c r="DH117" s="370">
        <f t="shared" si="677"/>
        <v>-1767006</v>
      </c>
      <c r="DI117" s="370">
        <f t="shared" si="678"/>
        <v>828755</v>
      </c>
      <c r="DJ117" s="370">
        <f t="shared" si="678"/>
        <v>-1220749</v>
      </c>
      <c r="DK117" s="370">
        <f t="shared" si="678"/>
        <v>-1990082</v>
      </c>
      <c r="DL117" s="370">
        <f t="shared" si="678"/>
        <v>3867901</v>
      </c>
      <c r="DM117" s="370">
        <f t="shared" si="678"/>
        <v>4703289</v>
      </c>
      <c r="DN117" s="370">
        <f t="shared" si="678"/>
        <v>8982145</v>
      </c>
      <c r="DO117" s="370">
        <f t="shared" si="678"/>
        <v>1356873</v>
      </c>
      <c r="DP117" s="370">
        <f t="shared" si="678"/>
        <v>3285153</v>
      </c>
      <c r="DQ117" s="370">
        <f t="shared" si="678"/>
        <v>-3290654</v>
      </c>
      <c r="DR117" s="370">
        <f t="shared" si="678"/>
        <v>3084629</v>
      </c>
      <c r="DS117" s="370">
        <f t="shared" si="678"/>
        <v>7883689</v>
      </c>
      <c r="DT117" s="370">
        <f t="shared" si="678"/>
        <v>5572347</v>
      </c>
      <c r="EB117" s="326"/>
      <c r="EC117" s="28">
        <f t="shared" si="687" ref="EC117:EC119">EC96-EC103</f>
        <v>8095442</v>
      </c>
    </row>
    <row r="118" spans="1:133" s="31" customFormat="1" ht="15">
      <c r="A118" s="138"/>
      <c r="B118" s="32" t="s">
        <v>142</v>
      </c>
      <c r="C118" s="89">
        <f t="shared" si="688" ref="C118">+C97-C104</f>
        <v>5397136.8300000019</v>
      </c>
      <c r="D118" s="90">
        <f t="shared" si="689" ref="D118:AA118">+D97-D104</f>
        <v>1769066.7699999958</v>
      </c>
      <c r="E118" s="90">
        <f t="shared" si="689"/>
        <v>-1303454.9599999972</v>
      </c>
      <c r="F118" s="90">
        <f t="shared" si="689"/>
        <v>6390058.4000000022</v>
      </c>
      <c r="G118" s="90">
        <f t="shared" si="689"/>
        <v>5017220.870000001</v>
      </c>
      <c r="H118" s="90">
        <f t="shared" si="689"/>
        <v>3385276.6199999973</v>
      </c>
      <c r="I118" s="90">
        <f t="shared" si="689"/>
        <v>3659843.7399999984</v>
      </c>
      <c r="J118" s="90">
        <f t="shared" si="689"/>
        <v>-40717.64999999851</v>
      </c>
      <c r="K118" s="90">
        <f t="shared" si="689"/>
        <v>2689915.2200000025</v>
      </c>
      <c r="L118" s="91">
        <f t="shared" si="689"/>
        <v>5753907.3499999978</v>
      </c>
      <c r="M118" s="90">
        <f t="shared" si="689"/>
        <v>6502277.700000003</v>
      </c>
      <c r="N118" s="90">
        <f t="shared" si="689"/>
        <v>4661635.6400000006</v>
      </c>
      <c r="O118" s="90">
        <f t="shared" si="689"/>
        <v>3932733.400000006</v>
      </c>
      <c r="P118" s="90">
        <f t="shared" si="689"/>
        <v>7514001.200000003</v>
      </c>
      <c r="Q118" s="90">
        <f t="shared" si="689"/>
        <v>2182647</v>
      </c>
      <c r="R118" s="90">
        <f t="shared" si="689"/>
        <v>3772083.9600000009</v>
      </c>
      <c r="S118" s="90">
        <f t="shared" si="689"/>
        <v>14718330.219999999</v>
      </c>
      <c r="T118" s="90">
        <f t="shared" si="689"/>
        <v>22169596.090000004</v>
      </c>
      <c r="U118" s="90">
        <f t="shared" si="689"/>
        <v>7181463.6700000018</v>
      </c>
      <c r="V118" s="90">
        <f t="shared" si="689"/>
        <v>7246742</v>
      </c>
      <c r="W118" s="90">
        <f t="shared" si="689"/>
        <v>7181463.6700000018</v>
      </c>
      <c r="X118" s="91">
        <f t="shared" si="689"/>
        <v>9909915.5099999979</v>
      </c>
      <c r="Y118" s="191">
        <f t="shared" si="689"/>
        <v>10938504</v>
      </c>
      <c r="Z118" s="191">
        <f t="shared" si="689"/>
        <v>10577005</v>
      </c>
      <c r="AA118" s="191">
        <f t="shared" si="689"/>
        <v>755219.45000000298</v>
      </c>
      <c r="AB118" s="191">
        <f t="shared" si="690" ref="AB118:AC118">+AB97-AB104</f>
        <v>11080727.810000002</v>
      </c>
      <c r="AC118" s="191">
        <f t="shared" si="690"/>
        <v>3282800.1500000022</v>
      </c>
      <c r="AD118" s="191">
        <f t="shared" si="691" ref="AD118:AF118">+AD97-AD104</f>
        <v>12669238.570000004</v>
      </c>
      <c r="AE118" s="191">
        <f t="shared" si="691"/>
        <v>7045959</v>
      </c>
      <c r="AF118" s="191">
        <f t="shared" si="691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03">
        <v>12949213</v>
      </c>
      <c r="BK118" s="557">
        <v>9331908</v>
      </c>
      <c r="BL118" s="279">
        <v>1197760</v>
      </c>
      <c r="BM118" s="279">
        <v>4462100</v>
      </c>
      <c r="BN118" s="279">
        <v>5943458</v>
      </c>
      <c r="BO118" s="28"/>
      <c r="BP118" s="279"/>
      <c r="BQ118" s="279"/>
      <c r="BR118" s="279"/>
      <c r="BS118" s="279"/>
      <c r="BT118" s="279"/>
      <c r="BU118" s="89">
        <f t="shared" si="674"/>
        <v>-1464403.429999996</v>
      </c>
      <c r="BV118" s="92">
        <f t="shared" si="674"/>
        <v>5744934.4300000072</v>
      </c>
      <c r="BW118" s="92">
        <f t="shared" si="674"/>
        <v>3486101.9599999972</v>
      </c>
      <c r="BX118" s="92">
        <f t="shared" si="674"/>
        <v>-2617974.4400000013</v>
      </c>
      <c r="BY118" s="92">
        <f t="shared" si="674"/>
        <v>9701109.3499999978</v>
      </c>
      <c r="BZ118" s="92">
        <f t="shared" si="674"/>
        <v>18784319.470000006</v>
      </c>
      <c r="CA118" s="92">
        <f t="shared" si="674"/>
        <v>3521619.9300000034</v>
      </c>
      <c r="CB118" s="92">
        <f t="shared" si="674"/>
        <v>7287459.6499999985</v>
      </c>
      <c r="CC118" s="92">
        <f t="shared" si="674"/>
        <v>4491548.4499999993</v>
      </c>
      <c r="CD118" s="390">
        <f t="shared" si="674"/>
        <v>4156008.1600000001</v>
      </c>
      <c r="CE118" s="413">
        <f t="shared" si="675"/>
        <v>4436226.299999997</v>
      </c>
      <c r="CF118" s="92">
        <f t="shared" si="675"/>
        <v>5915369.3599999994</v>
      </c>
      <c r="CG118" s="92">
        <f t="shared" si="675"/>
        <v>-3177513.950000003</v>
      </c>
      <c r="CH118" s="92">
        <f t="shared" si="675"/>
        <v>3566726.6099999994</v>
      </c>
      <c r="CI118" s="92">
        <f t="shared" si="675"/>
        <v>1100153.1500000022</v>
      </c>
      <c r="CJ118" s="231">
        <f t="shared" si="675"/>
        <v>8897154.6100000031</v>
      </c>
      <c r="CK118" s="231">
        <f t="shared" si="675"/>
        <v>-7672371.2199999988</v>
      </c>
      <c r="CL118" s="231">
        <f t="shared" si="675"/>
        <v>-20380961.370000005</v>
      </c>
      <c r="CM118" s="231">
        <f t="shared" si="675"/>
        <v>-471442.67000000179</v>
      </c>
      <c r="CN118" s="244">
        <f t="shared" si="675"/>
        <v>139816</v>
      </c>
      <c r="CO118" s="244">
        <f t="shared" si="676"/>
        <v>-3717044.6700000018</v>
      </c>
      <c r="CP118" s="370">
        <f t="shared" si="676"/>
        <v>-2968752.5099999979</v>
      </c>
      <c r="CQ118" s="339">
        <f t="shared" si="676"/>
        <v>832162</v>
      </c>
      <c r="CR118" s="244">
        <f t="shared" si="676"/>
        <v>-2792305</v>
      </c>
      <c r="CS118" s="244">
        <f t="shared" si="676"/>
        <v>3286660.549999997</v>
      </c>
      <c r="CT118" s="244">
        <f t="shared" si="676"/>
        <v>-5009337.8100000024</v>
      </c>
      <c r="CU118" s="244">
        <f t="shared" si="676"/>
        <v>1745740.8499999978</v>
      </c>
      <c r="CV118" s="244">
        <f t="shared" si="676"/>
        <v>-1678633.570000004</v>
      </c>
      <c r="CW118" s="244">
        <f t="shared" si="676"/>
        <v>-844518</v>
      </c>
      <c r="CX118" s="244">
        <f t="shared" si="676"/>
        <v>10395407.280000001</v>
      </c>
      <c r="CY118" s="244">
        <f t="shared" si="677"/>
        <v>6987239</v>
      </c>
      <c r="CZ118" s="244">
        <f t="shared" si="677"/>
        <v>-5374862</v>
      </c>
      <c r="DA118" s="244">
        <f t="shared" si="677"/>
        <v>-4139026</v>
      </c>
      <c r="DB118" s="370">
        <f t="shared" si="677"/>
        <v>-5480077</v>
      </c>
      <c r="DC118" s="370">
        <f t="shared" si="677"/>
        <v>-8590399</v>
      </c>
      <c r="DD118" s="370">
        <f t="shared" si="677"/>
        <v>-4451903</v>
      </c>
      <c r="DE118" s="370">
        <f t="shared" si="677"/>
        <v>6957457</v>
      </c>
      <c r="DF118" s="370">
        <f t="shared" si="677"/>
        <v>5215780</v>
      </c>
      <c r="DG118" s="370">
        <f t="shared" si="677"/>
        <v>-1616978</v>
      </c>
      <c r="DH118" s="370">
        <f t="shared" si="677"/>
        <v>-1983716</v>
      </c>
      <c r="DI118" s="370">
        <f t="shared" si="678"/>
        <v>2106534</v>
      </c>
      <c r="DJ118" s="370">
        <f t="shared" si="678"/>
        <v>-5644858</v>
      </c>
      <c r="DK118" s="370">
        <f t="shared" si="678"/>
        <v>-6970655</v>
      </c>
      <c r="DL118" s="370">
        <f t="shared" si="678"/>
        <v>886901</v>
      </c>
      <c r="DM118" s="370">
        <f t="shared" si="678"/>
        <v>6197334</v>
      </c>
      <c r="DN118" s="370">
        <f t="shared" si="678"/>
        <v>9539904</v>
      </c>
      <c r="DO118" s="370">
        <f t="shared" si="678"/>
        <v>8649178</v>
      </c>
      <c r="DP118" s="370">
        <f t="shared" si="678"/>
        <v>9616416</v>
      </c>
      <c r="DQ118" s="370">
        <f t="shared" si="678"/>
        <v>-1667429</v>
      </c>
      <c r="DR118" s="370">
        <f t="shared" si="678"/>
        <v>-10089410</v>
      </c>
      <c r="DS118" s="370">
        <f t="shared" si="678"/>
        <v>1050537</v>
      </c>
      <c r="DT118" s="370">
        <f t="shared" si="678"/>
        <v>-3063431</v>
      </c>
      <c r="EB118" s="326"/>
      <c r="EC118" s="28">
        <f t="shared" si="687"/>
        <v>5943458</v>
      </c>
    </row>
    <row r="119" spans="1:133" s="31" customFormat="1" ht="15">
      <c r="A119" s="138"/>
      <c r="B119" s="32" t="s">
        <v>143</v>
      </c>
      <c r="C119" s="89">
        <f t="shared" si="692" ref="C119">+C98-C105</f>
        <v>9826169.8099999949</v>
      </c>
      <c r="D119" s="90">
        <f t="shared" si="693" ref="D119:AA119">+D98-D105</f>
        <v>8030334.25</v>
      </c>
      <c r="E119" s="90">
        <f t="shared" si="693"/>
        <v>-3692229.1600000039</v>
      </c>
      <c r="F119" s="90">
        <f t="shared" si="693"/>
        <v>13420661.779999994</v>
      </c>
      <c r="G119" s="90">
        <f t="shared" si="693"/>
        <v>6251360.6499999985</v>
      </c>
      <c r="H119" s="90">
        <f t="shared" si="693"/>
        <v>7203253.2400000021</v>
      </c>
      <c r="I119" s="90">
        <f t="shared" si="693"/>
        <v>7730436.8500000015</v>
      </c>
      <c r="J119" s="90">
        <f t="shared" si="693"/>
        <v>4853666.5</v>
      </c>
      <c r="K119" s="90">
        <f t="shared" si="693"/>
        <v>4581950.9400000051</v>
      </c>
      <c r="L119" s="91">
        <f t="shared" si="693"/>
        <v>13886871.019999996</v>
      </c>
      <c r="M119" s="90">
        <f t="shared" si="693"/>
        <v>11472008.5</v>
      </c>
      <c r="N119" s="90">
        <f t="shared" si="693"/>
        <v>6230741.6000000015</v>
      </c>
      <c r="O119" s="90">
        <f t="shared" si="693"/>
        <v>4553774.9600000009</v>
      </c>
      <c r="P119" s="90">
        <f t="shared" si="693"/>
        <v>13715949.190000005</v>
      </c>
      <c r="Q119" s="90">
        <f t="shared" si="693"/>
        <v>4006195.7600000054</v>
      </c>
      <c r="R119" s="90">
        <f t="shared" si="693"/>
        <v>10508141.239999995</v>
      </c>
      <c r="S119" s="90">
        <f t="shared" si="693"/>
        <v>6539612.7899999991</v>
      </c>
      <c r="T119" s="90">
        <f t="shared" si="693"/>
        <v>10166062.600000001</v>
      </c>
      <c r="U119" s="90">
        <f t="shared" si="693"/>
        <v>4207012.3900000006</v>
      </c>
      <c r="V119" s="90">
        <f t="shared" si="693"/>
        <v>18418219</v>
      </c>
      <c r="W119" s="90">
        <f t="shared" si="693"/>
        <v>4207012.3900000006</v>
      </c>
      <c r="X119" s="91">
        <f t="shared" si="693"/>
        <v>11222646.82</v>
      </c>
      <c r="Y119" s="191">
        <f t="shared" si="693"/>
        <v>17114653</v>
      </c>
      <c r="Z119" s="191">
        <f t="shared" si="693"/>
        <v>11303621</v>
      </c>
      <c r="AA119" s="191">
        <f t="shared" si="693"/>
        <v>1342478.2400000021</v>
      </c>
      <c r="AB119" s="191">
        <f t="shared" si="694" ref="AB119:AC119">+AB98-AB105</f>
        <v>8758260.25</v>
      </c>
      <c r="AC119" s="191">
        <f t="shared" si="694"/>
        <v>4337244.7799999937</v>
      </c>
      <c r="AD119" s="191">
        <f t="shared" si="695" ref="AD119:AF119">+AD98-AD105</f>
        <v>12252693.629999995</v>
      </c>
      <c r="AE119" s="191">
        <f t="shared" si="695"/>
        <v>10383315</v>
      </c>
      <c r="AF119" s="191">
        <f t="shared" si="695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03">
        <v>9915091</v>
      </c>
      <c r="BK119" s="557">
        <v>10648923</v>
      </c>
      <c r="BL119" s="279">
        <v>5872983</v>
      </c>
      <c r="BM119" s="279">
        <v>6830697</v>
      </c>
      <c r="BN119" s="279">
        <v>13154792</v>
      </c>
      <c r="BO119" s="28"/>
      <c r="BP119" s="279"/>
      <c r="BQ119" s="279"/>
      <c r="BR119" s="279"/>
      <c r="BS119" s="279"/>
      <c r="BT119" s="279"/>
      <c r="BU119" s="89">
        <f t="shared" si="674"/>
        <v>-5272394.849999994</v>
      </c>
      <c r="BV119" s="92">
        <f t="shared" si="674"/>
        <v>5685614.9400000051</v>
      </c>
      <c r="BW119" s="92">
        <f t="shared" si="674"/>
        <v>7698424.9200000092</v>
      </c>
      <c r="BX119" s="92">
        <f t="shared" si="674"/>
        <v>-2912520.5399999991</v>
      </c>
      <c r="BY119" s="92">
        <f t="shared" si="674"/>
        <v>288252.1400000006</v>
      </c>
      <c r="BZ119" s="92">
        <f t="shared" si="674"/>
        <v>2962809.3599999994</v>
      </c>
      <c r="CA119" s="92">
        <f t="shared" si="674"/>
        <v>-3523424.4600000009</v>
      </c>
      <c r="CB119" s="92">
        <f t="shared" si="674"/>
        <v>13564552.5</v>
      </c>
      <c r="CC119" s="92">
        <f t="shared" si="674"/>
        <v>-374938.55000000447</v>
      </c>
      <c r="CD119" s="390">
        <f t="shared" si="674"/>
        <v>-2664224.1999999955</v>
      </c>
      <c r="CE119" s="413">
        <f t="shared" si="675"/>
        <v>5642644.5</v>
      </c>
      <c r="CF119" s="92">
        <f t="shared" si="675"/>
        <v>5072879.3999999985</v>
      </c>
      <c r="CG119" s="92">
        <f t="shared" si="675"/>
        <v>-3211296.7199999988</v>
      </c>
      <c r="CH119" s="92">
        <f t="shared" si="675"/>
        <v>-4957688.9400000051</v>
      </c>
      <c r="CI119" s="92">
        <f t="shared" si="675"/>
        <v>331049.01999998838</v>
      </c>
      <c r="CJ119" s="231">
        <f t="shared" si="675"/>
        <v>1744552.3900000006</v>
      </c>
      <c r="CK119" s="231">
        <f t="shared" si="675"/>
        <v>3843702.2100000009</v>
      </c>
      <c r="CL119" s="231">
        <f t="shared" si="675"/>
        <v>-8385364.8500000015</v>
      </c>
      <c r="CM119" s="231">
        <f t="shared" si="675"/>
        <v>10045913.609999999</v>
      </c>
      <c r="CN119" s="244">
        <f t="shared" si="675"/>
        <v>-2768979</v>
      </c>
      <c r="CO119" s="244">
        <f t="shared" si="676"/>
        <v>-4238885.3900000006</v>
      </c>
      <c r="CP119" s="370">
        <f t="shared" si="676"/>
        <v>1072868.1799999997</v>
      </c>
      <c r="CQ119" s="339">
        <f t="shared" si="676"/>
        <v>2679719</v>
      </c>
      <c r="CR119" s="244">
        <f t="shared" si="676"/>
        <v>-3924792</v>
      </c>
      <c r="CS119" s="244">
        <f t="shared" si="676"/>
        <v>2650286.7599999979</v>
      </c>
      <c r="CT119" s="244">
        <f t="shared" si="676"/>
        <v>-4756629.25</v>
      </c>
      <c r="CU119" s="244">
        <f t="shared" si="676"/>
        <v>-2035231.7799999937</v>
      </c>
      <c r="CV119" s="244">
        <f t="shared" si="676"/>
        <v>2316502.3700000048</v>
      </c>
      <c r="CW119" s="244">
        <f t="shared" si="676"/>
        <v>-721981</v>
      </c>
      <c r="CX119" s="244">
        <f t="shared" si="676"/>
        <v>12791070.25</v>
      </c>
      <c r="CY119" s="244">
        <f t="shared" si="677"/>
        <v>9304666</v>
      </c>
      <c r="CZ119" s="244">
        <f t="shared" si="677"/>
        <v>-22246985</v>
      </c>
      <c r="DA119" s="244">
        <f t="shared" si="677"/>
        <v>830071</v>
      </c>
      <c r="DB119" s="370">
        <f t="shared" si="677"/>
        <v>-10281251</v>
      </c>
      <c r="DC119" s="370">
        <f t="shared" si="677"/>
        <v>-13957176</v>
      </c>
      <c r="DD119" s="370">
        <f t="shared" si="677"/>
        <v>-5630178</v>
      </c>
      <c r="DE119" s="370">
        <f t="shared" si="677"/>
        <v>3753768</v>
      </c>
      <c r="DF119" s="370">
        <f t="shared" si="677"/>
        <v>-5547890</v>
      </c>
      <c r="DG119" s="370">
        <f t="shared" si="677"/>
        <v>12624650</v>
      </c>
      <c r="DH119" s="370">
        <f t="shared" si="677"/>
        <v>-2787048</v>
      </c>
      <c r="DI119" s="370">
        <f t="shared" si="678"/>
        <v>1420043</v>
      </c>
      <c r="DJ119" s="370">
        <f t="shared" si="678"/>
        <v>-6799559</v>
      </c>
      <c r="DK119" s="370">
        <f t="shared" si="678"/>
        <v>-6901893</v>
      </c>
      <c r="DL119" s="370">
        <f t="shared" si="678"/>
        <v>5922125</v>
      </c>
      <c r="DM119" s="370">
        <f t="shared" si="678"/>
        <v>5652322</v>
      </c>
      <c r="DN119" s="370">
        <f t="shared" si="678"/>
        <v>10635417</v>
      </c>
      <c r="DO119" s="370">
        <f t="shared" si="678"/>
        <v>734666</v>
      </c>
      <c r="DP119" s="370">
        <f t="shared" si="678"/>
        <v>8166440</v>
      </c>
      <c r="DQ119" s="370">
        <f t="shared" si="678"/>
        <v>2902390</v>
      </c>
      <c r="DR119" s="370">
        <f t="shared" si="678"/>
        <v>7419242</v>
      </c>
      <c r="DS119" s="370">
        <f t="shared" si="678"/>
        <v>-8095966</v>
      </c>
      <c r="DT119" s="370">
        <f t="shared" si="678"/>
        <v>1372644</v>
      </c>
      <c r="EB119" s="326"/>
      <c r="EC119" s="28">
        <f t="shared" si="687"/>
        <v>13154792</v>
      </c>
    </row>
    <row r="120" spans="1:133" s="122" customFormat="1" ht="15.75" thickBot="1">
      <c r="A120" s="139"/>
      <c r="B120" s="44" t="s">
        <v>144</v>
      </c>
      <c r="C120" s="118">
        <f>SUM(C115:C119)</f>
        <v>23956103.600000009</v>
      </c>
      <c r="D120" s="119">
        <f t="shared" si="696" ref="D120:AA120">SUM(D115:D119)</f>
        <v>-7310022.4600000009</v>
      </c>
      <c r="E120" s="119">
        <f t="shared" si="696"/>
        <v>-20147437.000000004</v>
      </c>
      <c r="F120" s="29">
        <f t="shared" si="696"/>
        <v>30149676.36999999</v>
      </c>
      <c r="G120" s="119">
        <f t="shared" si="696"/>
        <v>49997274.369999982</v>
      </c>
      <c r="H120" s="119">
        <f t="shared" si="696"/>
        <v>23785869.630000003</v>
      </c>
      <c r="I120" s="119">
        <f t="shared" si="696"/>
        <v>-3123137.5000000075</v>
      </c>
      <c r="J120" s="119">
        <f t="shared" si="696"/>
        <v>-10386143.400000012</v>
      </c>
      <c r="K120" s="119">
        <f t="shared" si="696"/>
        <v>19571167.900000006</v>
      </c>
      <c r="L120" s="120">
        <f t="shared" si="696"/>
        <v>48026956.540000007</v>
      </c>
      <c r="M120" s="119">
        <f t="shared" si="696"/>
        <v>55222006.599999979</v>
      </c>
      <c r="N120" s="29">
        <f t="shared" si="696"/>
        <v>17731881.299999993</v>
      </c>
      <c r="O120" s="29">
        <f t="shared" si="696"/>
        <v>16866472.219999991</v>
      </c>
      <c r="P120" s="29">
        <f t="shared" si="696"/>
        <v>44746436.010000013</v>
      </c>
      <c r="Q120" s="29">
        <f t="shared" si="696"/>
        <v>5091866.6900000051</v>
      </c>
      <c r="R120" s="29">
        <f t="shared" si="696"/>
        <v>32374854.739999987</v>
      </c>
      <c r="S120" s="29">
        <f t="shared" si="696"/>
        <v>71367382.189999998</v>
      </c>
      <c r="T120" s="29">
        <f t="shared" si="696"/>
        <v>71452594.849999994</v>
      </c>
      <c r="U120" s="29">
        <f t="shared" si="696"/>
        <v>2309070.9900000077</v>
      </c>
      <c r="V120" s="29">
        <f t="shared" si="696"/>
        <v>16603231</v>
      </c>
      <c r="W120" s="29">
        <f t="shared" si="696"/>
        <v>2309070.9900000077</v>
      </c>
      <c r="X120" s="120">
        <f t="shared" si="696"/>
        <v>64405202.679999992</v>
      </c>
      <c r="Y120" s="201">
        <f t="shared" si="696"/>
        <v>73872261</v>
      </c>
      <c r="Z120" s="201">
        <f t="shared" si="696"/>
        <v>48445884</v>
      </c>
      <c r="AA120" s="201">
        <f t="shared" si="696"/>
        <v>-302438.28999999352</v>
      </c>
      <c r="AB120" s="201">
        <f t="shared" si="697" ref="AB120:AC120">SUM(AB115:AB119)</f>
        <v>28288405.670000017</v>
      </c>
      <c r="AC120" s="201">
        <f t="shared" si="697"/>
        <v>252065.73999999277</v>
      </c>
      <c r="AD120" s="201">
        <f t="shared" si="698" ref="AD120:AF120">SUM(AD115:AD119)</f>
        <v>55295344.510000005</v>
      </c>
      <c r="AE120" s="201">
        <f t="shared" si="698"/>
        <v>52295968</v>
      </c>
      <c r="AF120" s="201">
        <f t="shared" si="698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01">
        <v>42041211</v>
      </c>
      <c r="BK120" s="555">
        <v>44189389</v>
      </c>
      <c r="BL120" s="201">
        <v>5643335</v>
      </c>
      <c r="BM120" s="201">
        <v>15152170</v>
      </c>
      <c r="BN120" s="201">
        <v>54366530</v>
      </c>
      <c r="BO120" s="29"/>
      <c r="BP120" s="201"/>
      <c r="BQ120" s="201"/>
      <c r="BR120" s="201"/>
      <c r="BS120" s="201"/>
      <c r="BT120" s="201"/>
      <c r="BU120" s="118">
        <f t="shared" si="639"/>
        <v>-7089631.3800000157</v>
      </c>
      <c r="BV120" s="121">
        <f t="shared" si="699" ref="BV120:BX120">SUM(BV115:BV119)</f>
        <v>52056458.470000014</v>
      </c>
      <c r="BW120" s="121">
        <f t="shared" si="699"/>
        <v>25239303.690000009</v>
      </c>
      <c r="BX120" s="121">
        <f t="shared" si="699"/>
        <v>2225178.3699999973</v>
      </c>
      <c r="BY120" s="121">
        <f t="shared" si="700" ref="BY120">SUM(BY115:BY119)</f>
        <v>21370107.82</v>
      </c>
      <c r="BZ120" s="121">
        <f t="shared" si="701" ref="BZ120:CH120">SUM(BZ115:BZ119)</f>
        <v>47666725.219999999</v>
      </c>
      <c r="CA120" s="121">
        <f t="shared" si="701"/>
        <v>5432208.4900000151</v>
      </c>
      <c r="CB120" s="121">
        <f t="shared" si="701"/>
        <v>26989374.400000013</v>
      </c>
      <c r="CC120" s="121">
        <f t="shared" si="701"/>
        <v>-17262096.909999996</v>
      </c>
      <c r="CD120" s="389">
        <f t="shared" si="701"/>
        <v>16378246.139999989</v>
      </c>
      <c r="CE120" s="412">
        <f t="shared" si="701"/>
        <v>18650254.400000021</v>
      </c>
      <c r="CF120" s="121">
        <f t="shared" si="701"/>
        <v>30714002.700000007</v>
      </c>
      <c r="CG120" s="121">
        <f t="shared" si="701"/>
        <v>-17168910.509999987</v>
      </c>
      <c r="CH120" s="121">
        <f t="shared" si="701"/>
        <v>-16458030.339999996</v>
      </c>
      <c r="CI120" s="121">
        <f t="shared" si="702" ref="CI120:CJ120">SUM(CI115:CI119)</f>
        <v>-4839800.9500000123</v>
      </c>
      <c r="CJ120" s="230">
        <f t="shared" si="702"/>
        <v>22920489.770000018</v>
      </c>
      <c r="CK120" s="230">
        <f t="shared" si="703" ref="CK120:CL120">SUM(CK115:CK119)</f>
        <v>-19071414.189999986</v>
      </c>
      <c r="CL120" s="230">
        <f t="shared" si="703"/>
        <v>-61363484.340000011</v>
      </c>
      <c r="CM120" s="230">
        <f t="shared" si="704" ref="CM120:CN120">SUM(CM115:CM119)</f>
        <v>36226769.00999999</v>
      </c>
      <c r="CN120" s="256">
        <f t="shared" si="704"/>
        <v>-21413383</v>
      </c>
      <c r="CO120" s="256">
        <f t="shared" si="705" ref="CO120:CQ120">SUM(CO115:CO119)</f>
        <v>-23793132.99000001</v>
      </c>
      <c r="CP120" s="369">
        <f t="shared" si="705"/>
        <v>8831909.3200000059</v>
      </c>
      <c r="CQ120" s="338">
        <f t="shared" si="705"/>
        <v>-7216405</v>
      </c>
      <c r="CR120" s="256">
        <f t="shared" si="706" ref="CR120:CS120">SUM(CR115:CR119)</f>
        <v>-11295364</v>
      </c>
      <c r="CS120" s="256">
        <f t="shared" si="706"/>
        <v>1766007.2899999935</v>
      </c>
      <c r="CT120" s="256">
        <f t="shared" si="707" ref="CT120">SUM(CT115:CT119)</f>
        <v>-26153194.670000017</v>
      </c>
      <c r="CU120" s="256">
        <f t="shared" si="708" ref="CU120">SUM(CU115:CU119)</f>
        <v>-1433790.7399999928</v>
      </c>
      <c r="CV120" s="256">
        <f t="shared" si="709" ref="CV120">SUM(CV115:CV119)</f>
        <v>-10013538.510000005</v>
      </c>
      <c r="CW120" s="256">
        <f t="shared" si="710" ref="CW120">SUM(CW115:CW119)</f>
        <v>2094083</v>
      </c>
      <c r="CX120" s="256">
        <f t="shared" si="711" ref="CX120">SUM(CX115:CX119)</f>
        <v>54528255.49000001</v>
      </c>
      <c r="CY120" s="256">
        <f t="shared" si="712" ref="CY120">SUM(CY115:CY119)</f>
        <v>-8329479</v>
      </c>
      <c r="CZ120" s="256">
        <f t="shared" si="713" ref="CZ120">SUM(CZ115:CZ119)</f>
        <v>-40204715</v>
      </c>
      <c r="DA120" s="256">
        <f t="shared" si="714" ref="DA120">SUM(DA115:DA119)</f>
        <v>15731671</v>
      </c>
      <c r="DB120" s="369">
        <f t="shared" si="715" ref="DB120">SUM(DB115:DB119)</f>
        <v>-63489354</v>
      </c>
      <c r="DC120" s="369">
        <f t="shared" si="716" ref="DC120">SUM(DC115:DC119)</f>
        <v>-39939683</v>
      </c>
      <c r="DD120" s="369">
        <f t="shared" si="717" ref="DD120">SUM(DD115:DD119)</f>
        <v>-18317872</v>
      </c>
      <c r="DE120" s="369">
        <f t="shared" si="718" ref="DE120">SUM(DE115:DE119)</f>
        <v>48463008</v>
      </c>
      <c r="DF120" s="369">
        <f t="shared" si="719" ref="DF120">SUM(DF115:DF119)</f>
        <v>10538435</v>
      </c>
      <c r="DG120" s="369">
        <f t="shared" si="720" ref="DG120">SUM(DG115:DG119)</f>
        <v>-2415349</v>
      </c>
      <c r="DH120" s="369">
        <f t="shared" si="721" ref="DH120">SUM(DH115:DH119)</f>
        <v>-19888458</v>
      </c>
      <c r="DI120" s="369">
        <f t="shared" si="722" ref="DI120">SUM(DI115:DI119)</f>
        <v>4340692</v>
      </c>
      <c r="DJ120" s="369">
        <f t="shared" si="723" ref="DJ120">SUM(DJ115:DJ119)</f>
        <v>-34077015</v>
      </c>
      <c r="DK120" s="369">
        <f t="shared" si="724" ref="DK120:DL120">SUM(DK115:DK119)</f>
        <v>-2471617</v>
      </c>
      <c r="DL120" s="369">
        <f t="shared" si="724"/>
        <v>10335751</v>
      </c>
      <c r="DM120" s="369">
        <f t="shared" si="725" ref="DM120:DN120">SUM(DM115:DM119)</f>
        <v>25247164</v>
      </c>
      <c r="DN120" s="369">
        <f t="shared" si="725"/>
        <v>66682421</v>
      </c>
      <c r="DO120" s="369">
        <f t="shared" si="726" ref="DO120:DP120">SUM(DO115:DO119)</f>
        <v>31724284</v>
      </c>
      <c r="DP120" s="369">
        <f t="shared" si="726"/>
        <v>23208563</v>
      </c>
      <c r="DQ120" s="369">
        <f t="shared" si="727" ref="DQ120:DR120">SUM(DQ115:DQ119)</f>
        <v>-5737188</v>
      </c>
      <c r="DR120" s="369">
        <f t="shared" si="727"/>
        <v>-7030311</v>
      </c>
      <c r="DS120" s="369">
        <f t="shared" si="728" ref="DS120:DT120">SUM(DS115:DS119)</f>
        <v>18749244</v>
      </c>
      <c r="DT120" s="369">
        <f t="shared" si="728"/>
        <v>28973182</v>
      </c>
      <c r="EB120" s="327"/>
      <c r="EC120" s="29">
        <f t="shared" si="639"/>
        <v>54366530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02"/>
      <c r="BK121" s="556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431"/>
      <c r="DV121" s="431"/>
      <c r="DW121" s="431"/>
      <c r="DX121" s="431"/>
      <c r="DY121" s="431"/>
      <c r="DZ121" s="431"/>
      <c r="EA121" s="431"/>
      <c r="EB121" s="261"/>
      <c r="EC121" s="70"/>
    </row>
    <row r="122" spans="1:133" s="51" customFormat="1" ht="15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491">
        <v>2733</v>
      </c>
      <c r="BK122" s="546">
        <v>2684</v>
      </c>
      <c r="BL122" s="193">
        <v>2725</v>
      </c>
      <c r="BM122" s="193">
        <v>2264</v>
      </c>
      <c r="BN122" s="193">
        <v>2117</v>
      </c>
      <c r="BO122" s="56"/>
      <c r="BP122" s="193"/>
      <c r="BQ122" s="193"/>
      <c r="BR122" s="193"/>
      <c r="BS122" s="193"/>
      <c r="BT122" s="193"/>
      <c r="BU122" s="53">
        <f t="shared" si="729" ref="BU122:CD126">O122-C122</f>
        <v>-553</v>
      </c>
      <c r="BV122" s="100">
        <f t="shared" si="729"/>
        <v>-786</v>
      </c>
      <c r="BW122" s="100">
        <f t="shared" si="729"/>
        <v>-1273</v>
      </c>
      <c r="BX122" s="100">
        <f t="shared" si="729"/>
        <v>-1438</v>
      </c>
      <c r="BY122" s="100">
        <f t="shared" si="729"/>
        <v>-1497</v>
      </c>
      <c r="BZ122" s="100">
        <f t="shared" si="729"/>
        <v>-1460</v>
      </c>
      <c r="CA122" s="100">
        <f t="shared" si="729"/>
        <v>-1359</v>
      </c>
      <c r="CB122" s="100">
        <f t="shared" si="729"/>
        <v>-890</v>
      </c>
      <c r="CC122" s="100">
        <f t="shared" si="729"/>
        <v>-958</v>
      </c>
      <c r="CD122" s="393">
        <f t="shared" si="729"/>
        <v>-884</v>
      </c>
      <c r="CE122" s="100">
        <f t="shared" si="730" ref="CE122:CN126">Y122-M122</f>
        <v>-451</v>
      </c>
      <c r="CF122" s="100">
        <f t="shared" si="730"/>
        <v>-504</v>
      </c>
      <c r="CG122" s="100">
        <f t="shared" si="730"/>
        <v>-481</v>
      </c>
      <c r="CH122" s="100">
        <f t="shared" si="730"/>
        <v>783</v>
      </c>
      <c r="CI122" s="100">
        <f t="shared" si="730"/>
        <v>914</v>
      </c>
      <c r="CJ122" s="234">
        <f t="shared" si="730"/>
        <v>1015</v>
      </c>
      <c r="CK122" s="234">
        <f t="shared" si="730"/>
        <v>1377</v>
      </c>
      <c r="CL122" s="234">
        <f t="shared" si="730"/>
        <v>1330</v>
      </c>
      <c r="CM122" s="234">
        <f t="shared" si="730"/>
        <v>1814</v>
      </c>
      <c r="CN122" s="195">
        <f t="shared" si="730"/>
        <v>2724</v>
      </c>
      <c r="CO122" s="195">
        <f t="shared" si="731" ref="CO122:CX126">AI122-W122</f>
        <v>4176</v>
      </c>
      <c r="CP122" s="373">
        <f t="shared" si="731"/>
        <v>2532</v>
      </c>
      <c r="CQ122" s="195">
        <f t="shared" si="731"/>
        <v>3108</v>
      </c>
      <c r="CR122" s="195">
        <f t="shared" si="731"/>
        <v>3696</v>
      </c>
      <c r="CS122" s="195">
        <f t="shared" si="731"/>
        <v>3529</v>
      </c>
      <c r="CT122" s="195">
        <f t="shared" si="731"/>
        <v>720</v>
      </c>
      <c r="CU122" s="195">
        <f t="shared" si="731"/>
        <v>541</v>
      </c>
      <c r="CV122" s="195">
        <f t="shared" si="731"/>
        <v>238</v>
      </c>
      <c r="CW122" s="195">
        <f t="shared" si="731"/>
        <v>257</v>
      </c>
      <c r="CX122" s="195">
        <f t="shared" si="731"/>
        <v>325</v>
      </c>
      <c r="CY122" s="195">
        <f t="shared" si="732" ref="CY122:DH126">AS122-AG122</f>
        <v>-552</v>
      </c>
      <c r="CZ122" s="195">
        <f t="shared" si="732"/>
        <v>-2106</v>
      </c>
      <c r="DA122" s="195">
        <f t="shared" si="732"/>
        <v>-3404</v>
      </c>
      <c r="DB122" s="373">
        <f t="shared" si="732"/>
        <v>-777</v>
      </c>
      <c r="DC122" s="373">
        <f t="shared" si="732"/>
        <v>-2566</v>
      </c>
      <c r="DD122" s="373">
        <f t="shared" si="732"/>
        <v>-2899</v>
      </c>
      <c r="DE122" s="373">
        <f t="shared" si="732"/>
        <v>-2737</v>
      </c>
      <c r="DF122" s="373">
        <f t="shared" si="732"/>
        <v>-692</v>
      </c>
      <c r="DG122" s="373">
        <f t="shared" si="732"/>
        <v>-786</v>
      </c>
      <c r="DH122" s="373">
        <f t="shared" si="732"/>
        <v>-509</v>
      </c>
      <c r="DI122" s="373">
        <f t="shared" si="733" ref="DI122:DT126">BC122-AQ122</f>
        <v>-1002</v>
      </c>
      <c r="DJ122" s="373">
        <f t="shared" si="733"/>
        <v>-690</v>
      </c>
      <c r="DK122" s="373">
        <f t="shared" si="733"/>
        <v>-514</v>
      </c>
      <c r="DL122" s="373">
        <f t="shared" si="733"/>
        <v>-125</v>
      </c>
      <c r="DM122" s="373">
        <f t="shared" si="733"/>
        <v>-96</v>
      </c>
      <c r="DN122" s="373">
        <f t="shared" si="733"/>
        <v>-947</v>
      </c>
      <c r="DO122" s="373">
        <f t="shared" si="733"/>
        <v>1586</v>
      </c>
      <c r="DP122" s="373">
        <f t="shared" si="733"/>
        <v>1044</v>
      </c>
      <c r="DQ122" s="373">
        <f t="shared" si="733"/>
        <v>1044</v>
      </c>
      <c r="DR122" s="373">
        <f t="shared" si="733"/>
        <v>692</v>
      </c>
      <c r="DS122" s="373">
        <f t="shared" si="733"/>
        <v>663</v>
      </c>
      <c r="DT122" s="373">
        <f t="shared" si="733"/>
        <v>538</v>
      </c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2117</v>
      </c>
    </row>
    <row r="123" spans="1:133" s="51" customFormat="1" ht="15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491">
        <v>29611</v>
      </c>
      <c r="BK123" s="546">
        <v>29169</v>
      </c>
      <c r="BL123" s="193">
        <v>26448</v>
      </c>
      <c r="BM123" s="193">
        <v>24985</v>
      </c>
      <c r="BN123" s="193">
        <v>25528</v>
      </c>
      <c r="BO123" s="56"/>
      <c r="BP123" s="193"/>
      <c r="BQ123" s="193"/>
      <c r="BR123" s="193"/>
      <c r="BS123" s="193"/>
      <c r="BT123" s="193"/>
      <c r="BU123" s="53">
        <f t="shared" si="729"/>
        <v>1774</v>
      </c>
      <c r="BV123" s="100">
        <f t="shared" si="729"/>
        <v>811</v>
      </c>
      <c r="BW123" s="100">
        <f t="shared" si="729"/>
        <v>-931</v>
      </c>
      <c r="BX123" s="100">
        <f t="shared" si="729"/>
        <v>-1733</v>
      </c>
      <c r="BY123" s="100">
        <f t="shared" si="729"/>
        <v>-1837</v>
      </c>
      <c r="BZ123" s="100">
        <f t="shared" si="729"/>
        <v>-2184</v>
      </c>
      <c r="CA123" s="100">
        <f t="shared" si="729"/>
        <v>-2407</v>
      </c>
      <c r="CB123" s="100">
        <f t="shared" si="729"/>
        <v>-1589</v>
      </c>
      <c r="CC123" s="100">
        <f t="shared" si="729"/>
        <v>-427</v>
      </c>
      <c r="CD123" s="393">
        <f t="shared" si="729"/>
        <v>472</v>
      </c>
      <c r="CE123" s="100">
        <f t="shared" si="730"/>
        <v>1222</v>
      </c>
      <c r="CF123" s="100">
        <f t="shared" si="730"/>
        <v>2485</v>
      </c>
      <c r="CG123" s="100">
        <f t="shared" si="730"/>
        <v>3230</v>
      </c>
      <c r="CH123" s="100">
        <f t="shared" si="730"/>
        <v>19000</v>
      </c>
      <c r="CI123" s="100">
        <f t="shared" si="730"/>
        <v>21736</v>
      </c>
      <c r="CJ123" s="234">
        <f t="shared" si="730"/>
        <v>23337</v>
      </c>
      <c r="CK123" s="234">
        <f t="shared" si="730"/>
        <v>18526</v>
      </c>
      <c r="CL123" s="234">
        <f t="shared" si="730"/>
        <v>19085</v>
      </c>
      <c r="CM123" s="234">
        <f t="shared" si="730"/>
        <v>19399</v>
      </c>
      <c r="CN123" s="195">
        <f t="shared" si="730"/>
        <v>17550</v>
      </c>
      <c r="CO123" s="195">
        <f t="shared" si="731"/>
        <v>14695</v>
      </c>
      <c r="CP123" s="373">
        <f t="shared" si="731"/>
        <v>14238</v>
      </c>
      <c r="CQ123" s="195">
        <f t="shared" si="731"/>
        <v>12030</v>
      </c>
      <c r="CR123" s="195">
        <f t="shared" si="731"/>
        <v>10038</v>
      </c>
      <c r="CS123" s="195">
        <f t="shared" si="731"/>
        <v>8968</v>
      </c>
      <c r="CT123" s="195">
        <f t="shared" si="731"/>
        <v>-7740</v>
      </c>
      <c r="CU123" s="195">
        <f t="shared" si="731"/>
        <v>-8780</v>
      </c>
      <c r="CV123" s="195">
        <f t="shared" si="731"/>
        <v>-10284</v>
      </c>
      <c r="CW123" s="195">
        <f t="shared" si="731"/>
        <v>-7025</v>
      </c>
      <c r="CX123" s="195">
        <f t="shared" si="731"/>
        <v>-8468</v>
      </c>
      <c r="CY123" s="195">
        <f t="shared" si="732"/>
        <v>-9738</v>
      </c>
      <c r="CZ123" s="195">
        <f t="shared" si="732"/>
        <v>-8272</v>
      </c>
      <c r="DA123" s="195">
        <f t="shared" si="732"/>
        <v>-6892</v>
      </c>
      <c r="DB123" s="373">
        <f t="shared" si="732"/>
        <v>-8524</v>
      </c>
      <c r="DC123" s="373">
        <f t="shared" si="732"/>
        <v>-5678</v>
      </c>
      <c r="DD123" s="373">
        <f t="shared" si="732"/>
        <v>-4396</v>
      </c>
      <c r="DE123" s="373">
        <f t="shared" si="732"/>
        <v>-2798</v>
      </c>
      <c r="DF123" s="373">
        <f t="shared" si="732"/>
        <v>-832</v>
      </c>
      <c r="DG123" s="373">
        <f t="shared" si="732"/>
        <v>-39</v>
      </c>
      <c r="DH123" s="373">
        <f t="shared" si="732"/>
        <v>337</v>
      </c>
      <c r="DI123" s="373">
        <f t="shared" si="733"/>
        <v>2678</v>
      </c>
      <c r="DJ123" s="373">
        <f t="shared" si="733"/>
        <v>3238</v>
      </c>
      <c r="DK123" s="373">
        <f t="shared" si="733"/>
        <v>4005</v>
      </c>
      <c r="DL123" s="373">
        <f t="shared" si="733"/>
        <v>2895</v>
      </c>
      <c r="DM123" s="373">
        <f t="shared" si="733"/>
        <v>2437</v>
      </c>
      <c r="DN123" s="373">
        <f t="shared" si="733"/>
        <v>13451</v>
      </c>
      <c r="DO123" s="373">
        <f t="shared" si="733"/>
        <v>13135</v>
      </c>
      <c r="DP123" s="373">
        <f t="shared" si="733"/>
        <v>14909</v>
      </c>
      <c r="DQ123" s="373">
        <f t="shared" si="733"/>
        <v>13232</v>
      </c>
      <c r="DR123" s="373">
        <f t="shared" si="733"/>
        <v>9860</v>
      </c>
      <c r="DS123" s="373">
        <f t="shared" si="733"/>
        <v>6702</v>
      </c>
      <c r="DT123" s="373">
        <f t="shared" si="733"/>
        <v>7087</v>
      </c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25528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491">
        <v>0</v>
      </c>
      <c r="BK124" s="546">
        <v>0</v>
      </c>
      <c r="BL124" s="193">
        <v>0</v>
      </c>
      <c r="BM124" s="193">
        <v>0</v>
      </c>
      <c r="BN124" s="193">
        <v>0</v>
      </c>
      <c r="BO124" s="56"/>
      <c r="BP124" s="193"/>
      <c r="BQ124" s="193"/>
      <c r="BR124" s="193"/>
      <c r="BS124" s="193"/>
      <c r="BT124" s="193"/>
      <c r="BU124" s="53">
        <f t="shared" si="729"/>
        <v>0</v>
      </c>
      <c r="BV124" s="100">
        <f t="shared" si="729"/>
        <v>0</v>
      </c>
      <c r="BW124" s="100">
        <f t="shared" si="729"/>
        <v>0</v>
      </c>
      <c r="BX124" s="100">
        <f t="shared" si="729"/>
        <v>0</v>
      </c>
      <c r="BY124" s="100">
        <f t="shared" si="729"/>
        <v>0</v>
      </c>
      <c r="BZ124" s="100">
        <f t="shared" si="729"/>
        <v>0</v>
      </c>
      <c r="CA124" s="100">
        <f t="shared" si="729"/>
        <v>0</v>
      </c>
      <c r="CB124" s="100">
        <f t="shared" si="729"/>
        <v>0</v>
      </c>
      <c r="CC124" s="100">
        <f t="shared" si="729"/>
        <v>0</v>
      </c>
      <c r="CD124" s="393">
        <f t="shared" si="729"/>
        <v>0</v>
      </c>
      <c r="CE124" s="100">
        <f t="shared" si="730"/>
        <v>0</v>
      </c>
      <c r="CF124" s="100">
        <f t="shared" si="730"/>
        <v>0</v>
      </c>
      <c r="CG124" s="100">
        <f t="shared" si="730"/>
        <v>0</v>
      </c>
      <c r="CH124" s="100">
        <f t="shared" si="730"/>
        <v>0</v>
      </c>
      <c r="CI124" s="100">
        <f t="shared" si="730"/>
        <v>0</v>
      </c>
      <c r="CJ124" s="234">
        <f t="shared" si="730"/>
        <v>1</v>
      </c>
      <c r="CK124" s="234">
        <f t="shared" si="730"/>
        <v>0</v>
      </c>
      <c r="CL124" s="234">
        <f t="shared" si="730"/>
        <v>0</v>
      </c>
      <c r="CM124" s="234">
        <f t="shared" si="730"/>
        <v>0</v>
      </c>
      <c r="CN124" s="195">
        <f t="shared" si="730"/>
        <v>0</v>
      </c>
      <c r="CO124" s="195">
        <f t="shared" si="731"/>
        <v>0</v>
      </c>
      <c r="CP124" s="373">
        <f t="shared" si="731"/>
        <v>0</v>
      </c>
      <c r="CQ124" s="195">
        <f t="shared" si="731"/>
        <v>0</v>
      </c>
      <c r="CR124" s="195">
        <f t="shared" si="731"/>
        <v>0</v>
      </c>
      <c r="CS124" s="195">
        <f t="shared" si="731"/>
        <v>0</v>
      </c>
      <c r="CT124" s="195">
        <f t="shared" si="731"/>
        <v>0</v>
      </c>
      <c r="CU124" s="195">
        <f t="shared" si="731"/>
        <v>0</v>
      </c>
      <c r="CV124" s="195">
        <f t="shared" si="731"/>
        <v>-1</v>
      </c>
      <c r="CW124" s="195">
        <f t="shared" si="731"/>
        <v>0</v>
      </c>
      <c r="CX124" s="195">
        <f t="shared" si="731"/>
        <v>0</v>
      </c>
      <c r="CY124" s="195">
        <f t="shared" si="732"/>
        <v>1</v>
      </c>
      <c r="CZ124" s="195">
        <f t="shared" si="732"/>
        <v>2</v>
      </c>
      <c r="DA124" s="195">
        <f t="shared" si="732"/>
        <v>2</v>
      </c>
      <c r="DB124" s="373">
        <f t="shared" si="732"/>
        <v>2</v>
      </c>
      <c r="DC124" s="373">
        <f t="shared" si="732"/>
        <v>2</v>
      </c>
      <c r="DD124" s="373">
        <f t="shared" si="732"/>
        <v>1</v>
      </c>
      <c r="DE124" s="373">
        <f t="shared" si="732"/>
        <v>1</v>
      </c>
      <c r="DF124" s="373">
        <f t="shared" si="732"/>
        <v>0</v>
      </c>
      <c r="DG124" s="373">
        <f t="shared" si="732"/>
        <v>0</v>
      </c>
      <c r="DH124" s="373">
        <f t="shared" si="732"/>
        <v>0</v>
      </c>
      <c r="DI124" s="373">
        <f t="shared" si="733"/>
        <v>0</v>
      </c>
      <c r="DJ124" s="373">
        <f t="shared" si="733"/>
        <v>0</v>
      </c>
      <c r="DK124" s="373">
        <f t="shared" si="733"/>
        <v>-1</v>
      </c>
      <c r="DL124" s="373">
        <f t="shared" si="733"/>
        <v>-2</v>
      </c>
      <c r="DM124" s="373">
        <f t="shared" si="733"/>
        <v>-2</v>
      </c>
      <c r="DN124" s="373">
        <f t="shared" si="733"/>
        <v>-2</v>
      </c>
      <c r="DO124" s="373">
        <f t="shared" si="733"/>
        <v>-2</v>
      </c>
      <c r="DP124" s="373">
        <f t="shared" si="733"/>
        <v>-1</v>
      </c>
      <c r="DQ124" s="373">
        <f t="shared" si="733"/>
        <v>-1</v>
      </c>
      <c r="DR124" s="373">
        <f t="shared" si="733"/>
        <v>0</v>
      </c>
      <c r="DS124" s="373">
        <f t="shared" si="733"/>
        <v>0</v>
      </c>
      <c r="DT124" s="373">
        <f t="shared" si="733"/>
        <v>0</v>
      </c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491">
        <v>0</v>
      </c>
      <c r="BK125" s="546">
        <v>0</v>
      </c>
      <c r="BL125" s="193">
        <v>0</v>
      </c>
      <c r="BM125" s="193">
        <v>0</v>
      </c>
      <c r="BN125" s="193">
        <v>0</v>
      </c>
      <c r="BO125" s="56"/>
      <c r="BP125" s="193"/>
      <c r="BQ125" s="193"/>
      <c r="BR125" s="193"/>
      <c r="BS125" s="193"/>
      <c r="BT125" s="193"/>
      <c r="BU125" s="53">
        <f t="shared" si="729"/>
        <v>0</v>
      </c>
      <c r="BV125" s="100">
        <f t="shared" si="729"/>
        <v>0</v>
      </c>
      <c r="BW125" s="100">
        <f t="shared" si="729"/>
        <v>0</v>
      </c>
      <c r="BX125" s="100">
        <f t="shared" si="729"/>
        <v>0</v>
      </c>
      <c r="BY125" s="100">
        <f t="shared" si="729"/>
        <v>0</v>
      </c>
      <c r="BZ125" s="100">
        <f t="shared" si="729"/>
        <v>0</v>
      </c>
      <c r="CA125" s="100">
        <f t="shared" si="729"/>
        <v>0</v>
      </c>
      <c r="CB125" s="100">
        <f t="shared" si="729"/>
        <v>0</v>
      </c>
      <c r="CC125" s="100">
        <f t="shared" si="729"/>
        <v>0</v>
      </c>
      <c r="CD125" s="393">
        <f t="shared" si="729"/>
        <v>0</v>
      </c>
      <c r="CE125" s="100">
        <f t="shared" si="730"/>
        <v>0</v>
      </c>
      <c r="CF125" s="100">
        <f t="shared" si="730"/>
        <v>0</v>
      </c>
      <c r="CG125" s="100">
        <f t="shared" si="730"/>
        <v>0</v>
      </c>
      <c r="CH125" s="100">
        <f t="shared" si="730"/>
        <v>0</v>
      </c>
      <c r="CI125" s="100">
        <f t="shared" si="730"/>
        <v>0</v>
      </c>
      <c r="CJ125" s="234">
        <f t="shared" si="730"/>
        <v>0</v>
      </c>
      <c r="CK125" s="234">
        <f t="shared" si="730"/>
        <v>0</v>
      </c>
      <c r="CL125" s="234">
        <f t="shared" si="730"/>
        <v>0</v>
      </c>
      <c r="CM125" s="234">
        <f t="shared" si="730"/>
        <v>0</v>
      </c>
      <c r="CN125" s="195">
        <f t="shared" si="730"/>
        <v>0</v>
      </c>
      <c r="CO125" s="195">
        <f t="shared" si="731"/>
        <v>0</v>
      </c>
      <c r="CP125" s="373">
        <f t="shared" si="731"/>
        <v>0</v>
      </c>
      <c r="CQ125" s="195">
        <f t="shared" si="731"/>
        <v>0</v>
      </c>
      <c r="CR125" s="195">
        <f t="shared" si="731"/>
        <v>0</v>
      </c>
      <c r="CS125" s="195">
        <f t="shared" si="731"/>
        <v>0</v>
      </c>
      <c r="CT125" s="195">
        <f t="shared" si="731"/>
        <v>0</v>
      </c>
      <c r="CU125" s="195">
        <f t="shared" si="731"/>
        <v>0</v>
      </c>
      <c r="CV125" s="195">
        <f t="shared" si="731"/>
        <v>0</v>
      </c>
      <c r="CW125" s="195">
        <f t="shared" si="731"/>
        <v>0</v>
      </c>
      <c r="CX125" s="195">
        <f t="shared" si="731"/>
        <v>0</v>
      </c>
      <c r="CY125" s="195">
        <f t="shared" si="732"/>
        <v>0</v>
      </c>
      <c r="CZ125" s="195">
        <f t="shared" si="732"/>
        <v>0</v>
      </c>
      <c r="DA125" s="195">
        <f t="shared" si="732"/>
        <v>0</v>
      </c>
      <c r="DB125" s="373">
        <f t="shared" si="732"/>
        <v>0</v>
      </c>
      <c r="DC125" s="373">
        <f t="shared" si="732"/>
        <v>0</v>
      </c>
      <c r="DD125" s="373">
        <f t="shared" si="732"/>
        <v>0</v>
      </c>
      <c r="DE125" s="373">
        <f t="shared" si="732"/>
        <v>0</v>
      </c>
      <c r="DF125" s="373">
        <f t="shared" si="732"/>
        <v>0</v>
      </c>
      <c r="DG125" s="373">
        <f t="shared" si="732"/>
        <v>0</v>
      </c>
      <c r="DH125" s="373">
        <f t="shared" si="732"/>
        <v>0</v>
      </c>
      <c r="DI125" s="373">
        <f t="shared" si="733"/>
        <v>0</v>
      </c>
      <c r="DJ125" s="373">
        <f t="shared" si="733"/>
        <v>0</v>
      </c>
      <c r="DK125" s="373">
        <f t="shared" si="733"/>
        <v>0</v>
      </c>
      <c r="DL125" s="373">
        <f t="shared" si="733"/>
        <v>0</v>
      </c>
      <c r="DM125" s="373">
        <f t="shared" si="733"/>
        <v>0</v>
      </c>
      <c r="DN125" s="373">
        <f t="shared" si="733"/>
        <v>0</v>
      </c>
      <c r="DO125" s="373">
        <f t="shared" si="733"/>
        <v>0</v>
      </c>
      <c r="DP125" s="373">
        <f t="shared" si="733"/>
        <v>0</v>
      </c>
      <c r="DQ125" s="373">
        <f t="shared" si="733"/>
        <v>0</v>
      </c>
      <c r="DR125" s="373">
        <f t="shared" si="733"/>
        <v>0</v>
      </c>
      <c r="DS125" s="373">
        <f t="shared" si="733"/>
        <v>0</v>
      </c>
      <c r="DT125" s="373">
        <f t="shared" si="733"/>
        <v>0</v>
      </c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491">
        <v>0</v>
      </c>
      <c r="BK126" s="546">
        <v>0</v>
      </c>
      <c r="BL126" s="193">
        <v>0</v>
      </c>
      <c r="BM126" s="193">
        <v>0</v>
      </c>
      <c r="BN126" s="193">
        <v>0</v>
      </c>
      <c r="BO126" s="56"/>
      <c r="BP126" s="193"/>
      <c r="BQ126" s="193"/>
      <c r="BR126" s="193"/>
      <c r="BS126" s="193"/>
      <c r="BT126" s="193"/>
      <c r="BU126" s="53">
        <f t="shared" si="729"/>
        <v>0</v>
      </c>
      <c r="BV126" s="100">
        <f t="shared" si="729"/>
        <v>0</v>
      </c>
      <c r="BW126" s="100">
        <f t="shared" si="729"/>
        <v>0</v>
      </c>
      <c r="BX126" s="100">
        <f t="shared" si="729"/>
        <v>0</v>
      </c>
      <c r="BY126" s="100">
        <f t="shared" si="729"/>
        <v>0</v>
      </c>
      <c r="BZ126" s="100">
        <f t="shared" si="729"/>
        <v>0</v>
      </c>
      <c r="CA126" s="100">
        <f t="shared" si="729"/>
        <v>0</v>
      </c>
      <c r="CB126" s="100">
        <f t="shared" si="729"/>
        <v>0</v>
      </c>
      <c r="CC126" s="100">
        <f t="shared" si="729"/>
        <v>0</v>
      </c>
      <c r="CD126" s="393">
        <f t="shared" si="729"/>
        <v>0</v>
      </c>
      <c r="CE126" s="100">
        <f t="shared" si="730"/>
        <v>0</v>
      </c>
      <c r="CF126" s="100">
        <f t="shared" si="730"/>
        <v>0</v>
      </c>
      <c r="CG126" s="100">
        <f t="shared" si="730"/>
        <v>0</v>
      </c>
      <c r="CH126" s="100">
        <f t="shared" si="730"/>
        <v>0</v>
      </c>
      <c r="CI126" s="100">
        <f t="shared" si="730"/>
        <v>0</v>
      </c>
      <c r="CJ126" s="234">
        <f t="shared" si="730"/>
        <v>0</v>
      </c>
      <c r="CK126" s="234">
        <f t="shared" si="730"/>
        <v>0</v>
      </c>
      <c r="CL126" s="234">
        <f t="shared" si="730"/>
        <v>0</v>
      </c>
      <c r="CM126" s="234">
        <f t="shared" si="730"/>
        <v>0</v>
      </c>
      <c r="CN126" s="195">
        <f t="shared" si="730"/>
        <v>0</v>
      </c>
      <c r="CO126" s="195">
        <f t="shared" si="731"/>
        <v>0</v>
      </c>
      <c r="CP126" s="373">
        <f t="shared" si="731"/>
        <v>0</v>
      </c>
      <c r="CQ126" s="195">
        <f t="shared" si="731"/>
        <v>0</v>
      </c>
      <c r="CR126" s="195">
        <f t="shared" si="731"/>
        <v>0</v>
      </c>
      <c r="CS126" s="195">
        <f t="shared" si="731"/>
        <v>0</v>
      </c>
      <c r="CT126" s="195">
        <f t="shared" si="731"/>
        <v>0</v>
      </c>
      <c r="CU126" s="195">
        <f t="shared" si="731"/>
        <v>0</v>
      </c>
      <c r="CV126" s="195">
        <f t="shared" si="731"/>
        <v>0</v>
      </c>
      <c r="CW126" s="195">
        <f t="shared" si="731"/>
        <v>0</v>
      </c>
      <c r="CX126" s="195">
        <f t="shared" si="731"/>
        <v>0</v>
      </c>
      <c r="CY126" s="195">
        <f t="shared" si="732"/>
        <v>0</v>
      </c>
      <c r="CZ126" s="195">
        <f t="shared" si="732"/>
        <v>0</v>
      </c>
      <c r="DA126" s="195">
        <f t="shared" si="732"/>
        <v>0</v>
      </c>
      <c r="DB126" s="373">
        <f t="shared" si="732"/>
        <v>0</v>
      </c>
      <c r="DC126" s="373">
        <f t="shared" si="732"/>
        <v>0</v>
      </c>
      <c r="DD126" s="373">
        <f t="shared" si="732"/>
        <v>0</v>
      </c>
      <c r="DE126" s="373">
        <f t="shared" si="732"/>
        <v>0</v>
      </c>
      <c r="DF126" s="373">
        <f t="shared" si="732"/>
        <v>0</v>
      </c>
      <c r="DG126" s="373">
        <f t="shared" si="732"/>
        <v>0</v>
      </c>
      <c r="DH126" s="373">
        <f t="shared" si="732"/>
        <v>0</v>
      </c>
      <c r="DI126" s="373">
        <f t="shared" si="733"/>
        <v>0</v>
      </c>
      <c r="DJ126" s="373">
        <f t="shared" si="733"/>
        <v>0</v>
      </c>
      <c r="DK126" s="373">
        <f t="shared" si="733"/>
        <v>0</v>
      </c>
      <c r="DL126" s="373">
        <f t="shared" si="733"/>
        <v>0</v>
      </c>
      <c r="DM126" s="373">
        <f t="shared" si="733"/>
        <v>0</v>
      </c>
      <c r="DN126" s="373">
        <f t="shared" si="733"/>
        <v>0</v>
      </c>
      <c r="DO126" s="373">
        <f t="shared" si="733"/>
        <v>0</v>
      </c>
      <c r="DP126" s="373">
        <f t="shared" si="733"/>
        <v>0</v>
      </c>
      <c r="DQ126" s="373">
        <f t="shared" si="733"/>
        <v>0</v>
      </c>
      <c r="DR126" s="373">
        <f t="shared" si="733"/>
        <v>0</v>
      </c>
      <c r="DS126" s="373">
        <f t="shared" si="733"/>
        <v>0</v>
      </c>
      <c r="DT126" s="373">
        <f t="shared" si="733"/>
        <v>0</v>
      </c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734" ref="C127:Q127">SUM(C122:C126)</f>
        <v>6645</v>
      </c>
      <c r="D127" s="114">
        <f t="shared" si="734"/>
        <v>7357</v>
      </c>
      <c r="E127" s="114">
        <f t="shared" si="734"/>
        <v>8502</v>
      </c>
      <c r="F127" s="115">
        <f t="shared" si="734"/>
        <v>9057</v>
      </c>
      <c r="G127" s="114">
        <f t="shared" si="734"/>
        <v>9364</v>
      </c>
      <c r="H127" s="115">
        <f t="shared" si="734"/>
        <v>9652</v>
      </c>
      <c r="I127" s="114">
        <f t="shared" si="734"/>
        <v>9786</v>
      </c>
      <c r="J127" s="115">
        <f t="shared" si="734"/>
        <v>9722</v>
      </c>
      <c r="K127" s="114">
        <f t="shared" si="734"/>
        <v>9340</v>
      </c>
      <c r="L127" s="116">
        <f t="shared" si="734"/>
        <v>8926</v>
      </c>
      <c r="M127" s="115">
        <f t="shared" si="734"/>
        <v>8347</v>
      </c>
      <c r="N127" s="115">
        <f t="shared" si="734"/>
        <v>7971</v>
      </c>
      <c r="O127" s="115">
        <f t="shared" si="734"/>
        <v>7866</v>
      </c>
      <c r="P127" s="115">
        <f t="shared" si="734"/>
        <v>7382</v>
      </c>
      <c r="Q127" s="115">
        <f t="shared" si="734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06">
        <v>32344</v>
      </c>
      <c r="BK127" s="560">
        <v>31853</v>
      </c>
      <c r="BL127" s="194">
        <v>29173</v>
      </c>
      <c r="BM127" s="194">
        <v>27249</v>
      </c>
      <c r="BN127" s="194">
        <v>27645</v>
      </c>
      <c r="BO127" s="77"/>
      <c r="BP127" s="194"/>
      <c r="BQ127" s="194"/>
      <c r="BR127" s="194"/>
      <c r="BS127" s="194"/>
      <c r="BT127" s="194"/>
      <c r="BU127" s="113">
        <f t="shared" si="735" ref="BU127:BY127">SUM(BU122:BU126)</f>
        <v>1221</v>
      </c>
      <c r="BV127" s="117">
        <f t="shared" si="735"/>
        <v>25</v>
      </c>
      <c r="BW127" s="117">
        <f t="shared" si="735"/>
        <v>-2204</v>
      </c>
      <c r="BX127" s="117">
        <f t="shared" si="735"/>
        <v>-3171</v>
      </c>
      <c r="BY127" s="117">
        <f t="shared" si="735"/>
        <v>-3334</v>
      </c>
      <c r="BZ127" s="117">
        <f t="shared" si="736" ref="BZ127:CH127">SUM(BZ122:BZ126)</f>
        <v>-3644</v>
      </c>
      <c r="CA127" s="117">
        <f t="shared" si="736"/>
        <v>-3766</v>
      </c>
      <c r="CB127" s="117">
        <f t="shared" si="736"/>
        <v>-2479</v>
      </c>
      <c r="CC127" s="117">
        <f t="shared" si="736"/>
        <v>-1385</v>
      </c>
      <c r="CD127" s="394">
        <f t="shared" si="736"/>
        <v>-412</v>
      </c>
      <c r="CE127" s="117">
        <f t="shared" si="736"/>
        <v>771</v>
      </c>
      <c r="CF127" s="117">
        <f t="shared" si="736"/>
        <v>1981</v>
      </c>
      <c r="CG127" s="117">
        <f t="shared" si="736"/>
        <v>2749</v>
      </c>
      <c r="CH127" s="117">
        <f t="shared" si="736"/>
        <v>19783</v>
      </c>
      <c r="CI127" s="117">
        <f t="shared" si="737" ref="CI127:CJ127">SUM(CI122:CI126)</f>
        <v>22650</v>
      </c>
      <c r="CJ127" s="235">
        <f t="shared" si="737"/>
        <v>24353</v>
      </c>
      <c r="CK127" s="235">
        <f t="shared" si="738" ref="CK127:CL127">SUM(CK122:CK126)</f>
        <v>19903</v>
      </c>
      <c r="CL127" s="235">
        <f t="shared" si="738"/>
        <v>20415</v>
      </c>
      <c r="CM127" s="235">
        <f t="shared" si="739" ref="CM127:CN127">SUM(CM122:CM126)</f>
        <v>21213</v>
      </c>
      <c r="CN127" s="196">
        <f t="shared" si="739"/>
        <v>20274</v>
      </c>
      <c r="CO127" s="196">
        <f t="shared" si="740" ref="CO127:CQ127">SUM(CO122:CO126)</f>
        <v>18871</v>
      </c>
      <c r="CP127" s="374">
        <f t="shared" si="740"/>
        <v>16770</v>
      </c>
      <c r="CQ127" s="196">
        <f t="shared" si="740"/>
        <v>15138</v>
      </c>
      <c r="CR127" s="196">
        <f t="shared" si="741" ref="CR127:CS127">SUM(CR122:CR126)</f>
        <v>13734</v>
      </c>
      <c r="CS127" s="196">
        <f t="shared" si="741"/>
        <v>12497</v>
      </c>
      <c r="CT127" s="196">
        <f t="shared" si="742" ref="CT127">SUM(CT122:CT126)</f>
        <v>-7020</v>
      </c>
      <c r="CU127" s="196">
        <f t="shared" si="743" ref="CU127">SUM(CU122:CU126)</f>
        <v>-8239</v>
      </c>
      <c r="CV127" s="196">
        <f t="shared" si="744" ref="CV127">SUM(CV122:CV126)</f>
        <v>-10047</v>
      </c>
      <c r="CW127" s="196">
        <f t="shared" si="745" ref="CW127">SUM(CW122:CW126)</f>
        <v>-6768</v>
      </c>
      <c r="CX127" s="196">
        <f t="shared" si="746" ref="CX127">SUM(CX122:CX126)</f>
        <v>-8143</v>
      </c>
      <c r="CY127" s="196">
        <f t="shared" si="747" ref="CY127">SUM(CY122:CY126)</f>
        <v>-10289</v>
      </c>
      <c r="CZ127" s="196">
        <f t="shared" si="748" ref="CZ127">SUM(CZ122:CZ126)</f>
        <v>-10376</v>
      </c>
      <c r="DA127" s="196">
        <f t="shared" si="749" ref="DA127">SUM(DA122:DA126)</f>
        <v>-10294</v>
      </c>
      <c r="DB127" s="374">
        <f t="shared" si="750" ref="DB127">SUM(DB122:DB126)</f>
        <v>-9299</v>
      </c>
      <c r="DC127" s="374">
        <f t="shared" si="751" ref="DC127">SUM(DC122:DC126)</f>
        <v>-8242</v>
      </c>
      <c r="DD127" s="374">
        <f t="shared" si="752" ref="DD127">SUM(DD122:DD126)</f>
        <v>-7294</v>
      </c>
      <c r="DE127" s="374">
        <f t="shared" si="753" ref="DE127">SUM(DE122:DE126)</f>
        <v>-5534</v>
      </c>
      <c r="DF127" s="374">
        <f t="shared" si="754" ref="DF127">SUM(DF122:DF126)</f>
        <v>-1524</v>
      </c>
      <c r="DG127" s="374">
        <f t="shared" si="755" ref="DG127">SUM(DG122:DG126)</f>
        <v>-825</v>
      </c>
      <c r="DH127" s="374">
        <f t="shared" si="756" ref="DH127">SUM(DH122:DH126)</f>
        <v>-172</v>
      </c>
      <c r="DI127" s="374">
        <f t="shared" si="757" ref="DI127">SUM(DI122:DI126)</f>
        <v>1676</v>
      </c>
      <c r="DJ127" s="374">
        <f t="shared" si="758" ref="DJ127">SUM(DJ122:DJ126)</f>
        <v>2548</v>
      </c>
      <c r="DK127" s="374">
        <f t="shared" si="759" ref="DK127:DL127">SUM(DK122:DK126)</f>
        <v>3490</v>
      </c>
      <c r="DL127" s="374">
        <f t="shared" si="759"/>
        <v>2768</v>
      </c>
      <c r="DM127" s="374">
        <f t="shared" si="760" ref="DM127:DN127">SUM(DM122:DM126)</f>
        <v>2339</v>
      </c>
      <c r="DN127" s="374">
        <f t="shared" si="760"/>
        <v>12502</v>
      </c>
      <c r="DO127" s="374">
        <f t="shared" si="761" ref="DO127:DP127">SUM(DO122:DO126)</f>
        <v>14719</v>
      </c>
      <c r="DP127" s="374">
        <f t="shared" si="761"/>
        <v>15952</v>
      </c>
      <c r="DQ127" s="374">
        <f t="shared" si="762" ref="DQ127:DR127">SUM(DQ122:DQ126)</f>
        <v>14275</v>
      </c>
      <c r="DR127" s="374">
        <f t="shared" si="762"/>
        <v>10552</v>
      </c>
      <c r="DS127" s="374">
        <f t="shared" si="763" ref="DS127:DT127">SUM(DS122:DS126)</f>
        <v>7365</v>
      </c>
      <c r="DT127" s="374">
        <f t="shared" si="763"/>
        <v>7625</v>
      </c>
      <c r="EB127" s="262"/>
      <c r="EC127" s="77">
        <f>SUM(EC122:EC126)</f>
        <v>27645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496"/>
      <c r="BK128" s="550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431"/>
      <c r="DV128" s="431"/>
      <c r="DW128" s="431"/>
      <c r="DX128" s="431"/>
      <c r="DY128" s="431"/>
      <c r="DZ128" s="431"/>
      <c r="EA128" s="431"/>
      <c r="EB128" s="261"/>
      <c r="EC128" s="82"/>
    </row>
    <row r="129" spans="1:133" s="51" customFormat="1" ht="15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07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/>
      <c r="BP129" s="195"/>
      <c r="BQ129" s="195"/>
      <c r="BR129" s="195"/>
      <c r="BS129" s="195"/>
      <c r="BT129" s="195"/>
      <c r="BU129" s="103">
        <f t="shared" si="764" ref="BU129:CD133">O129-C129</f>
        <v>0</v>
      </c>
      <c r="BV129" s="101">
        <f t="shared" si="764"/>
        <v>-2277</v>
      </c>
      <c r="BW129" s="101">
        <f t="shared" si="764"/>
        <v>-1914</v>
      </c>
      <c r="BX129" s="101">
        <f t="shared" si="764"/>
        <v>-1880</v>
      </c>
      <c r="BY129" s="101">
        <f t="shared" si="764"/>
        <v>-1015</v>
      </c>
      <c r="BZ129" s="101">
        <f t="shared" si="764"/>
        <v>-2078</v>
      </c>
      <c r="CA129" s="101">
        <f t="shared" si="764"/>
        <v>-2118</v>
      </c>
      <c r="CB129" s="101">
        <f t="shared" si="764"/>
        <v>-1232</v>
      </c>
      <c r="CC129" s="101">
        <f t="shared" si="764"/>
        <v>-292</v>
      </c>
      <c r="CD129" s="373">
        <f t="shared" si="764"/>
        <v>0</v>
      </c>
      <c r="CE129" s="101">
        <f t="shared" si="765" ref="CE129:CN133">Y129-M129</f>
        <v>0</v>
      </c>
      <c r="CF129" s="101">
        <f t="shared" si="765"/>
        <v>0</v>
      </c>
      <c r="CG129" s="101">
        <f t="shared" si="765"/>
        <v>0</v>
      </c>
      <c r="CH129" s="101">
        <f t="shared" si="765"/>
        <v>0</v>
      </c>
      <c r="CI129" s="101">
        <f t="shared" si="765"/>
        <v>0</v>
      </c>
      <c r="CJ129" s="195">
        <f t="shared" si="765"/>
        <v>0</v>
      </c>
      <c r="CK129" s="195">
        <f t="shared" si="765"/>
        <v>1355</v>
      </c>
      <c r="CL129" s="195">
        <f t="shared" si="765"/>
        <v>1683</v>
      </c>
      <c r="CM129" s="195">
        <f t="shared" si="765"/>
        <v>1572</v>
      </c>
      <c r="CN129" s="195">
        <f t="shared" si="765"/>
        <v>1487</v>
      </c>
      <c r="CO129" s="195">
        <f t="shared" si="766" ref="CO129:CX133">AI129-W129</f>
        <v>729</v>
      </c>
      <c r="CP129" s="373">
        <f t="shared" si="766"/>
        <v>111</v>
      </c>
      <c r="CQ129" s="195">
        <f t="shared" si="766"/>
        <v>0</v>
      </c>
      <c r="CR129" s="195">
        <f t="shared" si="766"/>
        <v>0</v>
      </c>
      <c r="CS129" s="195">
        <f t="shared" si="766"/>
        <v>129</v>
      </c>
      <c r="CT129" s="195">
        <f t="shared" si="766"/>
        <v>1080</v>
      </c>
      <c r="CU129" s="195">
        <f t="shared" si="766"/>
        <v>1370</v>
      </c>
      <c r="CV129" s="195">
        <f t="shared" si="766"/>
        <v>951</v>
      </c>
      <c r="CW129" s="195">
        <f t="shared" si="766"/>
        <v>-93</v>
      </c>
      <c r="CX129" s="195">
        <f t="shared" si="766"/>
        <v>-387</v>
      </c>
      <c r="CY129" s="195">
        <f t="shared" si="767" ref="CY129:DH133">AS129-AG129</f>
        <v>-685</v>
      </c>
      <c r="CZ129" s="195">
        <f t="shared" si="767"/>
        <v>196</v>
      </c>
      <c r="DA129" s="195">
        <f t="shared" si="767"/>
        <v>-729</v>
      </c>
      <c r="DB129" s="373">
        <f t="shared" si="767"/>
        <v>-44</v>
      </c>
      <c r="DC129" s="373">
        <f t="shared" si="767"/>
        <v>0</v>
      </c>
      <c r="DD129" s="373">
        <f t="shared" si="767"/>
        <v>40</v>
      </c>
      <c r="DE129" s="373">
        <f t="shared" si="767"/>
        <v>244</v>
      </c>
      <c r="DF129" s="373">
        <f t="shared" si="767"/>
        <v>-140</v>
      </c>
      <c r="DG129" s="373">
        <f t="shared" si="767"/>
        <v>-392</v>
      </c>
      <c r="DH129" s="373">
        <f t="shared" si="767"/>
        <v>170</v>
      </c>
      <c r="DI129" s="373">
        <f t="shared" si="768" ref="DI129:DT133">BC129-AQ129</f>
        <v>-3</v>
      </c>
      <c r="DJ129" s="373">
        <f t="shared" si="768"/>
        <v>638</v>
      </c>
      <c r="DK129" s="373">
        <f t="shared" si="768"/>
        <v>670</v>
      </c>
      <c r="DL129" s="373">
        <f t="shared" si="768"/>
        <v>394</v>
      </c>
      <c r="DM129" s="373">
        <f t="shared" si="768"/>
        <v>860</v>
      </c>
      <c r="DN129" s="373">
        <f t="shared" si="768"/>
        <v>120</v>
      </c>
      <c r="DO129" s="373">
        <f t="shared" si="768"/>
        <v>127</v>
      </c>
      <c r="DP129" s="373">
        <f t="shared" si="768"/>
        <v>83</v>
      </c>
      <c r="DQ129" s="373">
        <f t="shared" si="768"/>
        <v>313</v>
      </c>
      <c r="DR129" s="373">
        <f t="shared" si="768"/>
        <v>675</v>
      </c>
      <c r="DS129" s="373">
        <f t="shared" si="768"/>
        <v>406</v>
      </c>
      <c r="DT129" s="373">
        <f t="shared" si="768"/>
        <v>620</v>
      </c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1741</v>
      </c>
    </row>
    <row r="130" spans="1:133" s="51" customFormat="1" ht="15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07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/>
      <c r="BP130" s="195"/>
      <c r="BQ130" s="195"/>
      <c r="BR130" s="195"/>
      <c r="BS130" s="195"/>
      <c r="BT130" s="195"/>
      <c r="BU130" s="103">
        <f t="shared" si="764"/>
        <v>0</v>
      </c>
      <c r="BV130" s="101">
        <f t="shared" si="764"/>
        <v>-208</v>
      </c>
      <c r="BW130" s="101">
        <f t="shared" si="764"/>
        <v>-749</v>
      </c>
      <c r="BX130" s="101">
        <f t="shared" si="764"/>
        <v>-585</v>
      </c>
      <c r="BY130" s="101">
        <f t="shared" si="764"/>
        <v>-353</v>
      </c>
      <c r="BZ130" s="101">
        <f t="shared" si="764"/>
        <v>-730</v>
      </c>
      <c r="CA130" s="101">
        <f t="shared" si="764"/>
        <v>-673</v>
      </c>
      <c r="CB130" s="101">
        <f t="shared" si="764"/>
        <v>-403</v>
      </c>
      <c r="CC130" s="101">
        <f t="shared" si="764"/>
        <v>-25</v>
      </c>
      <c r="CD130" s="373">
        <f t="shared" si="764"/>
        <v>0</v>
      </c>
      <c r="CE130" s="101">
        <f t="shared" si="765"/>
        <v>0</v>
      </c>
      <c r="CF130" s="101">
        <f t="shared" si="765"/>
        <v>0</v>
      </c>
      <c r="CG130" s="101">
        <f t="shared" si="765"/>
        <v>0</v>
      </c>
      <c r="CH130" s="101">
        <f t="shared" si="765"/>
        <v>0</v>
      </c>
      <c r="CI130" s="101">
        <f t="shared" si="765"/>
        <v>0</v>
      </c>
      <c r="CJ130" s="195">
        <f t="shared" si="765"/>
        <v>0</v>
      </c>
      <c r="CK130" s="195">
        <f t="shared" si="765"/>
        <v>56</v>
      </c>
      <c r="CL130" s="195">
        <f t="shared" si="765"/>
        <v>489</v>
      </c>
      <c r="CM130" s="195">
        <f t="shared" si="765"/>
        <v>443</v>
      </c>
      <c r="CN130" s="195">
        <f t="shared" si="765"/>
        <v>543</v>
      </c>
      <c r="CO130" s="195">
        <f t="shared" si="766"/>
        <v>207</v>
      </c>
      <c r="CP130" s="373">
        <f t="shared" si="766"/>
        <v>27</v>
      </c>
      <c r="CQ130" s="195">
        <f t="shared" si="766"/>
        <v>0</v>
      </c>
      <c r="CR130" s="195">
        <f t="shared" si="766"/>
        <v>0</v>
      </c>
      <c r="CS130" s="195">
        <f t="shared" si="766"/>
        <v>20</v>
      </c>
      <c r="CT130" s="195">
        <f t="shared" si="766"/>
        <v>52</v>
      </c>
      <c r="CU130" s="195">
        <f t="shared" si="766"/>
        <v>769</v>
      </c>
      <c r="CV130" s="195">
        <f t="shared" si="766"/>
        <v>419</v>
      </c>
      <c r="CW130" s="195">
        <f t="shared" si="766"/>
        <v>454</v>
      </c>
      <c r="CX130" s="195">
        <f t="shared" si="766"/>
        <v>27</v>
      </c>
      <c r="CY130" s="195">
        <f t="shared" si="767"/>
        <v>-86</v>
      </c>
      <c r="CZ130" s="195">
        <f t="shared" si="767"/>
        <v>209</v>
      </c>
      <c r="DA130" s="195">
        <f t="shared" si="767"/>
        <v>-207</v>
      </c>
      <c r="DB130" s="373">
        <f t="shared" si="767"/>
        <v>-26</v>
      </c>
      <c r="DC130" s="373">
        <f t="shared" si="767"/>
        <v>0</v>
      </c>
      <c r="DD130" s="373">
        <f t="shared" si="767"/>
        <v>2</v>
      </c>
      <c r="DE130" s="373">
        <f t="shared" si="767"/>
        <v>3</v>
      </c>
      <c r="DF130" s="373">
        <f t="shared" si="767"/>
        <v>-13</v>
      </c>
      <c r="DG130" s="373">
        <f t="shared" si="767"/>
        <v>-188</v>
      </c>
      <c r="DH130" s="373">
        <f t="shared" si="767"/>
        <v>230</v>
      </c>
      <c r="DI130" s="373">
        <f t="shared" si="768"/>
        <v>234</v>
      </c>
      <c r="DJ130" s="373">
        <f t="shared" si="768"/>
        <v>400</v>
      </c>
      <c r="DK130" s="373">
        <f t="shared" si="768"/>
        <v>381</v>
      </c>
      <c r="DL130" s="373">
        <f t="shared" si="768"/>
        <v>148</v>
      </c>
      <c r="DM130" s="373">
        <f t="shared" si="768"/>
        <v>437</v>
      </c>
      <c r="DN130" s="373">
        <f t="shared" si="768"/>
        <v>21</v>
      </c>
      <c r="DO130" s="373">
        <f t="shared" si="768"/>
        <v>11</v>
      </c>
      <c r="DP130" s="373">
        <f t="shared" si="768"/>
        <v>9</v>
      </c>
      <c r="DQ130" s="373">
        <f t="shared" si="768"/>
        <v>17</v>
      </c>
      <c r="DR130" s="373">
        <f t="shared" si="768"/>
        <v>78</v>
      </c>
      <c r="DS130" s="373">
        <f t="shared" si="768"/>
        <v>95</v>
      </c>
      <c r="DT130" s="373">
        <f t="shared" si="768"/>
        <v>55</v>
      </c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704</v>
      </c>
    </row>
    <row r="131" spans="1:133" s="51" customFormat="1" ht="15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07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/>
      <c r="BP131" s="195"/>
      <c r="BQ131" s="195"/>
      <c r="BR131" s="195"/>
      <c r="BS131" s="195"/>
      <c r="BT131" s="195"/>
      <c r="BU131" s="103">
        <f t="shared" si="764"/>
        <v>-38</v>
      </c>
      <c r="BV131" s="101">
        <f t="shared" si="764"/>
        <v>-64</v>
      </c>
      <c r="BW131" s="101">
        <f t="shared" si="764"/>
        <v>-61</v>
      </c>
      <c r="BX131" s="101">
        <f t="shared" si="764"/>
        <v>-89</v>
      </c>
      <c r="BY131" s="101">
        <f t="shared" si="764"/>
        <v>-32</v>
      </c>
      <c r="BZ131" s="101">
        <f t="shared" si="764"/>
        <v>-78</v>
      </c>
      <c r="CA131" s="101">
        <f t="shared" si="764"/>
        <v>-68</v>
      </c>
      <c r="CB131" s="101">
        <f t="shared" si="764"/>
        <v>-12</v>
      </c>
      <c r="CC131" s="101">
        <f t="shared" si="764"/>
        <v>-20</v>
      </c>
      <c r="CD131" s="373">
        <f t="shared" si="764"/>
        <v>-29</v>
      </c>
      <c r="CE131" s="101">
        <f t="shared" si="765"/>
        <v>-30</v>
      </c>
      <c r="CF131" s="101">
        <f t="shared" si="765"/>
        <v>-74</v>
      </c>
      <c r="CG131" s="101">
        <f t="shared" si="765"/>
        <v>-38</v>
      </c>
      <c r="CH131" s="101">
        <f t="shared" si="765"/>
        <v>20</v>
      </c>
      <c r="CI131" s="101">
        <f t="shared" si="765"/>
        <v>32</v>
      </c>
      <c r="CJ131" s="195">
        <f t="shared" si="765"/>
        <v>22</v>
      </c>
      <c r="CK131" s="195">
        <f t="shared" si="765"/>
        <v>37</v>
      </c>
      <c r="CL131" s="195">
        <f t="shared" si="765"/>
        <v>27</v>
      </c>
      <c r="CM131" s="195">
        <f t="shared" si="765"/>
        <v>90</v>
      </c>
      <c r="CN131" s="195">
        <f t="shared" si="765"/>
        <v>19</v>
      </c>
      <c r="CO131" s="195">
        <f t="shared" si="766"/>
        <v>41</v>
      </c>
      <c r="CP131" s="373">
        <f t="shared" si="766"/>
        <v>40</v>
      </c>
      <c r="CQ131" s="195">
        <f t="shared" si="766"/>
        <v>-27</v>
      </c>
      <c r="CR131" s="195">
        <f t="shared" si="766"/>
        <v>-20</v>
      </c>
      <c r="CS131" s="195">
        <f t="shared" si="766"/>
        <v>42</v>
      </c>
      <c r="CT131" s="195">
        <f t="shared" si="766"/>
        <v>47</v>
      </c>
      <c r="CU131" s="195">
        <f t="shared" si="766"/>
        <v>36</v>
      </c>
      <c r="CV131" s="195">
        <f t="shared" si="766"/>
        <v>18</v>
      </c>
      <c r="CW131" s="195">
        <f t="shared" si="766"/>
        <v>34</v>
      </c>
      <c r="CX131" s="195">
        <f t="shared" si="766"/>
        <v>23</v>
      </c>
      <c r="CY131" s="195">
        <f t="shared" si="767"/>
        <v>-58</v>
      </c>
      <c r="CZ131" s="195">
        <f t="shared" si="767"/>
        <v>40</v>
      </c>
      <c r="DA131" s="195">
        <f t="shared" si="767"/>
        <v>-56</v>
      </c>
      <c r="DB131" s="373">
        <f t="shared" si="767"/>
        <v>-13</v>
      </c>
      <c r="DC131" s="373">
        <f t="shared" si="767"/>
        <v>10</v>
      </c>
      <c r="DD131" s="373">
        <f t="shared" si="767"/>
        <v>10</v>
      </c>
      <c r="DE131" s="373">
        <f t="shared" si="767"/>
        <v>18</v>
      </c>
      <c r="DF131" s="373">
        <f t="shared" si="767"/>
        <v>16</v>
      </c>
      <c r="DG131" s="373">
        <f t="shared" si="767"/>
        <v>-30</v>
      </c>
      <c r="DH131" s="373">
        <f t="shared" si="767"/>
        <v>45</v>
      </c>
      <c r="DI131" s="373">
        <f t="shared" si="768"/>
        <v>0</v>
      </c>
      <c r="DJ131" s="373">
        <f t="shared" si="768"/>
        <v>69</v>
      </c>
      <c r="DK131" s="373">
        <f t="shared" si="768"/>
        <v>57</v>
      </c>
      <c r="DL131" s="373">
        <f t="shared" si="768"/>
        <v>6</v>
      </c>
      <c r="DM131" s="373">
        <f t="shared" si="768"/>
        <v>55</v>
      </c>
      <c r="DN131" s="373">
        <f t="shared" si="768"/>
        <v>7</v>
      </c>
      <c r="DO131" s="373">
        <f t="shared" si="768"/>
        <v>46</v>
      </c>
      <c r="DP131" s="373">
        <f t="shared" si="768"/>
        <v>33</v>
      </c>
      <c r="DQ131" s="373">
        <f t="shared" si="768"/>
        <v>-35</v>
      </c>
      <c r="DR131" s="373">
        <f t="shared" si="768"/>
        <v>-25</v>
      </c>
      <c r="DS131" s="373">
        <f t="shared" si="768"/>
        <v>25</v>
      </c>
      <c r="DT131" s="373">
        <f t="shared" si="768"/>
        <v>50</v>
      </c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135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07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/>
      <c r="BP132" s="195"/>
      <c r="BQ132" s="195"/>
      <c r="BR132" s="195"/>
      <c r="BS132" s="195"/>
      <c r="BT132" s="195"/>
      <c r="BU132" s="103">
        <f t="shared" si="764"/>
        <v>1</v>
      </c>
      <c r="BV132" s="101">
        <f t="shared" si="764"/>
        <v>0</v>
      </c>
      <c r="BW132" s="101">
        <f t="shared" si="764"/>
        <v>0</v>
      </c>
      <c r="BX132" s="101">
        <f t="shared" si="764"/>
        <v>-2</v>
      </c>
      <c r="BY132" s="101">
        <f t="shared" si="764"/>
        <v>-1</v>
      </c>
      <c r="BZ132" s="101">
        <f t="shared" si="764"/>
        <v>-3</v>
      </c>
      <c r="CA132" s="101">
        <f t="shared" si="764"/>
        <v>0</v>
      </c>
      <c r="CB132" s="101">
        <f t="shared" si="764"/>
        <v>4</v>
      </c>
      <c r="CC132" s="101">
        <f t="shared" si="764"/>
        <v>1</v>
      </c>
      <c r="CD132" s="373">
        <f t="shared" si="764"/>
        <v>0</v>
      </c>
      <c r="CE132" s="101">
        <f t="shared" si="765"/>
        <v>-2</v>
      </c>
      <c r="CF132" s="101">
        <f t="shared" si="765"/>
        <v>-4</v>
      </c>
      <c r="CG132" s="101">
        <f t="shared" si="765"/>
        <v>-1</v>
      </c>
      <c r="CH132" s="101">
        <f t="shared" si="765"/>
        <v>0</v>
      </c>
      <c r="CI132" s="101">
        <f t="shared" si="765"/>
        <v>0</v>
      </c>
      <c r="CJ132" s="195">
        <f t="shared" si="765"/>
        <v>2</v>
      </c>
      <c r="CK132" s="195">
        <f t="shared" si="765"/>
        <v>1</v>
      </c>
      <c r="CL132" s="195">
        <f t="shared" si="765"/>
        <v>2</v>
      </c>
      <c r="CM132" s="195">
        <f t="shared" si="765"/>
        <v>5</v>
      </c>
      <c r="CN132" s="195">
        <f t="shared" si="765"/>
        <v>-1</v>
      </c>
      <c r="CO132" s="195">
        <f t="shared" si="766"/>
        <v>-1</v>
      </c>
      <c r="CP132" s="373">
        <f t="shared" si="766"/>
        <v>1</v>
      </c>
      <c r="CQ132" s="195">
        <f t="shared" si="766"/>
        <v>0</v>
      </c>
      <c r="CR132" s="195">
        <f t="shared" si="766"/>
        <v>-1</v>
      </c>
      <c r="CS132" s="195">
        <f t="shared" si="766"/>
        <v>4</v>
      </c>
      <c r="CT132" s="195">
        <f t="shared" si="766"/>
        <v>3</v>
      </c>
      <c r="CU132" s="195">
        <f t="shared" si="766"/>
        <v>1</v>
      </c>
      <c r="CV132" s="195">
        <f t="shared" si="766"/>
        <v>2</v>
      </c>
      <c r="CW132" s="195">
        <f t="shared" si="766"/>
        <v>4</v>
      </c>
      <c r="CX132" s="195">
        <f t="shared" si="766"/>
        <v>-1</v>
      </c>
      <c r="CY132" s="195">
        <f t="shared" si="767"/>
        <v>-5</v>
      </c>
      <c r="CZ132" s="195">
        <f t="shared" si="767"/>
        <v>2</v>
      </c>
      <c r="DA132" s="195">
        <f t="shared" si="767"/>
        <v>0</v>
      </c>
      <c r="DB132" s="373">
        <f t="shared" si="767"/>
        <v>-1</v>
      </c>
      <c r="DC132" s="373">
        <f t="shared" si="767"/>
        <v>0</v>
      </c>
      <c r="DD132" s="373">
        <f t="shared" si="767"/>
        <v>0</v>
      </c>
      <c r="DE132" s="373">
        <f t="shared" si="767"/>
        <v>-4</v>
      </c>
      <c r="DF132" s="373">
        <f t="shared" si="767"/>
        <v>2</v>
      </c>
      <c r="DG132" s="373">
        <f t="shared" si="767"/>
        <v>0</v>
      </c>
      <c r="DH132" s="373">
        <f t="shared" si="767"/>
        <v>-2</v>
      </c>
      <c r="DI132" s="373">
        <f t="shared" si="768"/>
        <v>-3</v>
      </c>
      <c r="DJ132" s="373">
        <f t="shared" si="768"/>
        <v>2</v>
      </c>
      <c r="DK132" s="373">
        <f t="shared" si="768"/>
        <v>2</v>
      </c>
      <c r="DL132" s="373">
        <f t="shared" si="768"/>
        <v>-3</v>
      </c>
      <c r="DM132" s="373">
        <f t="shared" si="768"/>
        <v>5</v>
      </c>
      <c r="DN132" s="373">
        <f t="shared" si="768"/>
        <v>1</v>
      </c>
      <c r="DO132" s="373">
        <f t="shared" si="768"/>
        <v>3</v>
      </c>
      <c r="DP132" s="373">
        <f t="shared" si="768"/>
        <v>1</v>
      </c>
      <c r="DQ132" s="373">
        <f t="shared" si="768"/>
        <v>3</v>
      </c>
      <c r="DR132" s="373">
        <f t="shared" si="768"/>
        <v>-2</v>
      </c>
      <c r="DS132" s="373">
        <f t="shared" si="768"/>
        <v>1</v>
      </c>
      <c r="DT132" s="373">
        <f t="shared" si="768"/>
        <v>0</v>
      </c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2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07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/>
      <c r="BP133" s="195"/>
      <c r="BQ133" s="195"/>
      <c r="BR133" s="195"/>
      <c r="BS133" s="195"/>
      <c r="BT133" s="195"/>
      <c r="BU133" s="103">
        <f t="shared" si="764"/>
        <v>0</v>
      </c>
      <c r="BV133" s="101">
        <f t="shared" si="764"/>
        <v>0</v>
      </c>
      <c r="BW133" s="101">
        <f t="shared" si="764"/>
        <v>0</v>
      </c>
      <c r="BX133" s="101">
        <f t="shared" si="764"/>
        <v>0</v>
      </c>
      <c r="BY133" s="101">
        <f t="shared" si="764"/>
        <v>0</v>
      </c>
      <c r="BZ133" s="101">
        <f t="shared" si="764"/>
        <v>0</v>
      </c>
      <c r="CA133" s="101">
        <f t="shared" si="764"/>
        <v>0</v>
      </c>
      <c r="CB133" s="101">
        <f t="shared" si="764"/>
        <v>0</v>
      </c>
      <c r="CC133" s="101">
        <f t="shared" si="764"/>
        <v>0</v>
      </c>
      <c r="CD133" s="373">
        <f t="shared" si="764"/>
        <v>0</v>
      </c>
      <c r="CE133" s="101">
        <f t="shared" si="765"/>
        <v>0</v>
      </c>
      <c r="CF133" s="101">
        <f t="shared" si="765"/>
        <v>0</v>
      </c>
      <c r="CG133" s="101">
        <f t="shared" si="765"/>
        <v>0</v>
      </c>
      <c r="CH133" s="101">
        <f t="shared" si="765"/>
        <v>0</v>
      </c>
      <c r="CI133" s="101">
        <f t="shared" si="765"/>
        <v>0</v>
      </c>
      <c r="CJ133" s="195">
        <f t="shared" si="765"/>
        <v>0</v>
      </c>
      <c r="CK133" s="195">
        <f t="shared" si="765"/>
        <v>0</v>
      </c>
      <c r="CL133" s="195">
        <f t="shared" si="765"/>
        <v>0</v>
      </c>
      <c r="CM133" s="195">
        <f t="shared" si="765"/>
        <v>0</v>
      </c>
      <c r="CN133" s="195">
        <f t="shared" si="765"/>
        <v>0</v>
      </c>
      <c r="CO133" s="195">
        <f t="shared" si="766"/>
        <v>0</v>
      </c>
      <c r="CP133" s="373">
        <f t="shared" si="766"/>
        <v>0</v>
      </c>
      <c r="CQ133" s="195">
        <f t="shared" si="766"/>
        <v>0</v>
      </c>
      <c r="CR133" s="195">
        <f t="shared" si="766"/>
        <v>0</v>
      </c>
      <c r="CS133" s="195">
        <f t="shared" si="766"/>
        <v>0</v>
      </c>
      <c r="CT133" s="195">
        <f t="shared" si="766"/>
        <v>0</v>
      </c>
      <c r="CU133" s="195">
        <f t="shared" si="766"/>
        <v>1</v>
      </c>
      <c r="CV133" s="195">
        <f t="shared" si="766"/>
        <v>0</v>
      </c>
      <c r="CW133" s="195">
        <f t="shared" si="766"/>
        <v>0</v>
      </c>
      <c r="CX133" s="195">
        <f t="shared" si="766"/>
        <v>0</v>
      </c>
      <c r="CY133" s="195">
        <f t="shared" si="767"/>
        <v>0</v>
      </c>
      <c r="CZ133" s="195">
        <f t="shared" si="767"/>
        <v>1</v>
      </c>
      <c r="DA133" s="195">
        <f t="shared" si="767"/>
        <v>0</v>
      </c>
      <c r="DB133" s="373">
        <f t="shared" si="767"/>
        <v>0</v>
      </c>
      <c r="DC133" s="373">
        <f t="shared" si="767"/>
        <v>0</v>
      </c>
      <c r="DD133" s="373">
        <f t="shared" si="767"/>
        <v>0</v>
      </c>
      <c r="DE133" s="373">
        <f t="shared" si="767"/>
        <v>0</v>
      </c>
      <c r="DF133" s="373">
        <f t="shared" si="767"/>
        <v>1</v>
      </c>
      <c r="DG133" s="373">
        <f t="shared" si="767"/>
        <v>0</v>
      </c>
      <c r="DH133" s="373">
        <f t="shared" si="767"/>
        <v>0</v>
      </c>
      <c r="DI133" s="373">
        <f t="shared" si="768"/>
        <v>1</v>
      </c>
      <c r="DJ133" s="373">
        <f t="shared" si="768"/>
        <v>0</v>
      </c>
      <c r="DK133" s="373">
        <f t="shared" si="768"/>
        <v>0</v>
      </c>
      <c r="DL133" s="373">
        <f t="shared" si="768"/>
        <v>-1</v>
      </c>
      <c r="DM133" s="373">
        <f t="shared" si="768"/>
        <v>1</v>
      </c>
      <c r="DN133" s="373">
        <f t="shared" si="768"/>
        <v>0</v>
      </c>
      <c r="DO133" s="373">
        <f t="shared" si="768"/>
        <v>0</v>
      </c>
      <c r="DP133" s="373">
        <f t="shared" si="768"/>
        <v>0</v>
      </c>
      <c r="DQ133" s="373">
        <f t="shared" si="768"/>
        <v>1</v>
      </c>
      <c r="DR133" s="373">
        <f t="shared" si="768"/>
        <v>-1</v>
      </c>
      <c r="DS133" s="373">
        <f t="shared" si="768"/>
        <v>-1</v>
      </c>
      <c r="DT133" s="373">
        <f t="shared" si="768"/>
        <v>0</v>
      </c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769" ref="C134:Q134">SUM(C129:C133)</f>
        <v>88</v>
      </c>
      <c r="D134" s="110">
        <f t="shared" si="769"/>
        <v>2549</v>
      </c>
      <c r="E134" s="110">
        <f t="shared" si="769"/>
        <v>2724</v>
      </c>
      <c r="F134" s="110">
        <f t="shared" si="769"/>
        <v>2556</v>
      </c>
      <c r="G134" s="110">
        <f t="shared" si="769"/>
        <v>1401</v>
      </c>
      <c r="H134" s="111">
        <f t="shared" si="769"/>
        <v>2889</v>
      </c>
      <c r="I134" s="110">
        <f t="shared" si="769"/>
        <v>2859</v>
      </c>
      <c r="J134" s="111">
        <f t="shared" si="769"/>
        <v>1671</v>
      </c>
      <c r="K134" s="110">
        <f t="shared" si="769"/>
        <v>366</v>
      </c>
      <c r="L134" s="112">
        <f t="shared" si="769"/>
        <v>37</v>
      </c>
      <c r="M134" s="111">
        <f t="shared" si="769"/>
        <v>59</v>
      </c>
      <c r="N134" s="111">
        <f t="shared" si="769"/>
        <v>99</v>
      </c>
      <c r="O134" s="111">
        <f t="shared" si="769"/>
        <v>51</v>
      </c>
      <c r="P134" s="111">
        <f t="shared" si="769"/>
        <v>0</v>
      </c>
      <c r="Q134" s="111">
        <f t="shared" si="769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si="770" ref="X134:AF134">SUM(X129+X130+X131+X132+X133)</f>
        <v>8</v>
      </c>
      <c r="Y134" s="196">
        <f t="shared" si="770"/>
        <v>27</v>
      </c>
      <c r="Z134" s="196">
        <f t="shared" si="770"/>
        <v>21</v>
      </c>
      <c r="AA134" s="196">
        <f t="shared" si="770"/>
        <v>12</v>
      </c>
      <c r="AB134" s="196">
        <f t="shared" si="770"/>
        <v>20</v>
      </c>
      <c r="AC134" s="196">
        <f t="shared" si="770"/>
        <v>32</v>
      </c>
      <c r="AD134" s="196">
        <f t="shared" si="770"/>
        <v>24</v>
      </c>
      <c r="AE134" s="196">
        <f t="shared" si="770"/>
        <v>1449</v>
      </c>
      <c r="AF134" s="196">
        <f t="shared" si="770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08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/>
      <c r="BP134" s="196"/>
      <c r="BQ134" s="196"/>
      <c r="BR134" s="196"/>
      <c r="BS134" s="196"/>
      <c r="BT134" s="196"/>
      <c r="BU134" s="109">
        <f t="shared" si="771" ref="BU134:BY134">SUM(BU129:BU133)</f>
        <v>-37</v>
      </c>
      <c r="BV134" s="111">
        <f t="shared" si="771"/>
        <v>-2549</v>
      </c>
      <c r="BW134" s="111">
        <f t="shared" si="771"/>
        <v>-2724</v>
      </c>
      <c r="BX134" s="111">
        <f t="shared" si="771"/>
        <v>-2556</v>
      </c>
      <c r="BY134" s="111">
        <f t="shared" si="771"/>
        <v>-1401</v>
      </c>
      <c r="BZ134" s="111">
        <f t="shared" si="772" ref="BZ134:CH134">SUM(BZ129:BZ133)</f>
        <v>-2889</v>
      </c>
      <c r="CA134" s="111">
        <f t="shared" si="772"/>
        <v>-2859</v>
      </c>
      <c r="CB134" s="111">
        <f t="shared" si="772"/>
        <v>-1643</v>
      </c>
      <c r="CC134" s="111">
        <f t="shared" si="772"/>
        <v>-336</v>
      </c>
      <c r="CD134" s="374">
        <f t="shared" si="772"/>
        <v>-29</v>
      </c>
      <c r="CE134" s="111">
        <f t="shared" si="772"/>
        <v>-32</v>
      </c>
      <c r="CF134" s="111">
        <f t="shared" si="772"/>
        <v>-78</v>
      </c>
      <c r="CG134" s="111">
        <f t="shared" si="772"/>
        <v>-39</v>
      </c>
      <c r="CH134" s="111">
        <f t="shared" si="772"/>
        <v>20</v>
      </c>
      <c r="CI134" s="111">
        <f t="shared" si="773" ref="CI134:CJ134">SUM(CI129:CI133)</f>
        <v>32</v>
      </c>
      <c r="CJ134" s="196">
        <f t="shared" si="773"/>
        <v>24</v>
      </c>
      <c r="CK134" s="196">
        <f t="shared" si="774" ref="CK134:CL134">SUM(CK129:CK133)</f>
        <v>1449</v>
      </c>
      <c r="CL134" s="196">
        <f t="shared" si="774"/>
        <v>2201</v>
      </c>
      <c r="CM134" s="196">
        <f t="shared" si="775" ref="CM134:CN134">SUM(CM129:CM133)</f>
        <v>2110</v>
      </c>
      <c r="CN134" s="196">
        <f t="shared" si="775"/>
        <v>2048</v>
      </c>
      <c r="CO134" s="196">
        <f t="shared" si="776" ref="CO134:CQ134">SUM(CO129:CO133)</f>
        <v>976</v>
      </c>
      <c r="CP134" s="374">
        <f t="shared" si="776"/>
        <v>179</v>
      </c>
      <c r="CQ134" s="196">
        <f t="shared" si="776"/>
        <v>-27</v>
      </c>
      <c r="CR134" s="196">
        <f t="shared" si="777" ref="CR134:CS134">SUM(CR129:CR133)</f>
        <v>-21</v>
      </c>
      <c r="CS134" s="196">
        <f t="shared" si="777"/>
        <v>195</v>
      </c>
      <c r="CT134" s="196">
        <f t="shared" si="778" ref="CT134">SUM(CT129:CT133)</f>
        <v>1182</v>
      </c>
      <c r="CU134" s="196">
        <f t="shared" si="779" ref="CU134">SUM(CU129:CU133)</f>
        <v>2177</v>
      </c>
      <c r="CV134" s="196">
        <f t="shared" si="780" ref="CV134">SUM(CV129:CV133)</f>
        <v>1390</v>
      </c>
      <c r="CW134" s="196">
        <f t="shared" si="781" ref="CW134">SUM(CW129:CW133)</f>
        <v>399</v>
      </c>
      <c r="CX134" s="196">
        <f t="shared" si="782" ref="CX134">SUM(CX129:CX133)</f>
        <v>-338</v>
      </c>
      <c r="CY134" s="196">
        <f t="shared" si="783" ref="CY134">SUM(CY129:CY133)</f>
        <v>-834</v>
      </c>
      <c r="CZ134" s="196">
        <f t="shared" si="784" ref="CZ134">SUM(CZ129:CZ133)</f>
        <v>448</v>
      </c>
      <c r="DA134" s="196">
        <f t="shared" si="785" ref="DA134">SUM(DA129:DA133)</f>
        <v>-992</v>
      </c>
      <c r="DB134" s="374">
        <f t="shared" si="786" ref="DB134">SUM(DB129:DB133)</f>
        <v>-84</v>
      </c>
      <c r="DC134" s="374">
        <f t="shared" si="787" ref="DC134">SUM(DC129:DC133)</f>
        <v>10</v>
      </c>
      <c r="DD134" s="374">
        <f t="shared" si="788" ref="DD134">SUM(DD129:DD133)</f>
        <v>52</v>
      </c>
      <c r="DE134" s="374">
        <f t="shared" si="789" ref="DE134">SUM(DE129:DE133)</f>
        <v>261</v>
      </c>
      <c r="DF134" s="374">
        <f t="shared" si="790" ref="DF134">SUM(DF129:DF133)</f>
        <v>-134</v>
      </c>
      <c r="DG134" s="374">
        <f t="shared" si="791" ref="DG134">SUM(DG129:DG133)</f>
        <v>-610</v>
      </c>
      <c r="DH134" s="374">
        <f t="shared" si="792" ref="DH134">SUM(DH129:DH133)</f>
        <v>443</v>
      </c>
      <c r="DI134" s="374">
        <f t="shared" si="793" ref="DI134">SUM(DI129:DI133)</f>
        <v>229</v>
      </c>
      <c r="DJ134" s="374">
        <f t="shared" si="794" ref="DJ134">SUM(DJ129:DJ133)</f>
        <v>1109</v>
      </c>
      <c r="DK134" s="374">
        <f t="shared" si="795" ref="DK134:DL134">SUM(DK129:DK133)</f>
        <v>1110</v>
      </c>
      <c r="DL134" s="374">
        <f t="shared" si="795"/>
        <v>544</v>
      </c>
      <c r="DM134" s="374">
        <f t="shared" si="796" ref="DM134:DN134">SUM(DM129:DM133)</f>
        <v>1358</v>
      </c>
      <c r="DN134" s="374">
        <f t="shared" si="796"/>
        <v>149</v>
      </c>
      <c r="DO134" s="374">
        <f t="shared" si="797" ref="DO134:DP134">SUM(DO129:DO133)</f>
        <v>187</v>
      </c>
      <c r="DP134" s="374">
        <f t="shared" si="797"/>
        <v>126</v>
      </c>
      <c r="DQ134" s="374">
        <f t="shared" si="798" ref="DQ134:DR134">SUM(DQ129:DQ133)</f>
        <v>299</v>
      </c>
      <c r="DR134" s="374">
        <f t="shared" si="798"/>
        <v>725</v>
      </c>
      <c r="DS134" s="374">
        <f t="shared" si="799" ref="DS134:DT134">SUM(DS129:DS133)</f>
        <v>526</v>
      </c>
      <c r="DT134" s="374">
        <f t="shared" si="799"/>
        <v>725</v>
      </c>
      <c r="EB134" s="262"/>
      <c r="EC134" s="77">
        <f>SUM(EC129:EC133)</f>
        <v>2582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496"/>
      <c r="BK135" s="550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431"/>
      <c r="DV135" s="431"/>
      <c r="DW135" s="431"/>
      <c r="DX135" s="431"/>
      <c r="DY135" s="431"/>
      <c r="DZ135" s="431"/>
      <c r="EA135" s="431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08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1685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08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678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08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109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08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1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08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si="800" ref="AF141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08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EB141" s="262"/>
      <c r="EC141" s="77">
        <f>SUM(EC136:EC140)</f>
        <v>2473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496"/>
      <c r="BK142" s="550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431"/>
      <c r="DV142" s="431"/>
      <c r="DW142" s="431"/>
      <c r="DX142" s="431"/>
      <c r="DY142" s="431"/>
      <c r="DZ142" s="431"/>
      <c r="EA142" s="431"/>
      <c r="EB142" s="261"/>
      <c r="EC142" s="82"/>
    </row>
    <row r="143" spans="1:133" s="51" customFormat="1" ht="15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07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/>
      <c r="BP143" s="195"/>
      <c r="BQ143" s="195"/>
      <c r="BR143" s="195"/>
      <c r="BS143" s="195"/>
      <c r="BT143" s="195"/>
      <c r="BU143" s="103">
        <f t="shared" si="801" ref="BU143:CD147">O143-C143</f>
        <v>-1754</v>
      </c>
      <c r="BV143" s="101">
        <f t="shared" si="801"/>
        <v>-9060</v>
      </c>
      <c r="BW143" s="101">
        <f t="shared" si="801"/>
        <v>-13991</v>
      </c>
      <c r="BX143" s="101">
        <f t="shared" si="801"/>
        <v>-14826</v>
      </c>
      <c r="BY143" s="101">
        <f t="shared" si="801"/>
        <v>-14689</v>
      </c>
      <c r="BZ143" s="101">
        <f t="shared" si="801"/>
        <v>-14012</v>
      </c>
      <c r="CA143" s="101">
        <f t="shared" si="801"/>
        <v>-14419</v>
      </c>
      <c r="CB143" s="101">
        <f t="shared" si="801"/>
        <v>-13311</v>
      </c>
      <c r="CC143" s="101">
        <f t="shared" si="801"/>
        <v>-10861</v>
      </c>
      <c r="CD143" s="373">
        <f t="shared" si="801"/>
        <v>-9696</v>
      </c>
      <c r="CE143" s="101">
        <f t="shared" si="802" ref="CE143:CN147">Y143-M143</f>
        <v>-8762</v>
      </c>
      <c r="CF143" s="101">
        <f t="shared" si="802"/>
        <v>-9120</v>
      </c>
      <c r="CG143" s="101">
        <f t="shared" si="802"/>
        <v>-5499</v>
      </c>
      <c r="CH143" s="101">
        <f t="shared" si="802"/>
        <v>1288</v>
      </c>
      <c r="CI143" s="101">
        <f t="shared" si="802"/>
        <v>8339</v>
      </c>
      <c r="CJ143" s="195">
        <f t="shared" si="802"/>
        <v>15285</v>
      </c>
      <c r="CK143" s="195">
        <f t="shared" si="802"/>
        <v>24087</v>
      </c>
      <c r="CL143" s="195">
        <f t="shared" si="802"/>
        <v>23696</v>
      </c>
      <c r="CM143" s="195">
        <f t="shared" si="802"/>
        <v>24672</v>
      </c>
      <c r="CN143" s="195">
        <f t="shared" si="802"/>
        <v>21680</v>
      </c>
      <c r="CO143" s="195">
        <f t="shared" si="803" ref="CO143:CX147">AI143-W143</f>
        <v>21531</v>
      </c>
      <c r="CP143" s="373">
        <f t="shared" si="803"/>
        <v>17501</v>
      </c>
      <c r="CQ143" s="195">
        <f t="shared" si="803"/>
        <v>16340</v>
      </c>
      <c r="CR143" s="195">
        <f t="shared" si="803"/>
        <v>17505</v>
      </c>
      <c r="CS143" s="195">
        <f t="shared" si="803"/>
        <v>18944</v>
      </c>
      <c r="CT143" s="195">
        <f t="shared" si="803"/>
        <v>18750</v>
      </c>
      <c r="CU143" s="195">
        <f t="shared" si="803"/>
        <v>11918</v>
      </c>
      <c r="CV143" s="195">
        <f t="shared" si="803"/>
        <v>3779</v>
      </c>
      <c r="CW143" s="195">
        <f t="shared" si="803"/>
        <v>-5321</v>
      </c>
      <c r="CX143" s="195">
        <f t="shared" si="803"/>
        <v>-4532</v>
      </c>
      <c r="CY143" s="195">
        <f t="shared" si="804" ref="CY143:DH147">AS143-AG143</f>
        <v>-7252</v>
      </c>
      <c r="CZ143" s="195">
        <f t="shared" si="804"/>
        <v>-6341</v>
      </c>
      <c r="DA143" s="195">
        <f t="shared" si="804"/>
        <v>-8423</v>
      </c>
      <c r="DB143" s="373">
        <f t="shared" si="804"/>
        <v>-4958</v>
      </c>
      <c r="DC143" s="373">
        <f t="shared" si="804"/>
        <v>-4787</v>
      </c>
      <c r="DD143" s="373">
        <f t="shared" si="804"/>
        <v>-4954</v>
      </c>
      <c r="DE143" s="373">
        <f t="shared" si="804"/>
        <v>-4494</v>
      </c>
      <c r="DF143" s="373">
        <f t="shared" si="804"/>
        <v>-4350</v>
      </c>
      <c r="DG143" s="373">
        <f t="shared" si="804"/>
        <v>-1755</v>
      </c>
      <c r="DH143" s="373">
        <f t="shared" si="804"/>
        <v>1483</v>
      </c>
      <c r="DI143" s="373">
        <f t="shared" si="805" ref="DI143:DT147">BC143-AQ143</f>
        <v>1338</v>
      </c>
      <c r="DJ143" s="373">
        <f t="shared" si="805"/>
        <v>1994</v>
      </c>
      <c r="DK143" s="373">
        <f t="shared" si="805"/>
        <v>3174</v>
      </c>
      <c r="DL143" s="373">
        <f t="shared" si="805"/>
        <v>4715</v>
      </c>
      <c r="DM143" s="373">
        <f t="shared" si="805"/>
        <v>5255</v>
      </c>
      <c r="DN143" s="373">
        <f t="shared" si="805"/>
        <v>3143</v>
      </c>
      <c r="DO143" s="373">
        <f t="shared" si="805"/>
        <v>3546</v>
      </c>
      <c r="DP143" s="373">
        <f t="shared" si="805"/>
        <v>2482</v>
      </c>
      <c r="DQ143" s="373">
        <f t="shared" si="805"/>
        <v>501</v>
      </c>
      <c r="DR143" s="373">
        <f t="shared" si="805"/>
        <v>445</v>
      </c>
      <c r="DS143" s="373">
        <f t="shared" si="805"/>
        <v>2186</v>
      </c>
      <c r="DT143" s="373">
        <f t="shared" si="805"/>
        <v>-1179</v>
      </c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28003</v>
      </c>
    </row>
    <row r="144" spans="1:133" s="51" customFormat="1" ht="15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07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/>
      <c r="BP144" s="195"/>
      <c r="BQ144" s="195"/>
      <c r="BR144" s="195"/>
      <c r="BS144" s="195"/>
      <c r="BT144" s="195"/>
      <c r="BU144" s="103">
        <f t="shared" si="801"/>
        <v>-374</v>
      </c>
      <c r="BV144" s="101">
        <f t="shared" si="801"/>
        <v>-2172</v>
      </c>
      <c r="BW144" s="101">
        <f t="shared" si="801"/>
        <v>-4887</v>
      </c>
      <c r="BX144" s="101">
        <f t="shared" si="801"/>
        <v>-5359</v>
      </c>
      <c r="BY144" s="101">
        <f t="shared" si="801"/>
        <v>-5244</v>
      </c>
      <c r="BZ144" s="101">
        <f t="shared" si="801"/>
        <v>-5364</v>
      </c>
      <c r="CA144" s="101">
        <f t="shared" si="801"/>
        <v>-5517</v>
      </c>
      <c r="CB144" s="101">
        <f t="shared" si="801"/>
        <v>-5901</v>
      </c>
      <c r="CC144" s="101">
        <f t="shared" si="801"/>
        <v>-5037</v>
      </c>
      <c r="CD144" s="373">
        <f t="shared" si="801"/>
        <v>-4236</v>
      </c>
      <c r="CE144" s="101">
        <f t="shared" si="802"/>
        <v>-3679</v>
      </c>
      <c r="CF144" s="101">
        <f t="shared" si="802"/>
        <v>-3131</v>
      </c>
      <c r="CG144" s="101">
        <f t="shared" si="802"/>
        <v>-2203</v>
      </c>
      <c r="CH144" s="101">
        <f t="shared" si="802"/>
        <v>-733</v>
      </c>
      <c r="CI144" s="101">
        <f t="shared" si="802"/>
        <v>1256</v>
      </c>
      <c r="CJ144" s="195">
        <f t="shared" si="802"/>
        <v>2387</v>
      </c>
      <c r="CK144" s="195">
        <f t="shared" si="802"/>
        <v>4084</v>
      </c>
      <c r="CL144" s="195">
        <f t="shared" si="802"/>
        <v>4462</v>
      </c>
      <c r="CM144" s="195">
        <f t="shared" si="802"/>
        <v>4544</v>
      </c>
      <c r="CN144" s="195">
        <f t="shared" si="802"/>
        <v>3962</v>
      </c>
      <c r="CO144" s="195">
        <f t="shared" si="803"/>
        <v>3137</v>
      </c>
      <c r="CP144" s="373">
        <f t="shared" si="803"/>
        <v>3636</v>
      </c>
      <c r="CQ144" s="195">
        <f t="shared" si="803"/>
        <v>2509</v>
      </c>
      <c r="CR144" s="195">
        <f t="shared" si="803"/>
        <v>1859</v>
      </c>
      <c r="CS144" s="195">
        <f t="shared" si="803"/>
        <v>2025</v>
      </c>
      <c r="CT144" s="195">
        <f t="shared" si="803"/>
        <v>3449</v>
      </c>
      <c r="CU144" s="195">
        <f t="shared" si="803"/>
        <v>3063</v>
      </c>
      <c r="CV144" s="195">
        <f t="shared" si="803"/>
        <v>1912</v>
      </c>
      <c r="CW144" s="195">
        <f t="shared" si="803"/>
        <v>516</v>
      </c>
      <c r="CX144" s="195">
        <f t="shared" si="803"/>
        <v>756</v>
      </c>
      <c r="CY144" s="195">
        <f t="shared" si="804"/>
        <v>834</v>
      </c>
      <c r="CZ144" s="195">
        <f t="shared" si="804"/>
        <v>1701</v>
      </c>
      <c r="DA144" s="195">
        <f t="shared" si="804"/>
        <v>1373</v>
      </c>
      <c r="DB144" s="373">
        <f t="shared" si="804"/>
        <v>-462</v>
      </c>
      <c r="DC144" s="373">
        <f t="shared" si="804"/>
        <v>789</v>
      </c>
      <c r="DD144" s="373">
        <f t="shared" si="804"/>
        <v>1407</v>
      </c>
      <c r="DE144" s="373">
        <f t="shared" si="804"/>
        <v>2044</v>
      </c>
      <c r="DF144" s="373">
        <f t="shared" si="804"/>
        <v>1137</v>
      </c>
      <c r="DG144" s="373">
        <f t="shared" si="804"/>
        <v>2970</v>
      </c>
      <c r="DH144" s="373">
        <f t="shared" si="804"/>
        <v>3959</v>
      </c>
      <c r="DI144" s="373">
        <f t="shared" si="805"/>
        <v>3832</v>
      </c>
      <c r="DJ144" s="373">
        <f t="shared" si="805"/>
        <v>3759</v>
      </c>
      <c r="DK144" s="373">
        <f t="shared" si="805"/>
        <v>3920</v>
      </c>
      <c r="DL144" s="373">
        <f t="shared" si="805"/>
        <v>3909</v>
      </c>
      <c r="DM144" s="373">
        <f t="shared" si="805"/>
        <v>4190</v>
      </c>
      <c r="DN144" s="373">
        <f t="shared" si="805"/>
        <v>2846</v>
      </c>
      <c r="DO144" s="373">
        <f t="shared" si="805"/>
        <v>1022</v>
      </c>
      <c r="DP144" s="373">
        <f t="shared" si="805"/>
        <v>400</v>
      </c>
      <c r="DQ144" s="373">
        <f t="shared" si="805"/>
        <v>-935</v>
      </c>
      <c r="DR144" s="373">
        <f t="shared" si="805"/>
        <v>-1326</v>
      </c>
      <c r="DS144" s="373">
        <f t="shared" si="805"/>
        <v>-2129</v>
      </c>
      <c r="DT144" s="373">
        <f t="shared" si="805"/>
        <v>-2556</v>
      </c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8916</v>
      </c>
    </row>
    <row r="145" spans="1:133" s="51" customFormat="1" ht="15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07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/>
      <c r="BP145" s="195"/>
      <c r="BQ145" s="195"/>
      <c r="BR145" s="195"/>
      <c r="BS145" s="195"/>
      <c r="BT145" s="195"/>
      <c r="BU145" s="103">
        <f t="shared" si="801"/>
        <v>-53</v>
      </c>
      <c r="BV145" s="101">
        <f t="shared" si="801"/>
        <v>-220</v>
      </c>
      <c r="BW145" s="101">
        <f t="shared" si="801"/>
        <v>-285</v>
      </c>
      <c r="BX145" s="101">
        <f t="shared" si="801"/>
        <v>-278</v>
      </c>
      <c r="BY145" s="101">
        <f t="shared" si="801"/>
        <v>-146</v>
      </c>
      <c r="BZ145" s="101">
        <f t="shared" si="801"/>
        <v>51</v>
      </c>
      <c r="CA145" s="101">
        <f t="shared" si="801"/>
        <v>227</v>
      </c>
      <c r="CB145" s="101">
        <f t="shared" si="801"/>
        <v>807</v>
      </c>
      <c r="CC145" s="101">
        <f t="shared" si="801"/>
        <v>932</v>
      </c>
      <c r="CD145" s="373">
        <f t="shared" si="801"/>
        <v>681</v>
      </c>
      <c r="CE145" s="101">
        <f t="shared" si="802"/>
        <v>577</v>
      </c>
      <c r="CF145" s="101">
        <f t="shared" si="802"/>
        <v>523</v>
      </c>
      <c r="CG145" s="101">
        <f t="shared" si="802"/>
        <v>619</v>
      </c>
      <c r="CH145" s="101">
        <f t="shared" si="802"/>
        <v>691</v>
      </c>
      <c r="CI145" s="101">
        <f t="shared" si="802"/>
        <v>577</v>
      </c>
      <c r="CJ145" s="195">
        <f t="shared" si="802"/>
        <v>483</v>
      </c>
      <c r="CK145" s="195">
        <f t="shared" si="802"/>
        <v>597</v>
      </c>
      <c r="CL145" s="195">
        <f t="shared" si="802"/>
        <v>598</v>
      </c>
      <c r="CM145" s="195">
        <f t="shared" si="802"/>
        <v>569</v>
      </c>
      <c r="CN145" s="195">
        <f t="shared" si="802"/>
        <v>-41</v>
      </c>
      <c r="CO145" s="195">
        <f t="shared" si="803"/>
        <v>-12</v>
      </c>
      <c r="CP145" s="373">
        <f t="shared" si="803"/>
        <v>291</v>
      </c>
      <c r="CQ145" s="195">
        <f t="shared" si="803"/>
        <v>239</v>
      </c>
      <c r="CR145" s="195">
        <f t="shared" si="803"/>
        <v>156</v>
      </c>
      <c r="CS145" s="195">
        <f t="shared" si="803"/>
        <v>258</v>
      </c>
      <c r="CT145" s="195">
        <f t="shared" si="803"/>
        <v>371</v>
      </c>
      <c r="CU145" s="195">
        <f t="shared" si="803"/>
        <v>285</v>
      </c>
      <c r="CV145" s="195">
        <f t="shared" si="803"/>
        <v>303</v>
      </c>
      <c r="CW145" s="195">
        <f t="shared" si="803"/>
        <v>-1</v>
      </c>
      <c r="CX145" s="195">
        <f t="shared" si="803"/>
        <v>-240</v>
      </c>
      <c r="CY145" s="195">
        <f t="shared" si="804"/>
        <v>-364</v>
      </c>
      <c r="CZ145" s="195">
        <f t="shared" si="804"/>
        <v>-543</v>
      </c>
      <c r="DA145" s="195">
        <f t="shared" si="804"/>
        <v>-590</v>
      </c>
      <c r="DB145" s="373">
        <f t="shared" si="804"/>
        <v>-656</v>
      </c>
      <c r="DC145" s="373">
        <f t="shared" si="804"/>
        <v>-505</v>
      </c>
      <c r="DD145" s="373">
        <f t="shared" si="804"/>
        <v>-293</v>
      </c>
      <c r="DE145" s="373">
        <f t="shared" si="804"/>
        <v>-313</v>
      </c>
      <c r="DF145" s="373">
        <f t="shared" si="804"/>
        <v>-428</v>
      </c>
      <c r="DG145" s="373">
        <f t="shared" si="804"/>
        <v>-263</v>
      </c>
      <c r="DH145" s="373">
        <f t="shared" si="804"/>
        <v>-218</v>
      </c>
      <c r="DI145" s="373">
        <f t="shared" si="805"/>
        <v>-198</v>
      </c>
      <c r="DJ145" s="373">
        <f t="shared" si="805"/>
        <v>-92</v>
      </c>
      <c r="DK145" s="373">
        <f t="shared" si="805"/>
        <v>-98</v>
      </c>
      <c r="DL145" s="373">
        <f t="shared" si="805"/>
        <v>74</v>
      </c>
      <c r="DM145" s="373">
        <f t="shared" si="805"/>
        <v>4</v>
      </c>
      <c r="DN145" s="373">
        <f t="shared" si="805"/>
        <v>-3</v>
      </c>
      <c r="DO145" s="373">
        <f t="shared" si="805"/>
        <v>-25</v>
      </c>
      <c r="DP145" s="373">
        <f t="shared" si="805"/>
        <v>-100</v>
      </c>
      <c r="DQ145" s="373">
        <f t="shared" si="805"/>
        <v>-166</v>
      </c>
      <c r="DR145" s="373">
        <f t="shared" si="805"/>
        <v>-90</v>
      </c>
      <c r="DS145" s="373">
        <f t="shared" si="805"/>
        <v>-3</v>
      </c>
      <c r="DT145" s="373">
        <f t="shared" si="805"/>
        <v>-8</v>
      </c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941</v>
      </c>
    </row>
    <row r="146" spans="1:133" s="51" customFormat="1" ht="15.75" thickBot="1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46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48">
        <v>97</v>
      </c>
      <c r="BI146" s="514">
        <v>89</v>
      </c>
      <c r="BJ146" s="509">
        <v>86</v>
      </c>
      <c r="BK146" s="563">
        <v>85</v>
      </c>
      <c r="BL146" s="195">
        <v>99</v>
      </c>
      <c r="BM146" s="195">
        <v>106</v>
      </c>
      <c r="BN146" s="195">
        <v>87</v>
      </c>
      <c r="BO146" s="56"/>
      <c r="BP146" s="195"/>
      <c r="BQ146" s="195"/>
      <c r="BR146" s="195"/>
      <c r="BS146" s="195"/>
      <c r="BU146" s="103">
        <f t="shared" si="801"/>
        <v>-4</v>
      </c>
      <c r="BV146" s="101">
        <f t="shared" si="801"/>
        <v>-8</v>
      </c>
      <c r="BW146" s="101">
        <f t="shared" si="801"/>
        <v>0</v>
      </c>
      <c r="BX146" s="101">
        <f t="shared" si="801"/>
        <v>3</v>
      </c>
      <c r="BY146" s="101">
        <f t="shared" si="801"/>
        <v>8</v>
      </c>
      <c r="BZ146" s="101">
        <f t="shared" si="801"/>
        <v>15</v>
      </c>
      <c r="CA146" s="101">
        <f t="shared" si="801"/>
        <v>36</v>
      </c>
      <c r="CB146" s="101">
        <f t="shared" si="801"/>
        <v>57</v>
      </c>
      <c r="CC146" s="101">
        <f t="shared" si="801"/>
        <v>54</v>
      </c>
      <c r="CD146" s="373">
        <f t="shared" si="801"/>
        <v>54</v>
      </c>
      <c r="CE146" s="101">
        <f t="shared" si="802"/>
        <v>57</v>
      </c>
      <c r="CF146" s="101">
        <f t="shared" si="802"/>
        <v>62</v>
      </c>
      <c r="CG146" s="101">
        <f t="shared" si="802"/>
        <v>58</v>
      </c>
      <c r="CH146" s="101">
        <f t="shared" si="802"/>
        <v>58</v>
      </c>
      <c r="CI146" s="101">
        <f t="shared" si="802"/>
        <v>44</v>
      </c>
      <c r="CJ146" s="195">
        <f t="shared" si="802"/>
        <v>40</v>
      </c>
      <c r="CK146" s="195">
        <f t="shared" si="802"/>
        <v>41</v>
      </c>
      <c r="CL146" s="195">
        <f t="shared" si="802"/>
        <v>45</v>
      </c>
      <c r="CM146" s="195">
        <f t="shared" si="802"/>
        <v>18</v>
      </c>
      <c r="CN146" s="195">
        <f t="shared" si="802"/>
        <v>11</v>
      </c>
      <c r="CO146" s="195">
        <f t="shared" si="803"/>
        <v>8</v>
      </c>
      <c r="CP146" s="373">
        <f t="shared" si="803"/>
        <v>12</v>
      </c>
      <c r="CQ146" s="195">
        <f t="shared" si="803"/>
        <v>5</v>
      </c>
      <c r="CR146" s="195">
        <f t="shared" si="803"/>
        <v>1</v>
      </c>
      <c r="CS146" s="195">
        <f t="shared" si="803"/>
        <v>11</v>
      </c>
      <c r="CT146" s="195">
        <f t="shared" si="803"/>
        <v>18</v>
      </c>
      <c r="CU146" s="195">
        <f t="shared" si="803"/>
        <v>15</v>
      </c>
      <c r="CV146" s="195">
        <f t="shared" si="803"/>
        <v>23</v>
      </c>
      <c r="CW146" s="195">
        <f t="shared" si="803"/>
        <v>15</v>
      </c>
      <c r="CX146" s="195">
        <f t="shared" si="803"/>
        <v>-14</v>
      </c>
      <c r="CY146" s="195">
        <f t="shared" si="804"/>
        <v>-13</v>
      </c>
      <c r="CZ146" s="195">
        <f t="shared" si="804"/>
        <v>-48</v>
      </c>
      <c r="DA146" s="195">
        <f t="shared" si="804"/>
        <v>-36</v>
      </c>
      <c r="DB146" s="373">
        <f t="shared" si="804"/>
        <v>-43</v>
      </c>
      <c r="DC146" s="373">
        <f t="shared" si="804"/>
        <v>-25</v>
      </c>
      <c r="DD146" s="373">
        <f t="shared" si="804"/>
        <v>-19</v>
      </c>
      <c r="DE146" s="373">
        <f t="shared" si="804"/>
        <v>-27</v>
      </c>
      <c r="DF146" s="373">
        <f t="shared" si="804"/>
        <v>-24</v>
      </c>
      <c r="DG146" s="373">
        <f t="shared" si="804"/>
        <v>-9</v>
      </c>
      <c r="DH146" s="373">
        <f t="shared" si="804"/>
        <v>-3</v>
      </c>
      <c r="DI146" s="373">
        <f t="shared" si="805"/>
        <v>-14</v>
      </c>
      <c r="DJ146" s="373">
        <f t="shared" si="805"/>
        <v>8</v>
      </c>
      <c r="DK146" s="373">
        <f t="shared" si="805"/>
        <v>21</v>
      </c>
      <c r="DL146" s="373">
        <f t="shared" si="805"/>
        <v>43</v>
      </c>
      <c r="DM146" s="373">
        <f t="shared" si="805"/>
        <v>32</v>
      </c>
      <c r="DN146" s="373">
        <f t="shared" si="805"/>
        <v>33</v>
      </c>
      <c r="DO146" s="373">
        <f t="shared" si="805"/>
        <v>11</v>
      </c>
      <c r="DP146" s="373">
        <f t="shared" si="805"/>
        <v>9</v>
      </c>
      <c r="DQ146" s="373">
        <f t="shared" si="805"/>
        <v>10</v>
      </c>
      <c r="DR146" s="373">
        <f t="shared" si="805"/>
        <v>13</v>
      </c>
      <c r="DS146" s="373">
        <f t="shared" si="805"/>
        <v>16</v>
      </c>
      <c r="DT146" s="373">
        <f t="shared" si="805"/>
        <v>-18</v>
      </c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87</v>
      </c>
    </row>
    <row r="147" spans="1:133" s="51" customFormat="1" ht="15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47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07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/>
      <c r="BP147" s="195"/>
      <c r="BQ147" s="195"/>
      <c r="BR147" s="195"/>
      <c r="BS147" s="195"/>
      <c r="BT147" s="570"/>
      <c r="BU147" s="103">
        <f t="shared" si="801"/>
        <v>4</v>
      </c>
      <c r="BV147" s="101">
        <f t="shared" si="801"/>
        <v>0</v>
      </c>
      <c r="BW147" s="101">
        <f t="shared" si="801"/>
        <v>-2</v>
      </c>
      <c r="BX147" s="101">
        <f t="shared" si="801"/>
        <v>3</v>
      </c>
      <c r="BY147" s="101">
        <f t="shared" si="801"/>
        <v>-1</v>
      </c>
      <c r="BZ147" s="101">
        <f t="shared" si="801"/>
        <v>7</v>
      </c>
      <c r="CA147" s="101">
        <f t="shared" si="801"/>
        <v>10</v>
      </c>
      <c r="CB147" s="101">
        <f t="shared" si="801"/>
        <v>16</v>
      </c>
      <c r="CC147" s="101">
        <f t="shared" si="801"/>
        <v>14</v>
      </c>
      <c r="CD147" s="373">
        <f t="shared" si="801"/>
        <v>15</v>
      </c>
      <c r="CE147" s="101">
        <f t="shared" si="802"/>
        <v>19</v>
      </c>
      <c r="CF147" s="101">
        <f t="shared" si="802"/>
        <v>15</v>
      </c>
      <c r="CG147" s="101">
        <f t="shared" si="802"/>
        <v>13</v>
      </c>
      <c r="CH147" s="101">
        <f t="shared" si="802"/>
        <v>11</v>
      </c>
      <c r="CI147" s="101">
        <f t="shared" si="802"/>
        <v>18</v>
      </c>
      <c r="CJ147" s="195">
        <f t="shared" si="802"/>
        <v>10</v>
      </c>
      <c r="CK147" s="195">
        <f t="shared" si="802"/>
        <v>14</v>
      </c>
      <c r="CL147" s="195">
        <f t="shared" si="802"/>
        <v>10</v>
      </c>
      <c r="CM147" s="195">
        <f t="shared" si="802"/>
        <v>0</v>
      </c>
      <c r="CN147" s="195">
        <f t="shared" si="802"/>
        <v>-4</v>
      </c>
      <c r="CO147" s="195">
        <f t="shared" si="803"/>
        <v>-3</v>
      </c>
      <c r="CP147" s="373">
        <f t="shared" si="803"/>
        <v>-1</v>
      </c>
      <c r="CQ147" s="195">
        <f t="shared" si="803"/>
        <v>-9</v>
      </c>
      <c r="CR147" s="195">
        <f t="shared" si="803"/>
        <v>-5</v>
      </c>
      <c r="CS147" s="195">
        <f t="shared" si="803"/>
        <v>-2</v>
      </c>
      <c r="CT147" s="195">
        <f t="shared" si="803"/>
        <v>-3</v>
      </c>
      <c r="CU147" s="195">
        <f t="shared" si="803"/>
        <v>-6</v>
      </c>
      <c r="CV147" s="195">
        <f t="shared" si="803"/>
        <v>-2</v>
      </c>
      <c r="CW147" s="195">
        <f t="shared" si="803"/>
        <v>-10</v>
      </c>
      <c r="CX147" s="195">
        <f t="shared" si="803"/>
        <v>-12</v>
      </c>
      <c r="CY147" s="195">
        <f t="shared" si="804"/>
        <v>-11</v>
      </c>
      <c r="CZ147" s="195">
        <f t="shared" si="804"/>
        <v>-5</v>
      </c>
      <c r="DA147" s="195">
        <f t="shared" si="804"/>
        <v>-1</v>
      </c>
      <c r="DB147" s="373">
        <f t="shared" si="804"/>
        <v>-3</v>
      </c>
      <c r="DC147" s="373">
        <f t="shared" si="804"/>
        <v>0</v>
      </c>
      <c r="DD147" s="373">
        <f t="shared" si="804"/>
        <v>1</v>
      </c>
      <c r="DE147" s="373">
        <f t="shared" si="804"/>
        <v>5</v>
      </c>
      <c r="DF147" s="373">
        <f t="shared" si="804"/>
        <v>10</v>
      </c>
      <c r="DG147" s="373">
        <f t="shared" si="804"/>
        <v>9</v>
      </c>
      <c r="DH147" s="373">
        <f t="shared" si="804"/>
        <v>2</v>
      </c>
      <c r="DI147" s="373">
        <f t="shared" si="805"/>
        <v>3</v>
      </c>
      <c r="DJ147" s="373">
        <f t="shared" si="805"/>
        <v>5</v>
      </c>
      <c r="DK147" s="373">
        <f t="shared" si="805"/>
        <v>11</v>
      </c>
      <c r="DL147" s="373">
        <f t="shared" si="805"/>
        <v>7</v>
      </c>
      <c r="DM147" s="373">
        <f t="shared" si="805"/>
        <v>-1</v>
      </c>
      <c r="DN147" s="373">
        <f t="shared" si="805"/>
        <v>-2</v>
      </c>
      <c r="DO147" s="373">
        <f t="shared" si="805"/>
        <v>-5</v>
      </c>
      <c r="DP147" s="373">
        <f t="shared" si="805"/>
        <v>-3</v>
      </c>
      <c r="DQ147" s="373">
        <f t="shared" si="805"/>
        <v>-4</v>
      </c>
      <c r="DR147" s="373">
        <f t="shared" si="805"/>
        <v>-8</v>
      </c>
      <c r="DS147" s="373">
        <f t="shared" si="805"/>
        <v>-5</v>
      </c>
      <c r="DT147" s="373">
        <f t="shared" si="805"/>
        <v>-1</v>
      </c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21</v>
      </c>
    </row>
    <row r="148" spans="1:133" s="65" customFormat="1" ht="15.75" thickBot="1">
      <c r="A148" s="139"/>
      <c r="B148" s="104" t="s">
        <v>144</v>
      </c>
      <c r="C148" s="105">
        <f t="shared" si="806" ref="C148:Q148">SUM(C143:C147)</f>
        <v>25274</v>
      </c>
      <c r="D148" s="106">
        <f t="shared" si="806"/>
        <v>27710</v>
      </c>
      <c r="E148" s="106">
        <f t="shared" si="806"/>
        <v>31627</v>
      </c>
      <c r="F148" s="106">
        <f t="shared" si="806"/>
        <v>32744</v>
      </c>
      <c r="G148" s="106">
        <f t="shared" si="806"/>
        <v>32222</v>
      </c>
      <c r="H148" s="107">
        <f t="shared" si="806"/>
        <v>31418</v>
      </c>
      <c r="I148" s="106">
        <f t="shared" si="806"/>
        <v>32813</v>
      </c>
      <c r="J148" s="107">
        <f t="shared" si="806"/>
        <v>32988</v>
      </c>
      <c r="K148" s="106">
        <f t="shared" si="806"/>
        <v>30276</v>
      </c>
      <c r="L148" s="108">
        <f t="shared" si="806"/>
        <v>27591</v>
      </c>
      <c r="M148" s="107">
        <f t="shared" si="806"/>
        <v>26779</v>
      </c>
      <c r="N148" s="107">
        <f t="shared" si="806"/>
        <v>26686</v>
      </c>
      <c r="O148" s="107">
        <f t="shared" si="806"/>
        <v>23093</v>
      </c>
      <c r="P148" s="107">
        <f t="shared" si="806"/>
        <v>16250</v>
      </c>
      <c r="Q148" s="107">
        <f t="shared" si="806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10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/>
      <c r="BP148" s="197"/>
      <c r="BQ148" s="197"/>
      <c r="BR148" s="197"/>
      <c r="BS148" s="197"/>
      <c r="BT148" s="197"/>
      <c r="BU148" s="105">
        <f t="shared" si="807" ref="BU148:BY148">SUM(BU143:BU147)</f>
        <v>-2181</v>
      </c>
      <c r="BV148" s="107">
        <f t="shared" si="807"/>
        <v>-11460</v>
      </c>
      <c r="BW148" s="107">
        <f t="shared" si="807"/>
        <v>-19165</v>
      </c>
      <c r="BX148" s="107">
        <f t="shared" si="807"/>
        <v>-20457</v>
      </c>
      <c r="BY148" s="107">
        <f t="shared" si="807"/>
        <v>-20072</v>
      </c>
      <c r="BZ148" s="107">
        <f t="shared" si="808" ref="BZ148:CH148">SUM(BZ143:BZ147)</f>
        <v>-19303</v>
      </c>
      <c r="CA148" s="107">
        <f t="shared" si="808"/>
        <v>-19663</v>
      </c>
      <c r="CB148" s="107">
        <f t="shared" si="808"/>
        <v>-18332</v>
      </c>
      <c r="CC148" s="107">
        <f t="shared" si="808"/>
        <v>-14898</v>
      </c>
      <c r="CD148" s="375">
        <f t="shared" si="808"/>
        <v>-13182</v>
      </c>
      <c r="CE148" s="107">
        <f t="shared" si="808"/>
        <v>-11788</v>
      </c>
      <c r="CF148" s="107">
        <f t="shared" si="808"/>
        <v>-11651</v>
      </c>
      <c r="CG148" s="107">
        <f t="shared" si="808"/>
        <v>-7012</v>
      </c>
      <c r="CH148" s="107">
        <f t="shared" si="808"/>
        <v>1315</v>
      </c>
      <c r="CI148" s="107">
        <f t="shared" si="809" ref="CI148:CJ148">SUM(CI143:CI147)</f>
        <v>10234</v>
      </c>
      <c r="CJ148" s="197">
        <f t="shared" si="809"/>
        <v>18205</v>
      </c>
      <c r="CK148" s="197">
        <f t="shared" si="810" ref="CK148:CL148">SUM(CK143:CK147)</f>
        <v>28823</v>
      </c>
      <c r="CL148" s="197">
        <f t="shared" si="810"/>
        <v>28811</v>
      </c>
      <c r="CM148" s="197">
        <f t="shared" si="811" ref="CM148:CN148">SUM(CM143:CM147)</f>
        <v>29803</v>
      </c>
      <c r="CN148" s="197">
        <f t="shared" si="811"/>
        <v>25608</v>
      </c>
      <c r="CO148" s="197">
        <f t="shared" si="812" ref="CO148:CQ148">SUM(CO143:CO147)</f>
        <v>24661</v>
      </c>
      <c r="CP148" s="375">
        <f t="shared" si="812"/>
        <v>21439</v>
      </c>
      <c r="CQ148" s="197">
        <f t="shared" si="812"/>
        <v>19084</v>
      </c>
      <c r="CR148" s="197">
        <f t="shared" si="813" ref="CR148:CS148">SUM(CR143:CR147)</f>
        <v>19516</v>
      </c>
      <c r="CS148" s="197">
        <f t="shared" si="813"/>
        <v>21236</v>
      </c>
      <c r="CT148" s="197">
        <f t="shared" si="814" ref="CT148">SUM(CT143:CT147)</f>
        <v>22585</v>
      </c>
      <c r="CU148" s="197">
        <f t="shared" si="815" ref="CU148">SUM(CU143:CU147)</f>
        <v>15275</v>
      </c>
      <c r="CV148" s="197">
        <f t="shared" si="816" ref="CV148">SUM(CV143:CV147)</f>
        <v>6015</v>
      </c>
      <c r="CW148" s="197">
        <f t="shared" si="817" ref="CW148">SUM(CW143:CW147)</f>
        <v>-4801</v>
      </c>
      <c r="CX148" s="197">
        <f t="shared" si="818" ref="CX148">SUM(CX143:CX147)</f>
        <v>-4042</v>
      </c>
      <c r="CY148" s="197">
        <f t="shared" si="819" ref="CY148">SUM(CY143:CY147)</f>
        <v>-6806</v>
      </c>
      <c r="CZ148" s="197">
        <f t="shared" si="820" ref="CZ148">SUM(CZ143:CZ147)</f>
        <v>-5236</v>
      </c>
      <c r="DA148" s="197">
        <f t="shared" si="821" ref="DA148">SUM(DA143:DA147)</f>
        <v>-7677</v>
      </c>
      <c r="DB148" s="375">
        <f t="shared" si="822" ref="DB148">SUM(DB143:DB147)</f>
        <v>-6122</v>
      </c>
      <c r="DC148" s="375">
        <f t="shared" si="823" ref="DC148">SUM(DC143:DC147)</f>
        <v>-4528</v>
      </c>
      <c r="DD148" s="375">
        <f t="shared" si="824" ref="DD148">SUM(DD143:DD147)</f>
        <v>-3858</v>
      </c>
      <c r="DE148" s="375">
        <f t="shared" si="825" ref="DE148">SUM(DE143:DE147)</f>
        <v>-2785</v>
      </c>
      <c r="DF148" s="375">
        <f t="shared" si="826" ref="DF148">SUM(DF143:DF147)</f>
        <v>-3655</v>
      </c>
      <c r="DG148" s="375">
        <f t="shared" si="827" ref="DG148">SUM(DG143:DG147)</f>
        <v>952</v>
      </c>
      <c r="DH148" s="375">
        <f t="shared" si="828" ref="DH148">SUM(DH143:DH147)</f>
        <v>5223</v>
      </c>
      <c r="DI148" s="375">
        <f t="shared" si="829" ref="DI148">SUM(DI143:DI147)</f>
        <v>4961</v>
      </c>
      <c r="DJ148" s="375">
        <f t="shared" si="830" ref="DJ148">SUM(DJ143:DJ147)</f>
        <v>5674</v>
      </c>
      <c r="DK148" s="375">
        <f t="shared" si="831" ref="DK148:DL148">SUM(DK143:DK147)</f>
        <v>7028</v>
      </c>
      <c r="DL148" s="375">
        <f t="shared" si="831"/>
        <v>8748</v>
      </c>
      <c r="DM148" s="375">
        <f t="shared" si="832" ref="DM148:DN148">SUM(DM143:DM147)</f>
        <v>9480</v>
      </c>
      <c r="DN148" s="375">
        <f t="shared" si="832"/>
        <v>6017</v>
      </c>
      <c r="DO148" s="375">
        <f t="shared" si="833" ref="DO148:DP148">SUM(DO143:DO147)</f>
        <v>4549</v>
      </c>
      <c r="DP148" s="375">
        <f t="shared" si="833"/>
        <v>2788</v>
      </c>
      <c r="DQ148" s="375">
        <f t="shared" si="834" ref="DQ148:DR148">SUM(DQ143:DQ147)</f>
        <v>-594</v>
      </c>
      <c r="DR148" s="375">
        <f t="shared" si="834"/>
        <v>-966</v>
      </c>
      <c r="DS148" s="375">
        <f t="shared" si="835" ref="DS148:DT148">SUM(DS143:DS147)</f>
        <v>65</v>
      </c>
      <c r="DT148" s="375">
        <f t="shared" si="835"/>
        <v>-3762</v>
      </c>
      <c r="EB148" s="262"/>
      <c r="EC148" s="107">
        <f>SUM(EC143:EC147)</f>
        <v>37968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02"/>
      <c r="BK149" s="556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431"/>
      <c r="DV149" s="431"/>
      <c r="DW149" s="431"/>
      <c r="DX149" s="431"/>
      <c r="DY149" s="431"/>
      <c r="DZ149" s="431"/>
      <c r="EA149" s="431"/>
      <c r="EB149" s="261"/>
      <c r="EC149" s="70"/>
    </row>
    <row r="150" spans="1:133" s="51" customFormat="1" ht="15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15">
        <v>147131632</v>
      </c>
      <c r="BJ150" s="511">
        <v>144000373</v>
      </c>
      <c r="BK150" s="561">
        <v>134124275</v>
      </c>
      <c r="BL150" s="282">
        <v>116119716</v>
      </c>
      <c r="BM150" s="282">
        <v>109660913</v>
      </c>
      <c r="BN150" s="282">
        <v>132253388</v>
      </c>
      <c r="BO150" s="56"/>
      <c r="BP150" s="282"/>
      <c r="BQ150" s="282"/>
      <c r="BR150" s="282"/>
      <c r="BS150" s="282"/>
      <c r="BT150" s="282"/>
      <c r="BU150" s="515">
        <f t="shared" si="836" ref="BU150:CD154">O150-C150</f>
        <v>4666140.7400000095</v>
      </c>
      <c r="BV150" s="212">
        <f t="shared" si="836"/>
        <v>21046268.519999996</v>
      </c>
      <c r="BW150" s="212">
        <f t="shared" si="836"/>
        <v>16136183.879999995</v>
      </c>
      <c r="BX150" s="212">
        <f t="shared" si="836"/>
        <v>16882347.129999995</v>
      </c>
      <c r="BY150" s="212">
        <f t="shared" si="836"/>
        <v>27256055.689999998</v>
      </c>
      <c r="BZ150" s="212">
        <f t="shared" si="836"/>
        <v>33562623.680000007</v>
      </c>
      <c r="CA150" s="212">
        <f t="shared" si="836"/>
        <v>17966351.370000005</v>
      </c>
      <c r="CB150" s="212">
        <f t="shared" si="836"/>
        <v>10792691.859999999</v>
      </c>
      <c r="CC150" s="212">
        <f t="shared" si="836"/>
        <v>5748113.9899999946</v>
      </c>
      <c r="CD150" s="395">
        <f t="shared" si="836"/>
        <v>-2655682.3299999982</v>
      </c>
      <c r="CE150" s="212">
        <f t="shared" si="837" ref="CE150:CN154">Y150-M150</f>
        <v>6070658.3400000036</v>
      </c>
      <c r="CF150" s="212">
        <f t="shared" si="837"/>
        <v>17851878.040000007</v>
      </c>
      <c r="CG150" s="212">
        <f t="shared" si="837"/>
        <v>5601658.2399999946</v>
      </c>
      <c r="CH150" s="212">
        <f t="shared" si="837"/>
        <v>-3008904.8199999928</v>
      </c>
      <c r="CI150" s="212">
        <f t="shared" si="837"/>
        <v>-3412925</v>
      </c>
      <c r="CJ150" s="236">
        <f t="shared" si="837"/>
        <v>4644798</v>
      </c>
      <c r="CK150" s="236">
        <f t="shared" si="837"/>
        <v>-8098448</v>
      </c>
      <c r="CL150" s="236">
        <f t="shared" si="837"/>
        <v>-26523927</v>
      </c>
      <c r="CM150" s="236">
        <f t="shared" si="837"/>
        <v>20675184</v>
      </c>
      <c r="CN150" s="195">
        <f t="shared" si="837"/>
        <v>2015820</v>
      </c>
      <c r="CO150" s="195">
        <f t="shared" si="838" ref="CO150:CX154">AI150-W150</f>
        <v>3361494</v>
      </c>
      <c r="CP150" s="373">
        <f t="shared" si="838"/>
        <v>14289222</v>
      </c>
      <c r="CQ150" s="195">
        <f t="shared" si="838"/>
        <v>9063758</v>
      </c>
      <c r="CR150" s="195">
        <f t="shared" si="838"/>
        <v>11536340</v>
      </c>
      <c r="CS150" s="195">
        <f t="shared" si="838"/>
        <v>8350880</v>
      </c>
      <c r="CT150" s="195">
        <f t="shared" si="838"/>
        <v>3664049</v>
      </c>
      <c r="CU150" s="195">
        <f t="shared" si="838"/>
        <v>3852476</v>
      </c>
      <c r="CV150" s="195">
        <f t="shared" si="838"/>
        <v>-1057260</v>
      </c>
      <c r="CW150" s="195">
        <f t="shared" si="838"/>
        <v>8576402</v>
      </c>
      <c r="CX150" s="195">
        <f t="shared" si="838"/>
        <v>30074238</v>
      </c>
      <c r="CY150" s="195">
        <f t="shared" si="839" ref="CY150:DH154">AS150-AG150</f>
        <v>7565244</v>
      </c>
      <c r="CZ150" s="195">
        <f t="shared" si="839"/>
        <v>-246806</v>
      </c>
      <c r="DA150" s="195">
        <f t="shared" si="839"/>
        <v>4359518</v>
      </c>
      <c r="DB150" s="373">
        <f t="shared" si="839"/>
        <v>42187972</v>
      </c>
      <c r="DC150" s="373">
        <f t="shared" si="839"/>
        <v>31121258</v>
      </c>
      <c r="DD150" s="373">
        <f t="shared" si="839"/>
        <v>-133443585</v>
      </c>
      <c r="DE150" s="373">
        <f t="shared" si="839"/>
        <v>37541029</v>
      </c>
      <c r="DF150" s="373">
        <f t="shared" si="839"/>
        <v>32765223</v>
      </c>
      <c r="DG150" s="373">
        <f t="shared" si="839"/>
        <v>19339442</v>
      </c>
      <c r="DH150" s="373">
        <f t="shared" si="839"/>
        <v>4961939</v>
      </c>
      <c r="DI150" s="373">
        <f t="shared" si="840" ref="DI150:DT154">BC150-AQ150</f>
        <v>11086567</v>
      </c>
      <c r="DJ150" s="373">
        <f t="shared" si="840"/>
        <v>-3222273</v>
      </c>
      <c r="DK150" s="373">
        <f t="shared" si="840"/>
        <v>1269555</v>
      </c>
      <c r="DL150" s="373">
        <f t="shared" si="840"/>
        <v>15197765</v>
      </c>
      <c r="DM150" s="373">
        <f t="shared" si="840"/>
        <v>7586865</v>
      </c>
      <c r="DN150" s="373">
        <f t="shared" si="840"/>
        <v>-27434931</v>
      </c>
      <c r="DO150" s="373">
        <f t="shared" si="840"/>
        <v>-17441318</v>
      </c>
      <c r="DP150" s="373">
        <f t="shared" si="840"/>
        <v>144000373</v>
      </c>
      <c r="DQ150" s="373">
        <f t="shared" si="840"/>
        <v>-14616348</v>
      </c>
      <c r="DR150" s="373">
        <f t="shared" si="840"/>
        <v>-14462045</v>
      </c>
      <c r="DS150" s="373">
        <f t="shared" si="840"/>
        <v>2723942</v>
      </c>
      <c r="DT150" s="373">
        <f t="shared" si="840"/>
        <v>31233050</v>
      </c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132253388</v>
      </c>
    </row>
    <row r="151" spans="1:133" s="51" customFormat="1" ht="15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15">
        <v>16964549</v>
      </c>
      <c r="BJ151" s="511">
        <v>18286219</v>
      </c>
      <c r="BK151" s="561">
        <v>16827474</v>
      </c>
      <c r="BL151" s="282">
        <v>14141261</v>
      </c>
      <c r="BM151" s="282">
        <v>13757723</v>
      </c>
      <c r="BN151" s="282">
        <v>14694922</v>
      </c>
      <c r="BO151" s="56"/>
      <c r="BP151" s="282"/>
      <c r="BQ151" s="282"/>
      <c r="BR151" s="282"/>
      <c r="BS151" s="282"/>
      <c r="BT151" s="282"/>
      <c r="BU151" s="515">
        <f t="shared" si="836"/>
        <v>-770913.0700000003</v>
      </c>
      <c r="BV151" s="212">
        <f t="shared" si="836"/>
        <v>892945.59999999963</v>
      </c>
      <c r="BW151" s="212">
        <f t="shared" si="836"/>
        <v>274594.58999999985</v>
      </c>
      <c r="BX151" s="212">
        <f t="shared" si="836"/>
        <v>78385.849999999627</v>
      </c>
      <c r="BY151" s="212">
        <f t="shared" si="836"/>
        <v>1468959.3499999996</v>
      </c>
      <c r="BZ151" s="212">
        <f t="shared" si="836"/>
        <v>1006775.5800000001</v>
      </c>
      <c r="CA151" s="212">
        <f t="shared" si="836"/>
        <v>-164438.68999999948</v>
      </c>
      <c r="CB151" s="212">
        <f t="shared" si="836"/>
        <v>-329924.84999999963</v>
      </c>
      <c r="CC151" s="212">
        <f t="shared" si="836"/>
        <v>-548933.72000000067</v>
      </c>
      <c r="CD151" s="395">
        <f t="shared" si="836"/>
        <v>-1699626.2799999993</v>
      </c>
      <c r="CE151" s="212">
        <f t="shared" si="837"/>
        <v>-416165.1099999994</v>
      </c>
      <c r="CF151" s="212">
        <f t="shared" si="837"/>
        <v>1420814.9600000009</v>
      </c>
      <c r="CG151" s="212">
        <f t="shared" si="837"/>
        <v>950840.51999999955</v>
      </c>
      <c r="CH151" s="212">
        <f t="shared" si="837"/>
        <v>266389.73000000045</v>
      </c>
      <c r="CI151" s="212">
        <f t="shared" si="837"/>
        <v>433960</v>
      </c>
      <c r="CJ151" s="236">
        <f t="shared" si="837"/>
        <v>1246595</v>
      </c>
      <c r="CK151" s="236">
        <f t="shared" si="837"/>
        <v>456394</v>
      </c>
      <c r="CL151" s="236">
        <f t="shared" si="837"/>
        <v>-1211984</v>
      </c>
      <c r="CM151" s="236">
        <f t="shared" si="837"/>
        <v>2067099</v>
      </c>
      <c r="CN151" s="195">
        <f t="shared" si="837"/>
        <v>436405</v>
      </c>
      <c r="CO151" s="195">
        <f t="shared" si="838"/>
        <v>-1887708</v>
      </c>
      <c r="CP151" s="373">
        <f t="shared" si="838"/>
        <v>326794</v>
      </c>
      <c r="CQ151" s="195">
        <f t="shared" si="838"/>
        <v>-2002344</v>
      </c>
      <c r="CR151" s="195">
        <f t="shared" si="838"/>
        <v>-1505576</v>
      </c>
      <c r="CS151" s="195">
        <f t="shared" si="838"/>
        <v>-1291770</v>
      </c>
      <c r="CT151" s="195">
        <f t="shared" si="838"/>
        <v>-150526</v>
      </c>
      <c r="CU151" s="195">
        <f t="shared" si="838"/>
        <v>-56625</v>
      </c>
      <c r="CV151" s="195">
        <f t="shared" si="838"/>
        <v>-742935</v>
      </c>
      <c r="CW151" s="195">
        <f t="shared" si="838"/>
        <v>-379909</v>
      </c>
      <c r="CX151" s="195">
        <f t="shared" si="838"/>
        <v>2263461</v>
      </c>
      <c r="CY151" s="195">
        <f t="shared" si="839"/>
        <v>1471194</v>
      </c>
      <c r="CZ151" s="195">
        <f t="shared" si="839"/>
        <v>854974</v>
      </c>
      <c r="DA151" s="195">
        <f t="shared" si="839"/>
        <v>3827190</v>
      </c>
      <c r="DB151" s="373">
        <f t="shared" si="839"/>
        <v>7119316</v>
      </c>
      <c r="DC151" s="373">
        <f t="shared" si="839"/>
        <v>9979368</v>
      </c>
      <c r="DD151" s="373">
        <f t="shared" si="839"/>
        <v>-11321704</v>
      </c>
      <c r="DE151" s="373">
        <f t="shared" si="839"/>
        <v>9152980</v>
      </c>
      <c r="DF151" s="373">
        <f t="shared" si="839"/>
        <v>6687954</v>
      </c>
      <c r="DG151" s="373">
        <f t="shared" si="839"/>
        <v>4863198</v>
      </c>
      <c r="DH151" s="373">
        <f t="shared" si="839"/>
        <v>2725522</v>
      </c>
      <c r="DI151" s="373">
        <f t="shared" si="840"/>
        <v>3430588</v>
      </c>
      <c r="DJ151" s="373">
        <f t="shared" si="840"/>
        <v>1474226</v>
      </c>
      <c r="DK151" s="373">
        <f t="shared" si="840"/>
        <v>1363927</v>
      </c>
      <c r="DL151" s="373">
        <f t="shared" si="840"/>
        <v>2737318</v>
      </c>
      <c r="DM151" s="373">
        <f t="shared" si="840"/>
        <v>1265759</v>
      </c>
      <c r="DN151" s="373">
        <f t="shared" si="840"/>
        <v>-1013421</v>
      </c>
      <c r="DO151" s="373">
        <f t="shared" si="840"/>
        <v>-3405240</v>
      </c>
      <c r="DP151" s="373">
        <f t="shared" si="840"/>
        <v>18286219</v>
      </c>
      <c r="DQ151" s="373">
        <f t="shared" si="840"/>
        <v>-2688548</v>
      </c>
      <c r="DR151" s="373">
        <f t="shared" si="840"/>
        <v>-2554069</v>
      </c>
      <c r="DS151" s="373">
        <f t="shared" si="840"/>
        <v>-30180</v>
      </c>
      <c r="DT151" s="373">
        <f t="shared" si="840"/>
        <v>3122553</v>
      </c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14694922</v>
      </c>
    </row>
    <row r="152" spans="1:133" s="51" customFormat="1" ht="15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15">
        <v>35360046</v>
      </c>
      <c r="BJ152" s="511">
        <v>37292698</v>
      </c>
      <c r="BK152" s="561">
        <v>37699343</v>
      </c>
      <c r="BL152" s="282">
        <v>33271879</v>
      </c>
      <c r="BM152" s="282">
        <v>31430094</v>
      </c>
      <c r="BN152" s="282">
        <v>33439548</v>
      </c>
      <c r="BO152" s="56"/>
      <c r="BP152" s="282"/>
      <c r="BQ152" s="282"/>
      <c r="BR152" s="282"/>
      <c r="BS152" s="282"/>
      <c r="BT152" s="282"/>
      <c r="BU152" s="515">
        <f t="shared" si="836"/>
        <v>-1237633.7199999988</v>
      </c>
      <c r="BV152" s="212">
        <f t="shared" si="836"/>
        <v>1156631.1700000018</v>
      </c>
      <c r="BW152" s="212">
        <f t="shared" si="836"/>
        <v>-485635.69000000134</v>
      </c>
      <c r="BX152" s="212">
        <f t="shared" si="836"/>
        <v>-762306.05999999866</v>
      </c>
      <c r="BY152" s="212">
        <f t="shared" si="836"/>
        <v>1613141.7899999991</v>
      </c>
      <c r="BZ152" s="212">
        <f t="shared" si="836"/>
        <v>1127608.1799999997</v>
      </c>
      <c r="CA152" s="212">
        <f t="shared" si="836"/>
        <v>180016.48999999836</v>
      </c>
      <c r="CB152" s="212">
        <f t="shared" si="836"/>
        <v>197587.1099999994</v>
      </c>
      <c r="CC152" s="212">
        <f t="shared" si="836"/>
        <v>-777328.1799999997</v>
      </c>
      <c r="CD152" s="395">
        <f t="shared" si="836"/>
        <v>-3849436.6999999993</v>
      </c>
      <c r="CE152" s="212">
        <f t="shared" si="837"/>
        <v>-718658.14999999851</v>
      </c>
      <c r="CF152" s="212">
        <f t="shared" si="837"/>
        <v>1695072.1799999997</v>
      </c>
      <c r="CG152" s="212">
        <f t="shared" si="837"/>
        <v>60737.339999999851</v>
      </c>
      <c r="CH152" s="212">
        <f t="shared" si="837"/>
        <v>926216.87999999896</v>
      </c>
      <c r="CI152" s="212">
        <f t="shared" si="837"/>
        <v>2109386</v>
      </c>
      <c r="CJ152" s="236">
        <f t="shared" si="837"/>
        <v>3587959</v>
      </c>
      <c r="CK152" s="236">
        <f t="shared" si="837"/>
        <v>2616449</v>
      </c>
      <c r="CL152" s="236">
        <f t="shared" si="837"/>
        <v>-277375</v>
      </c>
      <c r="CM152" s="236">
        <f t="shared" si="837"/>
        <v>5824362</v>
      </c>
      <c r="CN152" s="195">
        <f t="shared" si="837"/>
        <v>3272954</v>
      </c>
      <c r="CO152" s="195">
        <f t="shared" si="838"/>
        <v>3009928</v>
      </c>
      <c r="CP152" s="373">
        <f t="shared" si="838"/>
        <v>5934022</v>
      </c>
      <c r="CQ152" s="195">
        <f t="shared" si="838"/>
        <v>4477118</v>
      </c>
      <c r="CR152" s="195">
        <f t="shared" si="838"/>
        <v>4173835</v>
      </c>
      <c r="CS152" s="195">
        <f t="shared" si="838"/>
        <v>4006264</v>
      </c>
      <c r="CT152" s="195">
        <f t="shared" si="838"/>
        <v>2119826</v>
      </c>
      <c r="CU152" s="195">
        <f t="shared" si="838"/>
        <v>1611780</v>
      </c>
      <c r="CV152" s="195">
        <f t="shared" si="838"/>
        <v>1002347</v>
      </c>
      <c r="CW152" s="195">
        <f t="shared" si="838"/>
        <v>1076134</v>
      </c>
      <c r="CX152" s="195">
        <f t="shared" si="838"/>
        <v>5859346</v>
      </c>
      <c r="CY152" s="195">
        <f t="shared" si="839"/>
        <v>3884314</v>
      </c>
      <c r="CZ152" s="195">
        <f t="shared" si="839"/>
        <v>-57838</v>
      </c>
      <c r="DA152" s="195">
        <f t="shared" si="839"/>
        <v>1814756</v>
      </c>
      <c r="DB152" s="373">
        <f t="shared" si="839"/>
        <v>9141143</v>
      </c>
      <c r="DC152" s="373">
        <f t="shared" si="839"/>
        <v>10068512</v>
      </c>
      <c r="DD152" s="373">
        <f t="shared" si="839"/>
        <v>-33043408</v>
      </c>
      <c r="DE152" s="373">
        <f t="shared" si="839"/>
        <v>9464250</v>
      </c>
      <c r="DF152" s="373">
        <f t="shared" si="839"/>
        <v>6756970</v>
      </c>
      <c r="DG152" s="373">
        <f t="shared" si="839"/>
        <v>6466449</v>
      </c>
      <c r="DH152" s="373">
        <f t="shared" si="839"/>
        <v>2676163</v>
      </c>
      <c r="DI152" s="373">
        <f t="shared" si="840"/>
        <v>2173269</v>
      </c>
      <c r="DJ152" s="373">
        <f t="shared" si="840"/>
        <v>141526</v>
      </c>
      <c r="DK152" s="373">
        <f t="shared" si="840"/>
        <v>-25351</v>
      </c>
      <c r="DL152" s="373">
        <f t="shared" si="840"/>
        <v>3356488</v>
      </c>
      <c r="DM152" s="373">
        <f t="shared" si="840"/>
        <v>2628803</v>
      </c>
      <c r="DN152" s="373">
        <f t="shared" si="840"/>
        <v>-5036663</v>
      </c>
      <c r="DO152" s="373">
        <f t="shared" si="840"/>
        <v>-7007172</v>
      </c>
      <c r="DP152" s="373">
        <f t="shared" si="840"/>
        <v>37292698</v>
      </c>
      <c r="DQ152" s="373">
        <f t="shared" si="840"/>
        <v>-1107524</v>
      </c>
      <c r="DR152" s="373">
        <f t="shared" si="840"/>
        <v>-526301</v>
      </c>
      <c r="DS152" s="373">
        <f t="shared" si="840"/>
        <v>1415050</v>
      </c>
      <c r="DT152" s="373">
        <f t="shared" si="840"/>
        <v>5574365</v>
      </c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33439548</v>
      </c>
    </row>
    <row r="153" spans="1:133" s="51" customFormat="1" ht="15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15">
        <v>33102957</v>
      </c>
      <c r="BJ153" s="511">
        <v>36327991</v>
      </c>
      <c r="BK153" s="561">
        <v>31474899</v>
      </c>
      <c r="BL153" s="282">
        <v>27692096</v>
      </c>
      <c r="BM153" s="282">
        <v>27145313</v>
      </c>
      <c r="BN153" s="282">
        <v>27413598</v>
      </c>
      <c r="BO153" s="56"/>
      <c r="BP153" s="282"/>
      <c r="BQ153" s="282"/>
      <c r="BR153" s="282"/>
      <c r="BS153" s="282"/>
      <c r="BT153" s="282"/>
      <c r="BU153" s="515">
        <f t="shared" si="836"/>
        <v>-847629.77999999747</v>
      </c>
      <c r="BV153" s="212">
        <f t="shared" si="836"/>
        <v>1464686.3699999973</v>
      </c>
      <c r="BW153" s="212">
        <f t="shared" si="836"/>
        <v>-313821.73000000045</v>
      </c>
      <c r="BX153" s="212">
        <f t="shared" si="836"/>
        <v>-149832.85000000149</v>
      </c>
      <c r="BY153" s="212">
        <f t="shared" si="836"/>
        <v>2022754.7600000016</v>
      </c>
      <c r="BZ153" s="212">
        <f t="shared" si="836"/>
        <v>3887118</v>
      </c>
      <c r="CA153" s="212">
        <f t="shared" si="836"/>
        <v>2095683.879999999</v>
      </c>
      <c r="CB153" s="212">
        <f t="shared" si="836"/>
        <v>529220.6799999997</v>
      </c>
      <c r="CC153" s="212">
        <f t="shared" si="836"/>
        <v>-3447.160000000149</v>
      </c>
      <c r="CD153" s="395">
        <f t="shared" si="836"/>
        <v>-3913878.3599999994</v>
      </c>
      <c r="CE153" s="212">
        <f t="shared" si="837"/>
        <v>-152101.83999999985</v>
      </c>
      <c r="CF153" s="212">
        <f t="shared" si="837"/>
        <v>3318352.5500000007</v>
      </c>
      <c r="CG153" s="212">
        <f t="shared" si="837"/>
        <v>-439540.21000000089</v>
      </c>
      <c r="CH153" s="212">
        <f t="shared" si="837"/>
        <v>1078255.2100000009</v>
      </c>
      <c r="CI153" s="212">
        <f t="shared" si="837"/>
        <v>1771166</v>
      </c>
      <c r="CJ153" s="236">
        <f t="shared" si="837"/>
        <v>3910715</v>
      </c>
      <c r="CK153" s="236">
        <f t="shared" si="837"/>
        <v>1907612</v>
      </c>
      <c r="CL153" s="236">
        <f t="shared" si="837"/>
        <v>-1879403</v>
      </c>
      <c r="CM153" s="236">
        <f t="shared" si="837"/>
        <v>3272847</v>
      </c>
      <c r="CN153" s="195">
        <f t="shared" si="837"/>
        <v>3852646</v>
      </c>
      <c r="CO153" s="195">
        <f t="shared" si="838"/>
        <v>3885903</v>
      </c>
      <c r="CP153" s="373">
        <f t="shared" si="838"/>
        <v>4964478</v>
      </c>
      <c r="CQ153" s="195">
        <f t="shared" si="838"/>
        <v>2744941</v>
      </c>
      <c r="CR153" s="195">
        <f t="shared" si="838"/>
        <v>2738439</v>
      </c>
      <c r="CS153" s="195">
        <f t="shared" si="838"/>
        <v>3270608</v>
      </c>
      <c r="CT153" s="195">
        <f t="shared" si="838"/>
        <v>1120161</v>
      </c>
      <c r="CU153" s="195">
        <f t="shared" si="838"/>
        <v>213832</v>
      </c>
      <c r="CV153" s="195">
        <f t="shared" si="838"/>
        <v>-458069</v>
      </c>
      <c r="CW153" s="195">
        <f t="shared" si="838"/>
        <v>-307428</v>
      </c>
      <c r="CX153" s="195">
        <f t="shared" si="838"/>
        <v>6040938</v>
      </c>
      <c r="CY153" s="195">
        <f t="shared" si="839"/>
        <v>6127881</v>
      </c>
      <c r="CZ153" s="195">
        <f t="shared" si="839"/>
        <v>2328215</v>
      </c>
      <c r="DA153" s="195">
        <f t="shared" si="839"/>
        <v>-408591</v>
      </c>
      <c r="DB153" s="373">
        <f t="shared" si="839"/>
        <v>1711634</v>
      </c>
      <c r="DC153" s="373">
        <f t="shared" si="839"/>
        <v>2115714</v>
      </c>
      <c r="DD153" s="373">
        <f t="shared" si="839"/>
        <v>1550246</v>
      </c>
      <c r="DE153" s="373">
        <f t="shared" si="839"/>
        <v>3492864</v>
      </c>
      <c r="DF153" s="373">
        <f t="shared" si="839"/>
        <v>4534291</v>
      </c>
      <c r="DG153" s="373">
        <f t="shared" si="839"/>
        <v>2889830</v>
      </c>
      <c r="DH153" s="373">
        <f t="shared" si="839"/>
        <v>942816</v>
      </c>
      <c r="DI153" s="373">
        <f t="shared" si="840"/>
        <v>1831467</v>
      </c>
      <c r="DJ153" s="373">
        <f t="shared" si="840"/>
        <v>-2303025</v>
      </c>
      <c r="DK153" s="373">
        <f t="shared" si="840"/>
        <v>-4079786</v>
      </c>
      <c r="DL153" s="373">
        <f t="shared" si="840"/>
        <v>-1498183</v>
      </c>
      <c r="DM153" s="373">
        <f t="shared" si="840"/>
        <v>2294497</v>
      </c>
      <c r="DN153" s="373">
        <f t="shared" si="840"/>
        <v>1393781</v>
      </c>
      <c r="DO153" s="373">
        <f t="shared" si="840"/>
        <v>1260364</v>
      </c>
      <c r="DP153" s="373">
        <f t="shared" si="840"/>
        <v>3318506</v>
      </c>
      <c r="DQ153" s="373">
        <f t="shared" si="840"/>
        <v>1020851</v>
      </c>
      <c r="DR153" s="373">
        <f t="shared" si="840"/>
        <v>-2300184</v>
      </c>
      <c r="DS153" s="373">
        <f t="shared" si="840"/>
        <v>2006961</v>
      </c>
      <c r="DT153" s="373">
        <f t="shared" si="840"/>
        <v>1337851</v>
      </c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27413598</v>
      </c>
    </row>
    <row r="154" spans="1:133" s="51" customFormat="1" ht="15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15">
        <v>48149607</v>
      </c>
      <c r="BJ154" s="511">
        <v>47857895</v>
      </c>
      <c r="BK154" s="561">
        <v>49054145</v>
      </c>
      <c r="BL154" s="282">
        <v>44599166</v>
      </c>
      <c r="BM154" s="282">
        <v>46707158</v>
      </c>
      <c r="BN154" s="282">
        <v>49090621</v>
      </c>
      <c r="BO154" s="56"/>
      <c r="BP154" s="282"/>
      <c r="BQ154" s="282"/>
      <c r="BR154" s="282"/>
      <c r="BS154" s="282"/>
      <c r="BT154" s="282"/>
      <c r="BU154" s="515">
        <f t="shared" si="836"/>
        <v>-2933341.4900000021</v>
      </c>
      <c r="BV154" s="212">
        <f t="shared" si="836"/>
        <v>521156.38999999315</v>
      </c>
      <c r="BW154" s="212">
        <f t="shared" si="836"/>
        <v>5034524.0899999999</v>
      </c>
      <c r="BX154" s="212">
        <f t="shared" si="836"/>
        <v>-1574775.1599999964</v>
      </c>
      <c r="BY154" s="212">
        <f t="shared" si="836"/>
        <v>6214761.0399999991</v>
      </c>
      <c r="BZ154" s="212">
        <f t="shared" si="836"/>
        <v>4478163.3699999973</v>
      </c>
      <c r="CA154" s="212">
        <f t="shared" si="836"/>
        <v>1370185.2899999991</v>
      </c>
      <c r="CB154" s="212">
        <f t="shared" si="836"/>
        <v>4116295.0100000016</v>
      </c>
      <c r="CC154" s="212">
        <f t="shared" si="836"/>
        <v>641558.55999999866</v>
      </c>
      <c r="CD154" s="395">
        <f t="shared" si="836"/>
        <v>-5512174.8200000003</v>
      </c>
      <c r="CE154" s="212">
        <f t="shared" si="837"/>
        <v>4679976.3599999994</v>
      </c>
      <c r="CF154" s="212">
        <f t="shared" si="837"/>
        <v>3427856.6499999985</v>
      </c>
      <c r="CG154" s="212">
        <f t="shared" si="837"/>
        <v>1268519.1300000027</v>
      </c>
      <c r="CH154" s="212">
        <f t="shared" si="837"/>
        <v>3269866.2700000033</v>
      </c>
      <c r="CI154" s="212">
        <f t="shared" si="837"/>
        <v>2598692</v>
      </c>
      <c r="CJ154" s="236">
        <f t="shared" si="837"/>
        <v>2900038</v>
      </c>
      <c r="CK154" s="236">
        <f t="shared" si="837"/>
        <v>3012820</v>
      </c>
      <c r="CL154" s="236">
        <f t="shared" si="837"/>
        <v>-1977742</v>
      </c>
      <c r="CM154" s="236">
        <f t="shared" si="837"/>
        <v>6112769</v>
      </c>
      <c r="CN154" s="195">
        <f t="shared" si="837"/>
        <v>6905192</v>
      </c>
      <c r="CO154" s="195">
        <f t="shared" si="838"/>
        <v>4249824</v>
      </c>
      <c r="CP154" s="373">
        <f t="shared" si="838"/>
        <v>8876616</v>
      </c>
      <c r="CQ154" s="195">
        <f t="shared" si="838"/>
        <v>5125834</v>
      </c>
      <c r="CR154" s="195">
        <f t="shared" si="838"/>
        <v>2073909</v>
      </c>
      <c r="CS154" s="195">
        <f t="shared" si="838"/>
        <v>5073115</v>
      </c>
      <c r="CT154" s="195">
        <f t="shared" si="838"/>
        <v>1569863</v>
      </c>
      <c r="CU154" s="195">
        <f t="shared" si="838"/>
        <v>51180</v>
      </c>
      <c r="CV154" s="195">
        <f t="shared" si="838"/>
        <v>938848</v>
      </c>
      <c r="CW154" s="195">
        <f t="shared" si="838"/>
        <v>-797207</v>
      </c>
      <c r="CX154" s="195">
        <f t="shared" si="838"/>
        <v>5007278</v>
      </c>
      <c r="CY154" s="195">
        <f t="shared" si="839"/>
        <v>8897043</v>
      </c>
      <c r="CZ154" s="195">
        <f t="shared" si="839"/>
        <v>-2864633</v>
      </c>
      <c r="DA154" s="195">
        <f t="shared" si="839"/>
        <v>2409603</v>
      </c>
      <c r="DB154" s="373">
        <f t="shared" si="839"/>
        <v>4040521</v>
      </c>
      <c r="DC154" s="373">
        <f t="shared" si="839"/>
        <v>130016</v>
      </c>
      <c r="DD154" s="373">
        <f t="shared" si="839"/>
        <v>2441799</v>
      </c>
      <c r="DE154" s="373">
        <f t="shared" si="839"/>
        <v>2216769</v>
      </c>
      <c r="DF154" s="373">
        <f t="shared" si="839"/>
        <v>-3067016</v>
      </c>
      <c r="DG154" s="373">
        <f t="shared" si="839"/>
        <v>5841500</v>
      </c>
      <c r="DH154" s="373">
        <f t="shared" si="839"/>
        <v>1241646</v>
      </c>
      <c r="DI154" s="373">
        <f t="shared" si="840"/>
        <v>3932956</v>
      </c>
      <c r="DJ154" s="373">
        <f t="shared" si="840"/>
        <v>-579104</v>
      </c>
      <c r="DK154" s="373">
        <f t="shared" si="840"/>
        <v>-442389</v>
      </c>
      <c r="DL154" s="373">
        <f t="shared" si="840"/>
        <v>1219450</v>
      </c>
      <c r="DM154" s="373">
        <f t="shared" si="840"/>
        <v>1899244</v>
      </c>
      <c r="DN154" s="373">
        <f t="shared" si="840"/>
        <v>1119249</v>
      </c>
      <c r="DO154" s="373">
        <f t="shared" si="840"/>
        <v>614497</v>
      </c>
      <c r="DP154" s="373">
        <f t="shared" si="840"/>
        <v>-55880</v>
      </c>
      <c r="DQ154" s="373">
        <f t="shared" si="840"/>
        <v>6168533</v>
      </c>
      <c r="DR154" s="373">
        <f t="shared" si="840"/>
        <v>7407014</v>
      </c>
      <c r="DS154" s="373">
        <f t="shared" si="840"/>
        <v>4726873</v>
      </c>
      <c r="DT154" s="373">
        <f t="shared" si="840"/>
        <v>8991485</v>
      </c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49090621</v>
      </c>
    </row>
    <row r="155" spans="1:133" s="65" customFormat="1" ht="15">
      <c r="A155" s="139"/>
      <c r="B155" s="52" t="s">
        <v>144</v>
      </c>
      <c r="C155" s="207">
        <f t="shared" si="841" ref="C155:Q155">SUM(C150:C154)</f>
        <v>192807345.30000001</v>
      </c>
      <c r="D155" s="208">
        <f t="shared" si="841"/>
        <v>164645396.68000001</v>
      </c>
      <c r="E155" s="208">
        <f t="shared" si="841"/>
        <v>148639368.86000001</v>
      </c>
      <c r="F155" s="209">
        <f t="shared" si="841"/>
        <v>163637832.09</v>
      </c>
      <c r="G155" s="208">
        <f t="shared" si="841"/>
        <v>193206163.37000003</v>
      </c>
      <c r="H155" s="209">
        <f t="shared" si="841"/>
        <v>209921264.19</v>
      </c>
      <c r="I155" s="208">
        <f t="shared" si="841"/>
        <v>185466437.66</v>
      </c>
      <c r="J155" s="209">
        <f t="shared" si="841"/>
        <v>154105813.19</v>
      </c>
      <c r="K155" s="208">
        <f t="shared" si="841"/>
        <v>166198773.50999999</v>
      </c>
      <c r="L155" s="210">
        <f t="shared" si="841"/>
        <v>211692532.49000001</v>
      </c>
      <c r="M155" s="209">
        <f t="shared" si="841"/>
        <v>224399775.39999998</v>
      </c>
      <c r="N155" s="209">
        <f t="shared" si="841"/>
        <v>208008990.61999997</v>
      </c>
      <c r="O155" s="209">
        <f t="shared" si="841"/>
        <v>191683967.98000002</v>
      </c>
      <c r="P155" s="209">
        <f t="shared" si="841"/>
        <v>189727084.72999999</v>
      </c>
      <c r="Q155" s="209">
        <f t="shared" si="841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16">
        <v>280708791</v>
      </c>
      <c r="BJ155" s="512">
        <v>283765176</v>
      </c>
      <c r="BK155" s="562">
        <v>269180136</v>
      </c>
      <c r="BL155" s="283">
        <v>235824118</v>
      </c>
      <c r="BM155" s="283">
        <v>228701201</v>
      </c>
      <c r="BN155" s="283">
        <v>256892077</v>
      </c>
      <c r="BO155" s="77"/>
      <c r="BP155" s="283"/>
      <c r="BQ155" s="283"/>
      <c r="BR155" s="283"/>
      <c r="BS155" s="283"/>
      <c r="BT155" s="283"/>
      <c r="BU155" s="516">
        <f t="shared" si="842" ref="BU155:BY155">SUM(BU150:BU154)</f>
        <v>-1123377.3199999891</v>
      </c>
      <c r="BV155" s="213">
        <f t="shared" si="842"/>
        <v>25081688.04999999</v>
      </c>
      <c r="BW155" s="213">
        <f t="shared" si="842"/>
        <v>20645845.139999993</v>
      </c>
      <c r="BX155" s="213">
        <f t="shared" si="842"/>
        <v>14473818.91</v>
      </c>
      <c r="BY155" s="213">
        <f t="shared" si="842"/>
        <v>38575672.629999995</v>
      </c>
      <c r="BZ155" s="213">
        <f t="shared" si="843" ref="BZ155:CH155">SUM(BZ150:BZ154)</f>
        <v>44062288.810000002</v>
      </c>
      <c r="CA155" s="213">
        <f t="shared" si="843"/>
        <v>21447798.340000004</v>
      </c>
      <c r="CB155" s="213">
        <f t="shared" si="843"/>
        <v>15305869.810000001</v>
      </c>
      <c r="CC155" s="213">
        <f t="shared" si="843"/>
        <v>5059963.4899999928</v>
      </c>
      <c r="CD155" s="396">
        <f t="shared" si="843"/>
        <v>-17630798.489999995</v>
      </c>
      <c r="CE155" s="213">
        <f t="shared" si="843"/>
        <v>9463709.6000000052</v>
      </c>
      <c r="CF155" s="213">
        <f t="shared" si="843"/>
        <v>27713974.380000006</v>
      </c>
      <c r="CG155" s="213">
        <f t="shared" si="843"/>
        <v>7442215.0199999958</v>
      </c>
      <c r="CH155" s="213">
        <f t="shared" si="843"/>
        <v>2531823.2700000107</v>
      </c>
      <c r="CI155" s="213">
        <f t="shared" si="844" ref="CI155:CJ155">SUM(CI150:CI154)</f>
        <v>3500279</v>
      </c>
      <c r="CJ155" s="237">
        <f t="shared" si="844"/>
        <v>16290105</v>
      </c>
      <c r="CK155" s="237">
        <f t="shared" si="845" ref="CK155:CL155">SUM(CK150:CK154)</f>
        <v>-105173</v>
      </c>
      <c r="CL155" s="237">
        <f t="shared" si="845"/>
        <v>-31870431</v>
      </c>
      <c r="CM155" s="237">
        <f t="shared" si="846" ref="CM155:CN155">SUM(CM150:CM154)</f>
        <v>37952261</v>
      </c>
      <c r="CN155" s="196">
        <f t="shared" si="846"/>
        <v>16483017</v>
      </c>
      <c r="CO155" s="196">
        <f t="shared" si="847" ref="CO155:CQ155">SUM(CO150:CO154)</f>
        <v>12619441</v>
      </c>
      <c r="CP155" s="374">
        <f t="shared" si="847"/>
        <v>34391132</v>
      </c>
      <c r="CQ155" s="196">
        <f t="shared" si="847"/>
        <v>19409307</v>
      </c>
      <c r="CR155" s="196">
        <f t="shared" si="848" ref="CR155:CS155">SUM(CR150:CR154)</f>
        <v>19016947</v>
      </c>
      <c r="CS155" s="196">
        <f t="shared" si="848"/>
        <v>19409097</v>
      </c>
      <c r="CT155" s="196">
        <f t="shared" si="849" ref="CT155">SUM(CT150:CT154)</f>
        <v>8323373</v>
      </c>
      <c r="CU155" s="196">
        <f t="shared" si="850" ref="CU155">SUM(CU150:CU154)</f>
        <v>5672643</v>
      </c>
      <c r="CV155" s="196">
        <f t="shared" si="851" ref="CV155">SUM(CV150:CV154)</f>
        <v>-317069</v>
      </c>
      <c r="CW155" s="196">
        <f t="shared" si="852" ref="CW155">SUM(CW150:CW154)</f>
        <v>8167992</v>
      </c>
      <c r="CX155" s="196">
        <f t="shared" si="853" ref="CX155">SUM(CX150:CX154)</f>
        <v>49245261</v>
      </c>
      <c r="CY155" s="196">
        <f t="shared" si="854" ref="CY155">SUM(CY150:CY154)</f>
        <v>27945676</v>
      </c>
      <c r="CZ155" s="196">
        <f t="shared" si="855" ref="CZ155">SUM(CZ150:CZ154)</f>
        <v>13912</v>
      </c>
      <c r="DA155" s="196">
        <f t="shared" si="856" ref="DA155">SUM(DA150:DA154)</f>
        <v>12002476</v>
      </c>
      <c r="DB155" s="374">
        <f t="shared" si="857" ref="DB155">SUM(DB150:DB154)</f>
        <v>64200586</v>
      </c>
      <c r="DC155" s="374">
        <f t="shared" si="858" ref="DC155">SUM(DC150:DC154)</f>
        <v>53414868</v>
      </c>
      <c r="DD155" s="374">
        <f t="shared" si="859" ref="DD155">SUM(DD150:DD154)</f>
        <v>-173816652</v>
      </c>
      <c r="DE155" s="374">
        <f t="shared" si="860" ref="DE155">SUM(DE150:DE154)</f>
        <v>61867892</v>
      </c>
      <c r="DF155" s="374">
        <f t="shared" si="861" ref="DF155">SUM(DF150:DF154)</f>
        <v>47677422</v>
      </c>
      <c r="DG155" s="374">
        <f t="shared" si="862" ref="DG155">SUM(DG150:DG154)</f>
        <v>39400419</v>
      </c>
      <c r="DH155" s="374">
        <f t="shared" si="863" ref="DH155">SUM(DH150:DH154)</f>
        <v>12548086</v>
      </c>
      <c r="DI155" s="374">
        <f t="shared" si="864" ref="DI155">SUM(DI150:DI154)</f>
        <v>22454847</v>
      </c>
      <c r="DJ155" s="374">
        <f t="shared" si="865" ref="DJ155">SUM(DJ150:DJ154)</f>
        <v>-4488650</v>
      </c>
      <c r="DK155" s="374">
        <f t="shared" si="866" ref="DK155:DL155">SUM(DK150:DK154)</f>
        <v>-1914044</v>
      </c>
      <c r="DL155" s="374">
        <f t="shared" si="866"/>
        <v>21012838</v>
      </c>
      <c r="DM155" s="374">
        <f t="shared" si="867" ref="DM155:DN155">SUM(DM150:DM154)</f>
        <v>15675168</v>
      </c>
      <c r="DN155" s="374">
        <f t="shared" si="867"/>
        <v>-30971985</v>
      </c>
      <c r="DO155" s="374">
        <f t="shared" si="868" ref="DO155:DP155">SUM(DO150:DO154)</f>
        <v>-25978869</v>
      </c>
      <c r="DP155" s="374">
        <f t="shared" si="868"/>
        <v>202841916</v>
      </c>
      <c r="DQ155" s="374">
        <f t="shared" si="869" ref="DQ155:DR155">SUM(DQ150:DQ154)</f>
        <v>-11223036</v>
      </c>
      <c r="DR155" s="374">
        <f t="shared" si="869"/>
        <v>-12435585</v>
      </c>
      <c r="DS155" s="374">
        <f t="shared" si="870" ref="DS155:DT155">SUM(DS150:DS154)</f>
        <v>10842646</v>
      </c>
      <c r="DT155" s="374">
        <f t="shared" si="870"/>
        <v>50259304</v>
      </c>
      <c r="EB155" s="262"/>
      <c r="EC155" s="77">
        <f>SUM(EC150:EC154)</f>
        <v>256892077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496"/>
      <c r="BK156" s="550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431"/>
      <c r="DV156" s="431"/>
      <c r="DW156" s="431"/>
      <c r="DX156" s="431"/>
      <c r="DY156" s="431"/>
      <c r="DZ156" s="431"/>
      <c r="EA156" s="431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871" ref="D157:AA157">(C66+C150+D94-D66-D150)/(C66+C150+D94-D150)</f>
        <v>0.50833385930004771</v>
      </c>
      <c r="E157" s="167">
        <f t="shared" si="871"/>
        <v>0.48844564303899474</v>
      </c>
      <c r="F157" s="167">
        <f t="shared" si="871"/>
        <v>0.47172473383620184</v>
      </c>
      <c r="G157" s="167">
        <f t="shared" si="871"/>
        <v>0.51905484024697013</v>
      </c>
      <c r="H157" s="168">
        <f t="shared" si="871"/>
        <v>0.54236372819462586</v>
      </c>
      <c r="I157" s="167">
        <f t="shared" si="871"/>
        <v>0.52378974332454564</v>
      </c>
      <c r="J157" s="168">
        <f t="shared" si="871"/>
        <v>0.50431756682942308</v>
      </c>
      <c r="K157" s="167">
        <f t="shared" si="871"/>
        <v>0.42353220876551917</v>
      </c>
      <c r="L157" s="169">
        <f t="shared" si="871"/>
        <v>0.47197772241997021</v>
      </c>
      <c r="M157" s="168">
        <f t="shared" si="871"/>
        <v>0.52798482272454106</v>
      </c>
      <c r="N157" s="168">
        <f t="shared" si="871"/>
        <v>0.48255149920616758</v>
      </c>
      <c r="O157" s="168">
        <f t="shared" si="871"/>
        <v>0.46277878057248784</v>
      </c>
      <c r="P157" s="168">
        <f t="shared" si="871"/>
        <v>0.44683091305740175</v>
      </c>
      <c r="Q157" s="168">
        <f t="shared" si="871"/>
        <v>0.41958139580149129</v>
      </c>
      <c r="R157" s="168">
        <f t="shared" si="871"/>
        <v>0.41099957193116304</v>
      </c>
      <c r="S157" s="168">
        <f t="shared" si="871"/>
        <v>0.45010647658336489</v>
      </c>
      <c r="T157" s="168">
        <f t="shared" si="871"/>
        <v>0.47179039678237877</v>
      </c>
      <c r="U157" s="168">
        <f t="shared" si="871"/>
        <v>0.44183112916040673</v>
      </c>
      <c r="V157" s="168">
        <f t="shared" si="871"/>
        <v>0.37241314028959871</v>
      </c>
      <c r="W157" s="168">
        <f t="shared" si="871"/>
        <v>0.40823309520465401</v>
      </c>
      <c r="X157" s="169">
        <f t="shared" si="871"/>
        <v>0.37335596732146065</v>
      </c>
      <c r="Y157" s="168">
        <f t="shared" si="871"/>
        <v>0.38800719427594715</v>
      </c>
      <c r="Z157" s="168">
        <f t="shared" si="871"/>
        <v>0.38711047596755832</v>
      </c>
      <c r="AA157" s="168">
        <f t="shared" si="871"/>
        <v>0.43288665155272704</v>
      </c>
      <c r="AB157" s="168">
        <f t="shared" si="872" ref="AB157:BD162">(AA66+AA150+AB94-AB66-AB150)/(AA66+AA150+AB94-AB150)</f>
        <v>0.34501627213560582</v>
      </c>
      <c r="AC157" s="168">
        <f t="shared" si="872"/>
        <v>0.36042310089458979</v>
      </c>
      <c r="AD157" s="168">
        <f t="shared" si="872"/>
        <v>0.37303430646889024</v>
      </c>
      <c r="AE157" s="168">
        <f t="shared" si="872"/>
        <v>0.42294102796806937</v>
      </c>
      <c r="AF157" s="168">
        <f t="shared" si="872"/>
        <v>0.4587465675574352</v>
      </c>
      <c r="AG157" s="168">
        <f t="shared" si="872"/>
        <v>0.44867578072727055</v>
      </c>
      <c r="AH157" s="168">
        <f t="shared" si="872"/>
        <v>0.43422824466082177</v>
      </c>
      <c r="AI157" s="168">
        <f t="shared" si="873" ref="AI157:BD157">(AH66+AH150+AI94-AI66-AI150)/(AH66+AH150+AI94-AI150)</f>
        <v>0.35721990978955126</v>
      </c>
      <c r="AJ157" s="168">
        <f t="shared" si="873"/>
        <v>0.42645159487165507</v>
      </c>
      <c r="AK157" s="168">
        <f t="shared" si="873"/>
        <v>0.42615789145143851</v>
      </c>
      <c r="AL157" s="168">
        <f t="shared" si="873"/>
        <v>0.43768798515766782</v>
      </c>
      <c r="AM157" s="168">
        <f t="shared" si="873"/>
        <v>0.46552543130867435</v>
      </c>
      <c r="AN157" s="168">
        <f t="shared" si="873"/>
        <v>0.43269733505078101</v>
      </c>
      <c r="AO157" s="168">
        <f t="shared" si="873"/>
        <v>0.4047015770130622</v>
      </c>
      <c r="AP157" s="168">
        <f t="shared" si="873"/>
        <v>0.43726070319029858</v>
      </c>
      <c r="AQ157" s="168">
        <f t="shared" si="873"/>
        <v>0.43080986837093049</v>
      </c>
      <c r="AR157" s="168">
        <f t="shared" si="873"/>
        <v>0.5271279520606551</v>
      </c>
      <c r="AS157" s="168">
        <f t="shared" si="873"/>
        <v>0.48863546295665117</v>
      </c>
      <c r="AT157" s="168">
        <f t="shared" si="873"/>
        <v>0.47116319583306232</v>
      </c>
      <c r="AU157" s="168">
        <f t="shared" si="873"/>
        <v>0.034104574019889096</v>
      </c>
      <c r="AV157" s="168">
        <f t="shared" si="873"/>
        <v>-0.17155998614902396</v>
      </c>
      <c r="AW157" s="168">
        <f t="shared" si="873"/>
        <v>0.13520780220833784</v>
      </c>
      <c r="AX157" s="168">
        <f t="shared" si="873"/>
        <v>0.46143958517406075</v>
      </c>
      <c r="AY157" s="168">
        <f t="shared" si="873"/>
        <v>0.2459755128463155</v>
      </c>
      <c r="AZ157" s="168">
        <f t="shared" si="873"/>
        <v>0.43081739122619905</v>
      </c>
      <c r="BA157" s="168">
        <f t="shared" si="873"/>
        <v>0.46429538953787197</v>
      </c>
      <c r="BB157" s="168">
        <f t="shared" si="873"/>
        <v>0.43363014473718048</v>
      </c>
      <c r="BC157" s="168">
        <f t="shared" si="873"/>
        <v>0.39864384632764122</v>
      </c>
      <c r="BD157" s="168">
        <f t="shared" si="873"/>
        <v>0.50996323158498857</v>
      </c>
      <c r="BE157" s="168">
        <f t="shared" si="874" ref="BE157:BE162">(BD66+BD150+BE94-BE66-BE150)/(BD66+BD150+BE94-BE150)</f>
        <v>0.10128513651766285</v>
      </c>
      <c r="BF157" s="168">
        <f t="shared" si="875" ref="BF157:BF162">(BE66+BE150+BF94-BF66-BF150)/(BE66+BE150+BF94-BF150)</f>
        <v>0.48932542196954387</v>
      </c>
      <c r="BG157" s="168">
        <f t="shared" si="876" ref="BG157:BJ161">(BF66+BF150+BG94-BG66-BG150)/(BF66+BF150+BG94-BG150)</f>
        <v>0.42481493383063001</v>
      </c>
      <c r="BH157" s="169">
        <f t="shared" si="876"/>
        <v>0.44057175814480815</v>
      </c>
      <c r="BI157" s="517">
        <f t="shared" si="876"/>
        <v>0.47879393256598685</v>
      </c>
      <c r="BJ157" s="513">
        <f t="shared" si="876"/>
        <v>0.47991185056965185</v>
      </c>
      <c r="BK157" s="569">
        <f t="shared" si="877" ref="BK157:BN162">(BJ66+BJ150+BK94-BK66-BK150)/(BJ66+BJ150+BK94-BK150)</f>
        <v>0.46935056963107152</v>
      </c>
      <c r="BL157" s="569">
        <f t="shared" si="877"/>
        <v>0.47715688359886099</v>
      </c>
      <c r="BM157" s="569">
        <f t="shared" si="877"/>
        <v>0.46766052107854544</v>
      </c>
      <c r="BN157" s="569">
        <f t="shared" si="877"/>
        <v>0.43606823812239215</v>
      </c>
      <c r="BO157" s="168"/>
      <c r="BP157" s="168"/>
      <c r="BQ157" s="168"/>
      <c r="BR157" s="168"/>
      <c r="BS157" s="168"/>
      <c r="BT157" s="238"/>
      <c r="BU157" s="103"/>
      <c r="BV157" s="168">
        <f t="shared" si="878" ref="BV157:CE162">P157-D157</f>
        <v>-0.061502946242645962</v>
      </c>
      <c r="BW157" s="168">
        <f t="shared" si="878"/>
        <v>-0.068864247237503451</v>
      </c>
      <c r="BX157" s="168">
        <f t="shared" si="878"/>
        <v>-0.060725161905038794</v>
      </c>
      <c r="BY157" s="168">
        <f t="shared" si="878"/>
        <v>-0.068948363663605239</v>
      </c>
      <c r="BZ157" s="168">
        <f t="shared" si="878"/>
        <v>-0.070573331412247087</v>
      </c>
      <c r="CA157" s="168">
        <f t="shared" si="878"/>
        <v>-0.08195861416413891</v>
      </c>
      <c r="CB157" s="168">
        <f t="shared" si="878"/>
        <v>-0.13190442653982437</v>
      </c>
      <c r="CC157" s="168">
        <f t="shared" si="878"/>
        <v>-0.015299113560865163</v>
      </c>
      <c r="CD157" s="397">
        <f t="shared" si="878"/>
        <v>-0.098621755098509567</v>
      </c>
      <c r="CE157" s="168">
        <f t="shared" si="878"/>
        <v>-0.1399776284485939</v>
      </c>
      <c r="CF157" s="168">
        <f t="shared" si="879" ref="CF157:CO162">Z157-N157</f>
        <v>-0.095441023238609257</v>
      </c>
      <c r="CG157" s="168">
        <f t="shared" si="879"/>
        <v>-0.029892129019760794</v>
      </c>
      <c r="CH157" s="168">
        <f t="shared" si="879"/>
        <v>-0.10181464092179593</v>
      </c>
      <c r="CI157" s="168">
        <f t="shared" si="879"/>
        <v>-0.059158294906901498</v>
      </c>
      <c r="CJ157" s="238">
        <f t="shared" si="879"/>
        <v>-0.037965265462272801</v>
      </c>
      <c r="CK157" s="238">
        <f t="shared" si="879"/>
        <v>-0.027165448615295518</v>
      </c>
      <c r="CL157" s="238">
        <f t="shared" si="879"/>
        <v>-0.013043829224943571</v>
      </c>
      <c r="CM157" s="238">
        <f t="shared" si="879"/>
        <v>0.006844651566863813</v>
      </c>
      <c r="CN157" s="265">
        <f t="shared" si="879"/>
        <v>0.061815104371223062</v>
      </c>
      <c r="CO157" s="267">
        <f t="shared" si="879"/>
        <v>-0.051013185415102746</v>
      </c>
      <c r="CP157" s="376">
        <f t="shared" si="880" ref="CP157:CY162">AJ157-X157</f>
        <v>0.053095627550194424</v>
      </c>
      <c r="CQ157" s="267">
        <f t="shared" si="880"/>
        <v>0.038150697175491355</v>
      </c>
      <c r="CR157" s="267">
        <f t="shared" si="880"/>
        <v>0.050577509190109504</v>
      </c>
      <c r="CS157" s="267">
        <f t="shared" si="880"/>
        <v>0.032638779755947311</v>
      </c>
      <c r="CT157" s="267">
        <f t="shared" si="880"/>
        <v>0.08768106291517519</v>
      </c>
      <c r="CU157" s="267">
        <f t="shared" si="880"/>
        <v>0.04427847611847241</v>
      </c>
      <c r="CV157" s="267">
        <f t="shared" si="880"/>
        <v>0.064226396721408341</v>
      </c>
      <c r="CW157" s="267">
        <f t="shared" si="880"/>
        <v>0.0078688404028611214</v>
      </c>
      <c r="CX157" s="267">
        <f t="shared" si="880"/>
        <v>0.0683813845032199</v>
      </c>
      <c r="CY157" s="267">
        <f t="shared" si="880"/>
        <v>0.039959682229380622</v>
      </c>
      <c r="CZ157" s="267">
        <f t="shared" si="881" ref="CZ157:DI162">AT157-AH157</f>
        <v>0.036934951172240549</v>
      </c>
      <c r="DA157" s="267">
        <f t="shared" si="881"/>
        <v>-0.32311533576966217</v>
      </c>
      <c r="DB157" s="376">
        <f t="shared" si="881"/>
        <v>-0.59801158102067897</v>
      </c>
      <c r="DC157" s="376">
        <f t="shared" si="881"/>
        <v>-0.29095008924310067</v>
      </c>
      <c r="DD157" s="376">
        <f t="shared" si="881"/>
        <v>0.023751600016392926</v>
      </c>
      <c r="DE157" s="376">
        <f t="shared" si="881"/>
        <v>-0.21954991846235886</v>
      </c>
      <c r="DF157" s="376">
        <f t="shared" si="881"/>
        <v>-0.0018799438245819533</v>
      </c>
      <c r="DG157" s="376">
        <f t="shared" si="881"/>
        <v>0.059593812524809775</v>
      </c>
      <c r="DH157" s="376">
        <f t="shared" si="881"/>
        <v>-0.0036305584531181045</v>
      </c>
      <c r="DI157" s="376">
        <f t="shared" si="881"/>
        <v>-0.032166022043289277</v>
      </c>
      <c r="DJ157" s="376">
        <f t="shared" si="882" ref="DJ157:DT162">BD157-AR157</f>
        <v>-0.017164720475666528</v>
      </c>
      <c r="DK157" s="376">
        <f t="shared" si="882"/>
        <v>-0.38735032643898831</v>
      </c>
      <c r="DL157" s="376">
        <f t="shared" si="882"/>
        <v>0.018162226136481552</v>
      </c>
      <c r="DM157" s="376">
        <f t="shared" si="882"/>
        <v>0.39071035981074093</v>
      </c>
      <c r="DN157" s="376">
        <f t="shared" si="882"/>
        <v>0.6121317442938321</v>
      </c>
      <c r="DO157" s="376">
        <f t="shared" si="882"/>
        <v>0.34358613035764901</v>
      </c>
      <c r="DP157" s="376">
        <f t="shared" si="882"/>
        <v>0.018472265395591103</v>
      </c>
      <c r="DQ157" s="376">
        <f t="shared" si="882"/>
        <v>0.22337505678475603</v>
      </c>
      <c r="DR157" s="376">
        <f t="shared" si="882"/>
        <v>0.046339492372661939</v>
      </c>
      <c r="DS157" s="376">
        <f t="shared" si="882"/>
        <v>0.0033651315406734716</v>
      </c>
      <c r="DT157" s="376">
        <f t="shared" si="882"/>
        <v>0.0024380933852116704</v>
      </c>
      <c r="DU157" s="444"/>
      <c r="DV157" s="444"/>
      <c r="DW157" s="444"/>
      <c r="DX157" s="444"/>
      <c r="DY157" s="444"/>
      <c r="DZ157" s="444"/>
      <c r="EA157" s="444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883" ref="D158:AA158">(C67+C151+D95-D67-D151)/(C67+C151+D95-D151)</f>
        <v>0.16964694494341612</v>
      </c>
      <c r="E158" s="167">
        <f t="shared" si="883"/>
        <v>0.15796110330007282</v>
      </c>
      <c r="F158" s="167">
        <f t="shared" si="883"/>
        <v>0.14863344575139331</v>
      </c>
      <c r="G158" s="167">
        <f t="shared" si="883"/>
        <v>0.15234430332129478</v>
      </c>
      <c r="H158" s="168">
        <f t="shared" si="883"/>
        <v>0.15809233715907064</v>
      </c>
      <c r="I158" s="167">
        <f t="shared" si="883"/>
        <v>0.15612602165117517</v>
      </c>
      <c r="J158" s="168">
        <f t="shared" si="883"/>
        <v>0.16024806450659043</v>
      </c>
      <c r="K158" s="167">
        <f t="shared" si="883"/>
        <v>0.11720664528128168</v>
      </c>
      <c r="L158" s="169">
        <f t="shared" si="883"/>
        <v>0.13259983328284422</v>
      </c>
      <c r="M158" s="168">
        <f t="shared" si="883"/>
        <v>0.15336864960550226</v>
      </c>
      <c r="N158" s="168">
        <f t="shared" si="883"/>
        <v>0.13550663080192921</v>
      </c>
      <c r="O158" s="168">
        <f t="shared" si="883"/>
        <v>0.13798706347785211</v>
      </c>
      <c r="P158" s="168">
        <f t="shared" si="883"/>
        <v>0.066743845583029413</v>
      </c>
      <c r="Q158" s="168">
        <f t="shared" si="883"/>
        <v>0.14649002688010945</v>
      </c>
      <c r="R158" s="168">
        <f t="shared" si="883"/>
        <v>0.13414503084739013</v>
      </c>
      <c r="S158" s="168">
        <f t="shared" si="883"/>
        <v>0.069719029863303403</v>
      </c>
      <c r="T158" s="168">
        <f t="shared" si="883"/>
        <v>0.14542189940273351</v>
      </c>
      <c r="U158" s="168">
        <f t="shared" si="883"/>
        <v>0.14760441353409698</v>
      </c>
      <c r="V158" s="168">
        <f t="shared" si="883"/>
        <v>0.16097462372325697</v>
      </c>
      <c r="W158" s="168">
        <f t="shared" si="883"/>
        <v>0.054606202917977804</v>
      </c>
      <c r="X158" s="169">
        <f t="shared" si="883"/>
        <v>0.073181428548666105</v>
      </c>
      <c r="Y158" s="168">
        <f t="shared" si="883"/>
        <v>0.11988544995235161</v>
      </c>
      <c r="Z158" s="168">
        <f t="shared" si="883"/>
        <v>0.066743472167424073</v>
      </c>
      <c r="AA158" s="168">
        <f t="shared" si="883"/>
        <v>0.1122707310076218</v>
      </c>
      <c r="AB158" s="168">
        <f t="shared" si="872"/>
        <v>0.14187600142281931</v>
      </c>
      <c r="AC158" s="168">
        <f t="shared" si="872"/>
        <v>0.096407514976080286</v>
      </c>
      <c r="AD158" s="168">
        <f t="shared" si="872"/>
        <v>0.10837138367992097</v>
      </c>
      <c r="AE158" s="168">
        <f t="shared" si="872"/>
        <v>0.095073808587442632</v>
      </c>
      <c r="AF158" s="168">
        <f t="shared" si="872"/>
        <v>0.11779063355032048</v>
      </c>
      <c r="AG158" s="168">
        <f t="shared" si="872"/>
        <v>0.14421198230435026</v>
      </c>
      <c r="AH158" s="168">
        <f t="shared" si="872"/>
        <v>0.16847673528869886</v>
      </c>
      <c r="AI158" s="168">
        <f t="shared" si="872"/>
        <v>0.22296991069704664</v>
      </c>
      <c r="AJ158" s="168">
        <f t="shared" si="872"/>
        <v>-0.040729044421587951</v>
      </c>
      <c r="AK158" s="168">
        <f t="shared" si="872"/>
        <v>0.14664566447667199</v>
      </c>
      <c r="AL158" s="168">
        <f t="shared" si="872"/>
        <v>0.13010566371903393</v>
      </c>
      <c r="AM158" s="168">
        <f t="shared" si="872"/>
        <v>0.11585227936029487</v>
      </c>
      <c r="AN158" s="168">
        <f t="shared" si="872"/>
        <v>0.039451423164717982</v>
      </c>
      <c r="AO158" s="168">
        <f t="shared" si="872"/>
        <v>0.099150763679836704</v>
      </c>
      <c r="AP158" s="168">
        <f t="shared" si="872"/>
        <v>0.14627984534447902</v>
      </c>
      <c r="AQ158" s="168">
        <f t="shared" si="872"/>
        <v>0.15524237490167189</v>
      </c>
      <c r="AR158" s="168">
        <f t="shared" si="872"/>
        <v>0.17793903677341874</v>
      </c>
      <c r="AS158" s="168">
        <f t="shared" si="872"/>
        <v>0.11710722144129529</v>
      </c>
      <c r="AT158" s="168">
        <f t="shared" si="872"/>
        <v>0.14203111091406409</v>
      </c>
      <c r="AU158" s="168">
        <f t="shared" si="872"/>
        <v>0.014991389098019928</v>
      </c>
      <c r="AV158" s="168">
        <f t="shared" si="872"/>
        <v>0.03788102191471316</v>
      </c>
      <c r="AW158" s="168">
        <f t="shared" si="872"/>
        <v>-0.1550644285102499</v>
      </c>
      <c r="AX158" s="168">
        <f t="shared" si="872"/>
        <v>0.1506189789506979</v>
      </c>
      <c r="AY158" s="168">
        <f t="shared" si="872"/>
        <v>0.0062092485698892839</v>
      </c>
      <c r="AZ158" s="168">
        <f t="shared" si="872"/>
        <v>0.15698587866211891</v>
      </c>
      <c r="BA158" s="168">
        <f t="shared" si="872"/>
        <v>0.10809700825571016</v>
      </c>
      <c r="BB158" s="168">
        <f t="shared" si="872"/>
        <v>0.14456851935272347</v>
      </c>
      <c r="BC158" s="168">
        <f t="shared" si="872"/>
        <v>0.11498646230481893</v>
      </c>
      <c r="BD158" s="168">
        <f t="shared" si="872"/>
        <v>0.19020553985451513</v>
      </c>
      <c r="BE158" s="168">
        <f t="shared" si="874"/>
        <v>-0.010051656628537492</v>
      </c>
      <c r="BF158" s="168">
        <f t="shared" si="875"/>
        <v>0.14447064223226211</v>
      </c>
      <c r="BG158" s="168">
        <f t="shared" si="876"/>
        <v>0.1323563596005036</v>
      </c>
      <c r="BH158" s="169">
        <f t="shared" si="876"/>
        <v>0.11973092172333247</v>
      </c>
      <c r="BI158" s="518">
        <f t="shared" si="876"/>
        <v>0.19194763393048792</v>
      </c>
      <c r="BJ158" s="482">
        <f t="shared" si="876"/>
        <v>0.087821683695484529</v>
      </c>
      <c r="BK158" s="397">
        <f t="shared" si="877"/>
        <v>0.12549968949732337</v>
      </c>
      <c r="BL158" s="397">
        <f t="shared" si="877"/>
        <v>0.15865166728850535</v>
      </c>
      <c r="BM158" s="397">
        <f t="shared" si="877"/>
        <v>0.10192574404644995</v>
      </c>
      <c r="BN158" s="397">
        <f t="shared" si="877"/>
        <v>0.13300060632831368</v>
      </c>
      <c r="BO158" s="168"/>
      <c r="BP158" s="168"/>
      <c r="BQ158" s="168"/>
      <c r="BR158" s="168"/>
      <c r="BS158" s="168"/>
      <c r="BT158" s="238"/>
      <c r="BU158" s="103"/>
      <c r="BV158" s="168">
        <f t="shared" si="878"/>
        <v>-0.1029030993603867</v>
      </c>
      <c r="BW158" s="168">
        <f t="shared" si="878"/>
        <v>-0.011471076419963366</v>
      </c>
      <c r="BX158" s="168">
        <f t="shared" si="878"/>
        <v>-0.014488414904003183</v>
      </c>
      <c r="BY158" s="168">
        <f t="shared" si="878"/>
        <v>-0.08262527345799138</v>
      </c>
      <c r="BZ158" s="168">
        <f t="shared" si="878"/>
        <v>-0.012670437756337138</v>
      </c>
      <c r="CA158" s="168">
        <f t="shared" si="878"/>
        <v>-0.0085216081170781943</v>
      </c>
      <c r="CB158" s="168">
        <f t="shared" si="878"/>
        <v>0.00072655921666653356</v>
      </c>
      <c r="CC158" s="168">
        <f t="shared" si="878"/>
        <v>-0.062600442363303865</v>
      </c>
      <c r="CD158" s="397">
        <f t="shared" si="878"/>
        <v>-0.059418404734178115</v>
      </c>
      <c r="CE158" s="168">
        <f t="shared" si="878"/>
        <v>-0.03348319965315065</v>
      </c>
      <c r="CF158" s="168">
        <f t="shared" si="879"/>
        <v>-0.068763158634505134</v>
      </c>
      <c r="CG158" s="168">
        <f t="shared" si="879"/>
        <v>-0.025716332470230308</v>
      </c>
      <c r="CH158" s="168">
        <f t="shared" si="879"/>
        <v>0.075132155839789896</v>
      </c>
      <c r="CI158" s="168">
        <f t="shared" si="879"/>
        <v>-0.050082511904029167</v>
      </c>
      <c r="CJ158" s="238">
        <f t="shared" si="879"/>
        <v>-0.02577364716746916</v>
      </c>
      <c r="CK158" s="238">
        <f t="shared" si="879"/>
        <v>0.025354778724139229</v>
      </c>
      <c r="CL158" s="238">
        <f t="shared" si="879"/>
        <v>-0.027631265852413031</v>
      </c>
      <c r="CM158" s="238">
        <f t="shared" si="879"/>
        <v>-0.003392431229746723</v>
      </c>
      <c r="CN158" s="265">
        <f t="shared" si="879"/>
        <v>0.0075021115654418935</v>
      </c>
      <c r="CO158" s="267">
        <f t="shared" si="879"/>
        <v>0.16836370777906884</v>
      </c>
      <c r="CP158" s="376">
        <f t="shared" si="880"/>
        <v>-0.11391047297025406</v>
      </c>
      <c r="CQ158" s="267">
        <f t="shared" si="880"/>
        <v>0.026760214524320383</v>
      </c>
      <c r="CR158" s="267">
        <f t="shared" si="880"/>
        <v>0.063362191551609853</v>
      </c>
      <c r="CS158" s="267">
        <f t="shared" si="880"/>
        <v>0.0035815483526730613</v>
      </c>
      <c r="CT158" s="267">
        <f t="shared" si="880"/>
        <v>-0.10242457825810133</v>
      </c>
      <c r="CU158" s="267">
        <f t="shared" si="880"/>
        <v>0.0027432487037564179</v>
      </c>
      <c r="CV158" s="267">
        <f t="shared" si="880"/>
        <v>0.037908461664558052</v>
      </c>
      <c r="CW158" s="267">
        <f t="shared" si="880"/>
        <v>0.06016856631422926</v>
      </c>
      <c r="CX158" s="267">
        <f t="shared" si="880"/>
        <v>0.060148403223098265</v>
      </c>
      <c r="CY158" s="267">
        <f t="shared" si="880"/>
        <v>-0.027104760863054966</v>
      </c>
      <c r="CZ158" s="267">
        <f t="shared" si="881"/>
        <v>-0.026445624374634769</v>
      </c>
      <c r="DA158" s="267">
        <f t="shared" si="881"/>
        <v>-0.20797852159902672</v>
      </c>
      <c r="DB158" s="376">
        <f t="shared" si="881"/>
        <v>0.078610066336301104</v>
      </c>
      <c r="DC158" s="376">
        <f t="shared" si="881"/>
        <v>-0.30171009298692186</v>
      </c>
      <c r="DD158" s="376">
        <f t="shared" si="881"/>
        <v>0.02051331523166397</v>
      </c>
      <c r="DE158" s="376">
        <f t="shared" si="881"/>
        <v>-0.10964303079040558</v>
      </c>
      <c r="DF158" s="376">
        <f t="shared" si="881"/>
        <v>0.11753445549740094</v>
      </c>
      <c r="DG158" s="376">
        <f t="shared" si="881"/>
        <v>0.0089462445758734521</v>
      </c>
      <c r="DH158" s="376">
        <f t="shared" si="881"/>
        <v>-0.0017113259917555523</v>
      </c>
      <c r="DI158" s="376">
        <f t="shared" si="881"/>
        <v>-0.040255912596852961</v>
      </c>
      <c r="DJ158" s="376">
        <f t="shared" si="882"/>
        <v>0.012266503081096392</v>
      </c>
      <c r="DK158" s="376">
        <f t="shared" si="882"/>
        <v>-0.12715887806983278</v>
      </c>
      <c r="DL158" s="376">
        <f t="shared" si="882"/>
        <v>0.0024395313181980183</v>
      </c>
      <c r="DM158" s="376">
        <f t="shared" si="882"/>
        <v>0.11736497050248366</v>
      </c>
      <c r="DN158" s="376">
        <f t="shared" si="882"/>
        <v>0.081849899808619314</v>
      </c>
      <c r="DO158" s="376">
        <f t="shared" si="882"/>
        <v>0.34701206244073779</v>
      </c>
      <c r="DP158" s="376">
        <f t="shared" si="882"/>
        <v>-0.062797295255213367</v>
      </c>
      <c r="DQ158" s="376">
        <f t="shared" si="882"/>
        <v>0.11929044092743409</v>
      </c>
      <c r="DR158" s="376">
        <f t="shared" si="882"/>
        <v>0.0016657886263864441</v>
      </c>
      <c r="DS158" s="376">
        <f t="shared" si="882"/>
        <v>-0.0061712642092602021</v>
      </c>
      <c r="DT158" s="376">
        <f t="shared" si="882"/>
        <v>-0.011567913024409793</v>
      </c>
      <c r="DU158" s="444"/>
      <c r="DV158" s="444"/>
      <c r="DW158" s="444"/>
      <c r="DX158" s="444"/>
      <c r="DY158" s="444"/>
      <c r="DZ158" s="444"/>
      <c r="EA158" s="444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884" ref="D159:AA159">(C68+C152+D96-D68-D152)/(C68+C152+D96-D152)</f>
        <v>0.78614974426539397</v>
      </c>
      <c r="E159" s="167">
        <f t="shared" si="884"/>
        <v>0.81423396240345225</v>
      </c>
      <c r="F159" s="167">
        <f t="shared" si="884"/>
        <v>0.79251563294324057</v>
      </c>
      <c r="G159" s="167">
        <f t="shared" si="884"/>
        <v>0.80402139759511881</v>
      </c>
      <c r="H159" s="168">
        <f t="shared" si="884"/>
        <v>0.80337875881114551</v>
      </c>
      <c r="I159" s="167">
        <f t="shared" si="884"/>
        <v>0.79606860911024213</v>
      </c>
      <c r="J159" s="168">
        <f t="shared" si="884"/>
        <v>0.7993062522406823</v>
      </c>
      <c r="K159" s="167">
        <f t="shared" si="884"/>
        <v>0.73402703735626973</v>
      </c>
      <c r="L159" s="169">
        <f t="shared" si="884"/>
        <v>0.75397767158147699</v>
      </c>
      <c r="M159" s="168">
        <f t="shared" si="884"/>
        <v>0.80981538346930215</v>
      </c>
      <c r="N159" s="168">
        <f t="shared" si="884"/>
        <v>0.77767454602502839</v>
      </c>
      <c r="O159" s="168">
        <f t="shared" si="884"/>
        <v>0.75491020110147367</v>
      </c>
      <c r="P159" s="168">
        <f t="shared" si="884"/>
        <v>0.63614389462160736</v>
      </c>
      <c r="Q159" s="168">
        <f t="shared" si="884"/>
        <v>0.67082235779258481</v>
      </c>
      <c r="R159" s="168">
        <f t="shared" si="884"/>
        <v>0.64671500178752495</v>
      </c>
      <c r="S159" s="168">
        <f t="shared" si="884"/>
        <v>0.66533755909971382</v>
      </c>
      <c r="T159" s="168">
        <f t="shared" si="884"/>
        <v>0.68314973967820447</v>
      </c>
      <c r="U159" s="168">
        <f t="shared" si="884"/>
        <v>0.69822824861777122</v>
      </c>
      <c r="V159" s="168">
        <f t="shared" si="884"/>
        <v>0.70223389315181994</v>
      </c>
      <c r="W159" s="168">
        <f t="shared" si="884"/>
        <v>0.67256491304103072</v>
      </c>
      <c r="X159" s="169">
        <f t="shared" si="884"/>
        <v>0.64684279406888101</v>
      </c>
      <c r="Y159" s="168">
        <f t="shared" si="884"/>
        <v>0.64723758392948882</v>
      </c>
      <c r="Z159" s="168">
        <f t="shared" si="884"/>
        <v>0.65195824699315907</v>
      </c>
      <c r="AA159" s="168">
        <f t="shared" si="884"/>
        <v>0.72142970724079147</v>
      </c>
      <c r="AB159" s="168">
        <f t="shared" si="872"/>
        <v>0.66084515319945925</v>
      </c>
      <c r="AC159" s="168">
        <f t="shared" si="872"/>
        <v>0.65177768948838022</v>
      </c>
      <c r="AD159" s="168">
        <f t="shared" si="872"/>
        <v>0.65000051949030035</v>
      </c>
      <c r="AE159" s="168">
        <f t="shared" si="872"/>
        <v>0.69524152919642723</v>
      </c>
      <c r="AF159" s="168">
        <f t="shared" si="872"/>
        <v>0.67983522989415079</v>
      </c>
      <c r="AG159" s="168">
        <f t="shared" si="872"/>
        <v>0.66251228889013258</v>
      </c>
      <c r="AH159" s="168">
        <f t="shared" si="872"/>
        <v>0.6515586761686758</v>
      </c>
      <c r="AI159" s="168">
        <f t="shared" si="872"/>
        <v>0.6126628420772956</v>
      </c>
      <c r="AJ159" s="168">
        <f t="shared" si="872"/>
        <v>0.67110240579389957</v>
      </c>
      <c r="AK159" s="168">
        <f t="shared" si="872"/>
        <v>0.62961799730953505</v>
      </c>
      <c r="AL159" s="168">
        <f t="shared" si="872"/>
        <v>0.677334226429817</v>
      </c>
      <c r="AM159" s="168">
        <f t="shared" si="872"/>
        <v>0.70065960134755567</v>
      </c>
      <c r="AN159" s="168">
        <f t="shared" si="872"/>
        <v>0.66465951116795674</v>
      </c>
      <c r="AO159" s="168">
        <f t="shared" si="872"/>
        <v>0.6479730210022957</v>
      </c>
      <c r="AP159" s="168">
        <f t="shared" si="872"/>
        <v>0.65439485037175171</v>
      </c>
      <c r="AQ159" s="168">
        <f t="shared" si="872"/>
        <v>0.66101620536372696</v>
      </c>
      <c r="AR159" s="168">
        <f t="shared" si="872"/>
        <v>0.71589192100262178</v>
      </c>
      <c r="AS159" s="168">
        <f t="shared" si="872"/>
        <v>0.69201017257878539</v>
      </c>
      <c r="AT159" s="168">
        <f t="shared" si="872"/>
        <v>0.69168940415402447</v>
      </c>
      <c r="AU159" s="168">
        <f t="shared" si="872"/>
        <v>0.11749961896750409</v>
      </c>
      <c r="AV159" s="168">
        <f t="shared" si="872"/>
        <v>-0.042833795135462822</v>
      </c>
      <c r="AW159" s="168">
        <f t="shared" si="872"/>
        <v>0.29390253010260792</v>
      </c>
      <c r="AX159" s="168">
        <f t="shared" si="872"/>
        <v>0.69280273689308303</v>
      </c>
      <c r="AY159" s="168">
        <f t="shared" si="872"/>
        <v>0.56941292864112769</v>
      </c>
      <c r="AZ159" s="168">
        <f t="shared" si="872"/>
        <v>0.67792954729243782</v>
      </c>
      <c r="BA159" s="168">
        <f t="shared" si="872"/>
        <v>0.68170802873637582</v>
      </c>
      <c r="BB159" s="168">
        <f t="shared" si="872"/>
        <v>0.66460522612477357</v>
      </c>
      <c r="BC159" s="168">
        <f t="shared" si="872"/>
        <v>0.64918517150931498</v>
      </c>
      <c r="BD159" s="168">
        <f t="shared" si="872"/>
        <v>0.71319248777123923</v>
      </c>
      <c r="BE159" s="168">
        <f t="shared" si="874"/>
        <v>0.69374649792326726</v>
      </c>
      <c r="BF159" s="168">
        <f t="shared" si="875"/>
        <v>0.71378677304204441</v>
      </c>
      <c r="BG159" s="168">
        <f t="shared" si="876"/>
        <v>0.67583159951008565</v>
      </c>
      <c r="BH159" s="169">
        <f t="shared" si="876"/>
        <v>0.68193983795080115</v>
      </c>
      <c r="BI159" s="518">
        <f t="shared" si="876"/>
        <v>0.73319704365505656</v>
      </c>
      <c r="BJ159" s="482">
        <f t="shared" si="876"/>
        <v>0.70490259049755322</v>
      </c>
      <c r="BK159" s="397">
        <f t="shared" si="877"/>
        <v>0.70468156502331547</v>
      </c>
      <c r="BL159" s="397">
        <f t="shared" si="877"/>
        <v>0.71676192909025049</v>
      </c>
      <c r="BM159" s="397">
        <f t="shared" si="877"/>
        <v>0.71817431136884513</v>
      </c>
      <c r="BN159" s="397">
        <f t="shared" si="877"/>
        <v>0.68677191946024507</v>
      </c>
      <c r="BO159" s="168"/>
      <c r="BP159" s="168"/>
      <c r="BQ159" s="168"/>
      <c r="BR159" s="168"/>
      <c r="BS159" s="168"/>
      <c r="BT159" s="238"/>
      <c r="BU159" s="103"/>
      <c r="BV159" s="168">
        <f t="shared" si="878"/>
        <v>-0.1500058496437866</v>
      </c>
      <c r="BW159" s="168">
        <f t="shared" si="878"/>
        <v>-0.14341160461086744</v>
      </c>
      <c r="BX159" s="168">
        <f t="shared" si="878"/>
        <v>-0.14580063115571562</v>
      </c>
      <c r="BY159" s="168">
        <f t="shared" si="878"/>
        <v>-0.138683838495405</v>
      </c>
      <c r="BZ159" s="168">
        <f t="shared" si="878"/>
        <v>-0.12022901913294104</v>
      </c>
      <c r="CA159" s="168">
        <f t="shared" si="878"/>
        <v>-0.097840360492470912</v>
      </c>
      <c r="CB159" s="168">
        <f t="shared" si="878"/>
        <v>-0.097072359088862359</v>
      </c>
      <c r="CC159" s="168">
        <f t="shared" si="878"/>
        <v>-0.061462124315239008</v>
      </c>
      <c r="CD159" s="397">
        <f t="shared" si="878"/>
        <v>-0.10713487751259598</v>
      </c>
      <c r="CE159" s="168">
        <f t="shared" si="878"/>
        <v>-0.16257779953981333</v>
      </c>
      <c r="CF159" s="168">
        <f t="shared" si="879"/>
        <v>-0.12571629903186932</v>
      </c>
      <c r="CG159" s="168">
        <f t="shared" si="879"/>
        <v>-0.033480493860682192</v>
      </c>
      <c r="CH159" s="168">
        <f t="shared" si="879"/>
        <v>0.024701258577851881</v>
      </c>
      <c r="CI159" s="168">
        <f t="shared" si="879"/>
        <v>-0.019044668304204593</v>
      </c>
      <c r="CJ159" s="238">
        <f t="shared" si="879"/>
        <v>0.003285517702775409</v>
      </c>
      <c r="CK159" s="238">
        <f t="shared" si="879"/>
        <v>0.029903970096713417</v>
      </c>
      <c r="CL159" s="238">
        <f t="shared" si="879"/>
        <v>-0.0033145097840536764</v>
      </c>
      <c r="CM159" s="238">
        <f t="shared" si="879"/>
        <v>-0.035715959727638635</v>
      </c>
      <c r="CN159" s="265">
        <f t="shared" si="879"/>
        <v>-0.050675216983144145</v>
      </c>
      <c r="CO159" s="267">
        <f t="shared" si="879"/>
        <v>-0.059902070963735121</v>
      </c>
      <c r="CP159" s="376">
        <f t="shared" si="880"/>
        <v>0.024259611725018559</v>
      </c>
      <c r="CQ159" s="267">
        <f t="shared" si="880"/>
        <v>-0.017619586619953775</v>
      </c>
      <c r="CR159" s="267">
        <f t="shared" si="880"/>
        <v>0.025375979436657925</v>
      </c>
      <c r="CS159" s="267">
        <f t="shared" si="880"/>
        <v>-0.020770105893235802</v>
      </c>
      <c r="CT159" s="267">
        <f t="shared" si="880"/>
        <v>0.0038143579684974949</v>
      </c>
      <c r="CU159" s="267">
        <f t="shared" si="880"/>
        <v>-0.003804668486084517</v>
      </c>
      <c r="CV159" s="267">
        <f t="shared" si="880"/>
        <v>0.0043943308814513582</v>
      </c>
      <c r="CW159" s="267">
        <f t="shared" si="880"/>
        <v>-0.034225323832700272</v>
      </c>
      <c r="CX159" s="267">
        <f t="shared" si="880"/>
        <v>0.036056691108470984</v>
      </c>
      <c r="CY159" s="267">
        <f t="shared" si="880"/>
        <v>0.029497883688652804</v>
      </c>
      <c r="CZ159" s="267">
        <f t="shared" si="881"/>
        <v>0.040130727985348669</v>
      </c>
      <c r="DA159" s="267">
        <f t="shared" si="881"/>
        <v>-0.49516322310979149</v>
      </c>
      <c r="DB159" s="376">
        <f t="shared" si="881"/>
        <v>-0.71393620092936239</v>
      </c>
      <c r="DC159" s="376">
        <f t="shared" si="881"/>
        <v>-0.33571546720692713</v>
      </c>
      <c r="DD159" s="376">
        <f t="shared" si="881"/>
        <v>0.015468510463266028</v>
      </c>
      <c r="DE159" s="376">
        <f t="shared" si="881"/>
        <v>-0.13124667270642798</v>
      </c>
      <c r="DF159" s="376">
        <f t="shared" si="881"/>
        <v>0.013270036124481077</v>
      </c>
      <c r="DG159" s="376">
        <f t="shared" si="881"/>
        <v>0.033735007734080114</v>
      </c>
      <c r="DH159" s="376">
        <f t="shared" si="881"/>
        <v>0.010210375753021861</v>
      </c>
      <c r="DI159" s="376">
        <f t="shared" si="881"/>
        <v>-0.011831033854411976</v>
      </c>
      <c r="DJ159" s="376">
        <f t="shared" si="882"/>
        <v>-0.0026994332313825531</v>
      </c>
      <c r="DK159" s="376">
        <f t="shared" si="882"/>
        <v>0.0017363253444818705</v>
      </c>
      <c r="DL159" s="376">
        <f t="shared" si="882"/>
        <v>0.022097368888019941</v>
      </c>
      <c r="DM159" s="376">
        <f t="shared" si="882"/>
        <v>0.5583319805425816</v>
      </c>
      <c r="DN159" s="376">
        <f t="shared" si="882"/>
        <v>0.72477363308626397</v>
      </c>
      <c r="DO159" s="376">
        <f t="shared" si="882"/>
        <v>0.43929451355244864</v>
      </c>
      <c r="DP159" s="376">
        <f t="shared" si="882"/>
        <v>0.01209985360447019</v>
      </c>
      <c r="DQ159" s="376">
        <f t="shared" si="882"/>
        <v>0.13526863638218778</v>
      </c>
      <c r="DR159" s="376">
        <f t="shared" si="882"/>
        <v>0.038832381797812676</v>
      </c>
      <c r="DS159" s="376">
        <f t="shared" si="882"/>
        <v>0.036466282632469316</v>
      </c>
      <c r="DT159" s="376">
        <f t="shared" si="882"/>
        <v>0.022166693335471499</v>
      </c>
      <c r="DU159" s="444"/>
      <c r="DV159" s="444"/>
      <c r="DW159" s="444"/>
      <c r="DX159" s="444"/>
      <c r="DY159" s="444"/>
      <c r="DZ159" s="444"/>
      <c r="EA159" s="444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885" ref="D160:AA160">(C69+C153+D97-D69-D153)/(C69+C153+D97-D153)</f>
        <v>0.83133147084208825</v>
      </c>
      <c r="E160" s="167">
        <f t="shared" si="885"/>
        <v>0.85655724191658988</v>
      </c>
      <c r="F160" s="167">
        <f t="shared" si="885"/>
        <v>0.8293378896821002</v>
      </c>
      <c r="G160" s="167">
        <f t="shared" si="885"/>
        <v>0.84054330431992463</v>
      </c>
      <c r="H160" s="168">
        <f t="shared" si="885"/>
        <v>0.83766601294117959</v>
      </c>
      <c r="I160" s="167">
        <f t="shared" si="885"/>
        <v>0.83624075064831471</v>
      </c>
      <c r="J160" s="168">
        <f t="shared" si="885"/>
        <v>0.82951589456217611</v>
      </c>
      <c r="K160" s="167">
        <f t="shared" si="885"/>
        <v>0.79381404379861731</v>
      </c>
      <c r="L160" s="169">
        <f t="shared" si="885"/>
        <v>0.78724035925305125</v>
      </c>
      <c r="M160" s="168">
        <f t="shared" si="885"/>
        <v>0.85206280582654104</v>
      </c>
      <c r="N160" s="168">
        <f t="shared" si="885"/>
        <v>0.82373606058347715</v>
      </c>
      <c r="O160" s="168">
        <f t="shared" si="885"/>
        <v>0.81061422215078127</v>
      </c>
      <c r="P160" s="168">
        <f t="shared" si="885"/>
        <v>0.68454730355128102</v>
      </c>
      <c r="Q160" s="168">
        <f t="shared" si="885"/>
        <v>0.73118418079300751</v>
      </c>
      <c r="R160" s="168">
        <f t="shared" si="885"/>
        <v>0.70364209074641615</v>
      </c>
      <c r="S160" s="168">
        <f t="shared" si="885"/>
        <v>0.7886438588463841</v>
      </c>
      <c r="T160" s="168">
        <f t="shared" si="885"/>
        <v>0.8051190335196956</v>
      </c>
      <c r="U160" s="168">
        <f t="shared" si="885"/>
        <v>0.79153096950841573</v>
      </c>
      <c r="V160" s="168">
        <f t="shared" si="885"/>
        <v>0.77930301432142635</v>
      </c>
      <c r="W160" s="168">
        <f t="shared" si="885"/>
        <v>0.78357989119887894</v>
      </c>
      <c r="X160" s="169">
        <f t="shared" si="885"/>
        <v>0.73980902855435182</v>
      </c>
      <c r="Y160" s="168">
        <f t="shared" si="885"/>
        <v>0.71789452422410316</v>
      </c>
      <c r="Z160" s="168">
        <f t="shared" si="885"/>
        <v>0.7213473987734943</v>
      </c>
      <c r="AA160" s="168">
        <f t="shared" si="885"/>
        <v>0.78265915647456419</v>
      </c>
      <c r="AB160" s="168">
        <f t="shared" si="872"/>
        <v>0.76440752983629678</v>
      </c>
      <c r="AC160" s="168">
        <f t="shared" si="872"/>
        <v>0.7483963037528425</v>
      </c>
      <c r="AD160" s="168">
        <f t="shared" si="872"/>
        <v>0.73787126142983783</v>
      </c>
      <c r="AE160" s="168">
        <f t="shared" si="872"/>
        <v>0.73073230431538605</v>
      </c>
      <c r="AF160" s="168">
        <f t="shared" si="872"/>
        <v>0.77183690585217168</v>
      </c>
      <c r="AG160" s="168">
        <f t="shared" si="872"/>
        <v>0.73901557574572774</v>
      </c>
      <c r="AH160" s="168">
        <f t="shared" si="872"/>
        <v>0.6865296926047243</v>
      </c>
      <c r="AI160" s="168">
        <f t="shared" si="872"/>
        <v>0.67343614138429175</v>
      </c>
      <c r="AJ160" s="168">
        <f t="shared" si="872"/>
        <v>0.69895864643561834</v>
      </c>
      <c r="AK160" s="168">
        <f t="shared" si="872"/>
        <v>0.66462349671252841</v>
      </c>
      <c r="AL160" s="168">
        <f t="shared" si="872"/>
        <v>0.72665709627354225</v>
      </c>
      <c r="AM160" s="168">
        <f t="shared" si="872"/>
        <v>0.76020995128511359</v>
      </c>
      <c r="AN160" s="168">
        <f t="shared" si="872"/>
        <v>0.75551218588747782</v>
      </c>
      <c r="AO160" s="168">
        <f t="shared" si="872"/>
        <v>0.72593856347887853</v>
      </c>
      <c r="AP160" s="168">
        <f t="shared" si="872"/>
        <v>0.72933915619622181</v>
      </c>
      <c r="AQ160" s="168">
        <f t="shared" si="872"/>
        <v>0.71928958811021848</v>
      </c>
      <c r="AR160" s="168">
        <f t="shared" si="872"/>
        <v>0.76159468706617761</v>
      </c>
      <c r="AS160" s="168">
        <f t="shared" si="872"/>
        <v>0.75315466713728085</v>
      </c>
      <c r="AT160" s="168">
        <f t="shared" si="872"/>
        <v>0.73567189938319755</v>
      </c>
      <c r="AU160" s="168">
        <f t="shared" si="872"/>
        <v>0.27562148040925605</v>
      </c>
      <c r="AV160" s="168">
        <f t="shared" si="872"/>
        <v>0.26443606748101678</v>
      </c>
      <c r="AW160" s="168">
        <f t="shared" si="872"/>
        <v>0.30317895962209246</v>
      </c>
      <c r="AX160" s="168">
        <f t="shared" si="872"/>
        <v>0.30770768019937311</v>
      </c>
      <c r="AY160" s="168">
        <f t="shared" si="872"/>
        <v>0.77355888302933118</v>
      </c>
      <c r="AZ160" s="168">
        <f t="shared" si="872"/>
        <v>0.73049570539112096</v>
      </c>
      <c r="BA160" s="168">
        <f t="shared" si="872"/>
        <v>0.70613016419273156</v>
      </c>
      <c r="BB160" s="168">
        <f t="shared" si="872"/>
        <v>0.69846034735441698</v>
      </c>
      <c r="BC160" s="168">
        <f t="shared" si="872"/>
        <v>0.67351492929836909</v>
      </c>
      <c r="BD160" s="168">
        <f t="shared" si="872"/>
        <v>0.72189096053543522</v>
      </c>
      <c r="BE160" s="168">
        <f t="shared" si="874"/>
        <v>0.73104633193556556</v>
      </c>
      <c r="BF160" s="168">
        <f t="shared" si="875"/>
        <v>0.727230218883679</v>
      </c>
      <c r="BG160" s="168">
        <f t="shared" si="876"/>
        <v>0.66767878653903334</v>
      </c>
      <c r="BH160" s="169">
        <f t="shared" si="876"/>
        <v>0.68142331638008802</v>
      </c>
      <c r="BI160" s="518">
        <f t="shared" si="876"/>
        <v>0.73765875198357311</v>
      </c>
      <c r="BJ160" s="482">
        <f t="shared" si="876"/>
        <v>0.70838990727283968</v>
      </c>
      <c r="BK160" s="397">
        <f t="shared" si="877"/>
        <v>0.72473388328687538</v>
      </c>
      <c r="BL160" s="397">
        <f t="shared" si="877"/>
        <v>0.71060570997355976</v>
      </c>
      <c r="BM160" s="397">
        <f t="shared" si="877"/>
        <v>0.69646359578187156</v>
      </c>
      <c r="BN160" s="397">
        <f t="shared" si="877"/>
        <v>0.66100246033018351</v>
      </c>
      <c r="BO160" s="168"/>
      <c r="BP160" s="168"/>
      <c r="BQ160" s="168"/>
      <c r="BR160" s="168"/>
      <c r="BS160" s="168"/>
      <c r="BT160" s="238"/>
      <c r="BU160" s="103"/>
      <c r="BV160" s="168">
        <f t="shared" si="878"/>
        <v>-0.14678416729080723</v>
      </c>
      <c r="BW160" s="168">
        <f t="shared" si="878"/>
        <v>-0.12537306112358237</v>
      </c>
      <c r="BX160" s="168">
        <f t="shared" si="878"/>
        <v>-0.12569579893568406</v>
      </c>
      <c r="BY160" s="168">
        <f t="shared" si="878"/>
        <v>-0.051899445473540529</v>
      </c>
      <c r="BZ160" s="168">
        <f t="shared" si="878"/>
        <v>-0.03254697942148399</v>
      </c>
      <c r="CA160" s="168">
        <f t="shared" si="878"/>
        <v>-0.044709781139898985</v>
      </c>
      <c r="CB160" s="168">
        <f t="shared" si="878"/>
        <v>-0.050212880240749769</v>
      </c>
      <c r="CC160" s="168">
        <f t="shared" si="878"/>
        <v>-0.010234152599738366</v>
      </c>
      <c r="CD160" s="397">
        <f t="shared" si="878"/>
        <v>-0.047431330698699425</v>
      </c>
      <c r="CE160" s="168">
        <f t="shared" si="878"/>
        <v>-0.13416828160243788</v>
      </c>
      <c r="CF160" s="168">
        <f t="shared" si="879"/>
        <v>-0.10238866180998285</v>
      </c>
      <c r="CG160" s="168">
        <f t="shared" si="879"/>
        <v>-0.027955065676217083</v>
      </c>
      <c r="CH160" s="168">
        <f t="shared" si="879"/>
        <v>0.079860226285015767</v>
      </c>
      <c r="CI160" s="168">
        <f t="shared" si="879"/>
        <v>0.017212122959834986</v>
      </c>
      <c r="CJ160" s="238">
        <f t="shared" si="879"/>
        <v>0.034229170683421684</v>
      </c>
      <c r="CK160" s="238">
        <f t="shared" si="879"/>
        <v>-0.057911554530998055</v>
      </c>
      <c r="CL160" s="238">
        <f t="shared" si="879"/>
        <v>-0.03328212766752392</v>
      </c>
      <c r="CM160" s="238">
        <f t="shared" si="879"/>
        <v>-0.05251539376268799</v>
      </c>
      <c r="CN160" s="265">
        <f t="shared" si="879"/>
        <v>-0.092773321716702051</v>
      </c>
      <c r="CO160" s="267">
        <f t="shared" si="879"/>
        <v>-0.11014374981458719</v>
      </c>
      <c r="CP160" s="376">
        <f t="shared" si="880"/>
        <v>-0.040850382118733486</v>
      </c>
      <c r="CQ160" s="267">
        <f t="shared" si="880"/>
        <v>-0.053271027511574753</v>
      </c>
      <c r="CR160" s="267">
        <f t="shared" si="880"/>
        <v>0.0053096975000479496</v>
      </c>
      <c r="CS160" s="267">
        <f t="shared" si="880"/>
        <v>-0.022449205189450594</v>
      </c>
      <c r="CT160" s="267">
        <f t="shared" si="880"/>
        <v>-0.0088953439488189678</v>
      </c>
      <c r="CU160" s="267">
        <f t="shared" si="880"/>
        <v>-0.022457740273963966</v>
      </c>
      <c r="CV160" s="267">
        <f t="shared" si="880"/>
        <v>-0.0085321052336160275</v>
      </c>
      <c r="CW160" s="267">
        <f t="shared" si="880"/>
        <v>-0.011442716205167569</v>
      </c>
      <c r="CX160" s="267">
        <f t="shared" si="880"/>
        <v>-0.010242218785994073</v>
      </c>
      <c r="CY160" s="267">
        <f t="shared" si="880"/>
        <v>0.014139091391553116</v>
      </c>
      <c r="CZ160" s="267">
        <f t="shared" si="881"/>
        <v>0.049142206778473252</v>
      </c>
      <c r="DA160" s="267">
        <f t="shared" si="881"/>
        <v>-0.39781466097503571</v>
      </c>
      <c r="DB160" s="376">
        <f t="shared" si="881"/>
        <v>-0.43452257895460156</v>
      </c>
      <c r="DC160" s="376">
        <f t="shared" si="881"/>
        <v>-0.36144453709043595</v>
      </c>
      <c r="DD160" s="376">
        <f t="shared" si="881"/>
        <v>-0.41894941607416913</v>
      </c>
      <c r="DE160" s="376">
        <f t="shared" si="881"/>
        <v>0.013348931744217585</v>
      </c>
      <c r="DF160" s="376">
        <f t="shared" si="881"/>
        <v>-0.025016480496356852</v>
      </c>
      <c r="DG160" s="376">
        <f t="shared" si="881"/>
        <v>-0.019808399286146972</v>
      </c>
      <c r="DH160" s="376">
        <f t="shared" si="881"/>
        <v>-0.030878808841804828</v>
      </c>
      <c r="DI160" s="376">
        <f t="shared" si="881"/>
        <v>-0.045774658811849389</v>
      </c>
      <c r="DJ160" s="376">
        <f t="shared" si="882"/>
        <v>-0.039703726530742389</v>
      </c>
      <c r="DK160" s="376">
        <f t="shared" si="882"/>
        <v>-0.02210833520171529</v>
      </c>
      <c r="DL160" s="376">
        <f t="shared" si="882"/>
        <v>-0.0084416804995185446</v>
      </c>
      <c r="DM160" s="376">
        <f t="shared" si="882"/>
        <v>0.39205730612977729</v>
      </c>
      <c r="DN160" s="376">
        <f t="shared" si="882"/>
        <v>0.41698724889907124</v>
      </c>
      <c r="DO160" s="376">
        <f t="shared" si="882"/>
        <v>0.43447979236148065</v>
      </c>
      <c r="DP160" s="376">
        <f t="shared" si="882"/>
        <v>0.40068222707346657</v>
      </c>
      <c r="DQ160" s="376">
        <f t="shared" si="882"/>
        <v>-0.048824999742455799</v>
      </c>
      <c r="DR160" s="376">
        <f t="shared" si="882"/>
        <v>-0.019889995417561201</v>
      </c>
      <c r="DS160" s="376">
        <f t="shared" si="882"/>
        <v>-0.0096665684108599992</v>
      </c>
      <c r="DT160" s="376">
        <f t="shared" si="882"/>
        <v>-0.037457887024233472</v>
      </c>
      <c r="DU160" s="444"/>
      <c r="DV160" s="444"/>
      <c r="DW160" s="444"/>
      <c r="DX160" s="444"/>
      <c r="DY160" s="444"/>
      <c r="DZ160" s="444"/>
      <c r="EA160" s="444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886" ref="D161:AA161">(C70+C154+D98-D70-D154)/(C70+C154+D98-D154)</f>
        <v>0.85288789492434613</v>
      </c>
      <c r="E161" s="167">
        <f t="shared" si="886"/>
        <v>0.85922293142760109</v>
      </c>
      <c r="F161" s="167">
        <f t="shared" si="886"/>
        <v>0.83651896881154297</v>
      </c>
      <c r="G161" s="167">
        <f t="shared" si="886"/>
        <v>0.86192073187901386</v>
      </c>
      <c r="H161" s="168">
        <f t="shared" si="886"/>
        <v>0.84850253094815031</v>
      </c>
      <c r="I161" s="167">
        <f t="shared" si="886"/>
        <v>0.84358349188611859</v>
      </c>
      <c r="J161" s="168">
        <f t="shared" si="886"/>
        <v>0.87859965378669802</v>
      </c>
      <c r="K161" s="167">
        <f t="shared" si="886"/>
        <v>0.79942619476121513</v>
      </c>
      <c r="L161" s="169">
        <f t="shared" si="886"/>
        <v>0.83943597367875455</v>
      </c>
      <c r="M161" s="168">
        <f t="shared" si="886"/>
        <v>0.83939085313547823</v>
      </c>
      <c r="N161" s="168">
        <f t="shared" si="886"/>
        <v>0.80393213639382288</v>
      </c>
      <c r="O161" s="168">
        <f t="shared" si="886"/>
        <v>0.79749715048140346</v>
      </c>
      <c r="P161" s="168">
        <f t="shared" si="886"/>
        <v>0.75242218762138413</v>
      </c>
      <c r="Q161" s="168">
        <f t="shared" si="886"/>
        <v>0.72758485943767259</v>
      </c>
      <c r="R161" s="168">
        <f t="shared" si="886"/>
        <v>0.73802474539627738</v>
      </c>
      <c r="S161" s="168">
        <f t="shared" si="886"/>
        <v>0.75601795555316198</v>
      </c>
      <c r="T161" s="168">
        <f t="shared" si="886"/>
        <v>0.76777521555268369</v>
      </c>
      <c r="U161" s="168">
        <f t="shared" si="886"/>
        <v>0.79873440134244467</v>
      </c>
      <c r="V161" s="168">
        <f t="shared" si="886"/>
        <v>0.80825098944842</v>
      </c>
      <c r="W161" s="168">
        <f t="shared" si="886"/>
        <v>0.76742116889620038</v>
      </c>
      <c r="X161" s="169">
        <f t="shared" si="886"/>
        <v>0.7779523405480353</v>
      </c>
      <c r="Y161" s="168">
        <f t="shared" si="886"/>
        <v>0.72415308379264931</v>
      </c>
      <c r="Z161" s="168">
        <f t="shared" si="886"/>
        <v>0.76293443558901897</v>
      </c>
      <c r="AA161" s="168">
        <f t="shared" si="886"/>
        <v>0.83739959831138855</v>
      </c>
      <c r="AB161" s="168">
        <f t="shared" si="872"/>
        <v>0.77302193279690257</v>
      </c>
      <c r="AC161" s="168">
        <f t="shared" si="872"/>
        <v>0.79309002596056632</v>
      </c>
      <c r="AD161" s="168">
        <f t="shared" si="872"/>
        <v>0.77976946215799048</v>
      </c>
      <c r="AE161" s="168">
        <f t="shared" si="872"/>
        <v>0.76120066852517732</v>
      </c>
      <c r="AF161" s="168">
        <f t="shared" si="872"/>
        <v>0.81035232023112214</v>
      </c>
      <c r="AG161" s="168">
        <f t="shared" si="872"/>
        <v>0.79645528668249455</v>
      </c>
      <c r="AH161" s="168">
        <f t="shared" si="872"/>
        <v>0.68601800210107111</v>
      </c>
      <c r="AI161" s="168">
        <f t="shared" si="872"/>
        <v>0.69705089964909595</v>
      </c>
      <c r="AJ161" s="168">
        <f t="shared" si="872"/>
        <v>0.74785612338243457</v>
      </c>
      <c r="AK161" s="168">
        <f t="shared" si="872"/>
        <v>0.64567927941003078</v>
      </c>
      <c r="AL161" s="168">
        <f t="shared" si="872"/>
        <v>0.7256840485280619</v>
      </c>
      <c r="AM161" s="168">
        <f t="shared" si="872"/>
        <v>0.7515123658883005</v>
      </c>
      <c r="AN161" s="168">
        <f t="shared" si="872"/>
        <v>0.74438165392335853</v>
      </c>
      <c r="AO161" s="168">
        <f t="shared" si="872"/>
        <v>0.73253588401116398</v>
      </c>
      <c r="AP161" s="168">
        <f t="shared" si="872"/>
        <v>0.74920705014917588</v>
      </c>
      <c r="AQ161" s="168">
        <f t="shared" si="872"/>
        <v>0.70879693188262483</v>
      </c>
      <c r="AR161" s="168">
        <f t="shared" si="872"/>
        <v>0.77659368963560549</v>
      </c>
      <c r="AS161" s="168">
        <f t="shared" si="872"/>
        <v>0.75395690911734004</v>
      </c>
      <c r="AT161" s="168">
        <f t="shared" si="872"/>
        <v>0.75136991446620993</v>
      </c>
      <c r="AU161" s="168">
        <f t="shared" si="872"/>
        <v>0.1726208625679333</v>
      </c>
      <c r="AV161" s="168">
        <f t="shared" si="872"/>
        <v>0.095655249958940286</v>
      </c>
      <c r="AW161" s="168">
        <f t="shared" si="872"/>
        <v>0.29197876118428429</v>
      </c>
      <c r="AX161" s="168">
        <f t="shared" si="872"/>
        <v>0.23776995049907343</v>
      </c>
      <c r="AY161" s="168">
        <f t="shared" si="872"/>
        <v>0.73494483429034063</v>
      </c>
      <c r="AZ161" s="168">
        <f t="shared" si="872"/>
        <v>0.70192996157319132</v>
      </c>
      <c r="BA161" s="168">
        <f t="shared" si="872"/>
        <v>0.68350626026893102</v>
      </c>
      <c r="BB161" s="168">
        <f t="shared" si="872"/>
        <v>0.69239548153633035</v>
      </c>
      <c r="BC161" s="168">
        <f t="shared" si="872"/>
        <v>0.64570042898572355</v>
      </c>
      <c r="BD161" s="168">
        <f t="shared" si="872"/>
        <v>0.71754877913433146</v>
      </c>
      <c r="BE161" s="168">
        <f t="shared" si="874"/>
        <v>0.66639474034166946</v>
      </c>
      <c r="BF161" s="168">
        <f t="shared" si="875"/>
        <v>0.69950778442831518</v>
      </c>
      <c r="BG161" s="168">
        <f t="shared" si="876"/>
        <v>0.65139343921514614</v>
      </c>
      <c r="BH161" s="169">
        <f t="shared" si="887" ref="BH161:BI162">(BG70+BG154+BH98-BH70-BH154)/(BG70+BG154+BH98-BH154)</f>
        <v>0.62321385564237752</v>
      </c>
      <c r="BI161" s="518">
        <f t="shared" si="887"/>
        <v>0.69640473398331493</v>
      </c>
      <c r="BJ161" s="482">
        <f t="shared" si="888" ref="BJ161">(BI70+BI154+BJ98-BJ70-BJ154)/(BI70+BI154+BJ98-BJ154)</f>
        <v>0.66398710430386387</v>
      </c>
      <c r="BK161" s="397">
        <f t="shared" si="877"/>
        <v>0.68367875523130472</v>
      </c>
      <c r="BL161" s="397">
        <f t="shared" si="877"/>
        <v>0.71089210178557227</v>
      </c>
      <c r="BM161" s="397">
        <f t="shared" si="877"/>
        <v>0.71045368423080091</v>
      </c>
      <c r="BN161" s="397">
        <f t="shared" si="877"/>
        <v>0.64328825168156267</v>
      </c>
      <c r="BO161" s="168"/>
      <c r="BP161" s="168"/>
      <c r="BQ161" s="168"/>
      <c r="BR161" s="168"/>
      <c r="BS161" s="168"/>
      <c r="BT161" s="238"/>
      <c r="BU161" s="103"/>
      <c r="BV161" s="168">
        <f t="shared" si="878"/>
        <v>-0.100465707302962</v>
      </c>
      <c r="BW161" s="168">
        <f t="shared" si="878"/>
        <v>-0.1316380719899285</v>
      </c>
      <c r="BX161" s="168">
        <f t="shared" si="878"/>
        <v>-0.098494223415265592</v>
      </c>
      <c r="BY161" s="168">
        <f t="shared" si="878"/>
        <v>-0.10590277632585188</v>
      </c>
      <c r="BZ161" s="168">
        <f t="shared" si="878"/>
        <v>-0.080727315395466626</v>
      </c>
      <c r="CA161" s="168">
        <f t="shared" si="878"/>
        <v>-0.04484909054367392</v>
      </c>
      <c r="CB161" s="168">
        <f t="shared" si="878"/>
        <v>-0.070348664338278022</v>
      </c>
      <c r="CC161" s="168">
        <f t="shared" si="878"/>
        <v>-0.032005025865014747</v>
      </c>
      <c r="CD161" s="397">
        <f t="shared" si="878"/>
        <v>-0.061483633130719251</v>
      </c>
      <c r="CE161" s="168">
        <f t="shared" si="878"/>
        <v>-0.11523776934282892</v>
      </c>
      <c r="CF161" s="168">
        <f t="shared" si="879"/>
        <v>-0.040997700804803916</v>
      </c>
      <c r="CG161" s="168">
        <f t="shared" si="879"/>
        <v>0.039902447829985088</v>
      </c>
      <c r="CH161" s="168">
        <f t="shared" si="879"/>
        <v>0.020599745175518436</v>
      </c>
      <c r="CI161" s="168">
        <f t="shared" si="879"/>
        <v>0.065505166522893732</v>
      </c>
      <c r="CJ161" s="238">
        <f t="shared" si="879"/>
        <v>0.041744716761713097</v>
      </c>
      <c r="CK161" s="238">
        <f t="shared" si="879"/>
        <v>0.0051827129720153353</v>
      </c>
      <c r="CL161" s="238">
        <f t="shared" si="879"/>
        <v>0.042577104678438449</v>
      </c>
      <c r="CM161" s="238">
        <f t="shared" si="879"/>
        <v>-0.0022791146599501211</v>
      </c>
      <c r="CN161" s="265">
        <f t="shared" si="879"/>
        <v>-0.12223298734734889</v>
      </c>
      <c r="CO161" s="267">
        <f t="shared" si="879"/>
        <v>-0.070370269247104433</v>
      </c>
      <c r="CP161" s="376">
        <f t="shared" si="880"/>
        <v>-0.030096217165600736</v>
      </c>
      <c r="CQ161" s="267">
        <f t="shared" si="880"/>
        <v>-0.078473804382618528</v>
      </c>
      <c r="CR161" s="267">
        <f t="shared" si="880"/>
        <v>-0.037250387060957069</v>
      </c>
      <c r="CS161" s="267">
        <f t="shared" si="880"/>
        <v>-0.085887232423088045</v>
      </c>
      <c r="CT161" s="267">
        <f t="shared" si="880"/>
        <v>-0.028640278873544034</v>
      </c>
      <c r="CU161" s="267">
        <f t="shared" si="880"/>
        <v>-0.06055414194940234</v>
      </c>
      <c r="CV161" s="267">
        <f t="shared" si="880"/>
        <v>-0.030562412008814599</v>
      </c>
      <c r="CW161" s="267">
        <f t="shared" si="880"/>
        <v>-0.05240373664255249</v>
      </c>
      <c r="CX161" s="267">
        <f t="shared" si="880"/>
        <v>-0.033758630595516648</v>
      </c>
      <c r="CY161" s="267">
        <f t="shared" si="880"/>
        <v>-0.04249837756515451</v>
      </c>
      <c r="CZ161" s="267">
        <f t="shared" si="881"/>
        <v>0.06535191236513882</v>
      </c>
      <c r="DA161" s="267">
        <f t="shared" si="881"/>
        <v>-0.52443003708116265</v>
      </c>
      <c r="DB161" s="376">
        <f t="shared" si="881"/>
        <v>-0.65220087342349431</v>
      </c>
      <c r="DC161" s="376">
        <f t="shared" si="881"/>
        <v>-0.3537005182257465</v>
      </c>
      <c r="DD161" s="376">
        <f t="shared" si="881"/>
        <v>-0.48791409802898844</v>
      </c>
      <c r="DE161" s="376">
        <f t="shared" si="881"/>
        <v>-0.016567531597959873</v>
      </c>
      <c r="DF161" s="376">
        <f t="shared" si="881"/>
        <v>-0.042451692350167214</v>
      </c>
      <c r="DG161" s="376">
        <f t="shared" si="881"/>
        <v>-0.049029623742232964</v>
      </c>
      <c r="DH161" s="376">
        <f t="shared" si="881"/>
        <v>-0.056811568612845531</v>
      </c>
      <c r="DI161" s="376">
        <f t="shared" si="881"/>
        <v>-0.063096502896901274</v>
      </c>
      <c r="DJ161" s="376">
        <f t="shared" si="882"/>
        <v>-0.059044910501274028</v>
      </c>
      <c r="DK161" s="376">
        <f t="shared" si="882"/>
        <v>-0.087562168775670579</v>
      </c>
      <c r="DL161" s="376">
        <f t="shared" si="882"/>
        <v>-0.051862130037894749</v>
      </c>
      <c r="DM161" s="376">
        <f t="shared" si="882"/>
        <v>0.47877257664721284</v>
      </c>
      <c r="DN161" s="376">
        <f t="shared" si="882"/>
        <v>0.52755860568343727</v>
      </c>
      <c r="DO161" s="376">
        <f t="shared" si="882"/>
        <v>0.40442597279903064</v>
      </c>
      <c r="DP161" s="376">
        <f t="shared" si="882"/>
        <v>0.42621715380479042</v>
      </c>
      <c r="DQ161" s="376">
        <f t="shared" si="882"/>
        <v>-0.051266079059035907</v>
      </c>
      <c r="DR161" s="376">
        <f t="shared" si="882"/>
        <v>0.0089621402123809535</v>
      </c>
      <c r="DS161" s="376">
        <f t="shared" si="882"/>
        <v>0.026947423961869887</v>
      </c>
      <c r="DT161" s="376">
        <f t="shared" si="882"/>
        <v>-0.049107229854767676</v>
      </c>
      <c r="DU161" s="444"/>
      <c r="DV161" s="444"/>
      <c r="DW161" s="444"/>
      <c r="DX161" s="444"/>
      <c r="DY161" s="444"/>
      <c r="DZ161" s="444"/>
      <c r="EA161" s="444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889" ref="D162:AA162">(C71+C155+D99-D71-D155)/(C71+C155+D99-D155)</f>
        <v>0.56443258813095887</v>
      </c>
      <c r="E162" s="170">
        <f t="shared" si="889"/>
        <v>0.56075971135964442</v>
      </c>
      <c r="F162" s="170">
        <f t="shared" si="889"/>
        <v>0.52863750219125083</v>
      </c>
      <c r="G162" s="170">
        <f t="shared" si="889"/>
        <v>0.57079279322973575</v>
      </c>
      <c r="H162" s="171">
        <f t="shared" si="889"/>
        <v>0.57877199787810185</v>
      </c>
      <c r="I162" s="170">
        <f t="shared" si="889"/>
        <v>0.56714890916693483</v>
      </c>
      <c r="J162" s="171">
        <f t="shared" si="889"/>
        <v>0.564204810050837</v>
      </c>
      <c r="K162" s="170">
        <f t="shared" si="889"/>
        <v>0.47795421049473225</v>
      </c>
      <c r="L162" s="172">
        <f t="shared" si="889"/>
        <v>0.51830681983226834</v>
      </c>
      <c r="M162" s="171">
        <f t="shared" si="889"/>
        <v>0.57332491548616915</v>
      </c>
      <c r="N162" s="171">
        <f t="shared" si="889"/>
        <v>0.52510581954441682</v>
      </c>
      <c r="O162" s="171">
        <f t="shared" si="889"/>
        <v>0.51572608828317668</v>
      </c>
      <c r="P162" s="171">
        <f t="shared" si="889"/>
        <v>0.46080392031655765</v>
      </c>
      <c r="Q162" s="171">
        <f t="shared" si="889"/>
        <v>0.46170336691635477</v>
      </c>
      <c r="R162" s="171">
        <f t="shared" si="889"/>
        <v>0.44958425417388936</v>
      </c>
      <c r="S162" s="171">
        <f t="shared" si="889"/>
        <v>0.47800592087811128</v>
      </c>
      <c r="T162" s="171">
        <f t="shared" si="889"/>
        <v>0.50715685503899854</v>
      </c>
      <c r="U162" s="171">
        <f t="shared" si="889"/>
        <v>0.49297572624286534</v>
      </c>
      <c r="V162" s="171">
        <f t="shared" si="889"/>
        <v>0.45862160589220602</v>
      </c>
      <c r="W162" s="171">
        <f t="shared" si="889"/>
        <v>0.45393147854248123</v>
      </c>
      <c r="X162" s="172">
        <f t="shared" si="889"/>
        <v>0.42327210993671677</v>
      </c>
      <c r="Y162" s="171">
        <f t="shared" si="889"/>
        <v>0.42411907420934808</v>
      </c>
      <c r="Z162" s="171">
        <f t="shared" si="889"/>
        <v>0.42612980699444042</v>
      </c>
      <c r="AA162" s="171">
        <f t="shared" si="889"/>
        <v>0.48474577461105889</v>
      </c>
      <c r="AB162" s="171">
        <f t="shared" si="872"/>
        <v>0.41334396934654272</v>
      </c>
      <c r="AC162" s="171">
        <f t="shared" si="872"/>
        <v>0.41438664813953491</v>
      </c>
      <c r="AD162" s="171">
        <f t="shared" si="872"/>
        <v>0.42225259068049642</v>
      </c>
      <c r="AE162" s="171">
        <f t="shared" si="872"/>
        <v>0.45167241573324829</v>
      </c>
      <c r="AF162" s="171">
        <f t="shared" si="872"/>
        <v>0.48548575907020375</v>
      </c>
      <c r="AG162" s="171">
        <f t="shared" si="872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si="890" ref="AJ162:BD162">(AI71+AI155+AJ99-AJ71-AJ155)/(AI71+AI155+AJ99-AJ155)</f>
        <v>0.4467552376280885</v>
      </c>
      <c r="AK162" s="171">
        <f t="shared" si="890"/>
        <v>0.44622057579211449</v>
      </c>
      <c r="AL162" s="171">
        <f t="shared" si="890"/>
        <v>0.47967756696011643</v>
      </c>
      <c r="AM162" s="171">
        <f t="shared" si="890"/>
        <v>0.50360111948175279</v>
      </c>
      <c r="AN162" s="171">
        <f t="shared" si="890"/>
        <v>0.45913692054741223</v>
      </c>
      <c r="AO162" s="171">
        <f t="shared" si="890"/>
        <v>0.43846872241353263</v>
      </c>
      <c r="AP162" s="171">
        <f t="shared" si="890"/>
        <v>0.46741293410979035</v>
      </c>
      <c r="AQ162" s="171">
        <f t="shared" si="890"/>
        <v>0.46095013411815045</v>
      </c>
      <c r="AR162" s="171">
        <f t="shared" si="890"/>
        <v>0.54445359761383549</v>
      </c>
      <c r="AS162" s="171">
        <f t="shared" si="890"/>
        <v>0.51120411400584087</v>
      </c>
      <c r="AT162" s="171">
        <f t="shared" si="890"/>
        <v>0.50238241081862667</v>
      </c>
      <c r="AU162" s="171">
        <f t="shared" si="890"/>
        <v>0.061804834210602323</v>
      </c>
      <c r="AV162" s="171">
        <f t="shared" si="890"/>
        <v>-0.051601421339450025</v>
      </c>
      <c r="AW162" s="171">
        <f t="shared" si="890"/>
        <v>0.10975847433335466</v>
      </c>
      <c r="AX162" s="171">
        <f t="shared" si="890"/>
        <v>0.40990731448320183</v>
      </c>
      <c r="AY162" s="171">
        <f t="shared" si="890"/>
        <v>0.3766578463915774</v>
      </c>
      <c r="AZ162" s="171">
        <f t="shared" si="890"/>
        <v>0.46309937513795157</v>
      </c>
      <c r="BA162" s="171">
        <f t="shared" si="890"/>
        <v>0.46908217384805767</v>
      </c>
      <c r="BB162" s="171">
        <f t="shared" si="890"/>
        <v>0.4571931730369988</v>
      </c>
      <c r="BC162" s="171">
        <f t="shared" si="890"/>
        <v>0.41941246291386092</v>
      </c>
      <c r="BD162" s="171">
        <f t="shared" si="890"/>
        <v>0.51858583461903374</v>
      </c>
      <c r="BE162" s="171">
        <f t="shared" si="874"/>
        <v>0.48597212804846113</v>
      </c>
      <c r="BF162" s="171">
        <f t="shared" si="875"/>
        <v>0.50192302306775116</v>
      </c>
      <c r="BG162" s="171">
        <f>(BF71+BF155+BG99-BG71-BG155)/(BF71+BF155+BG99-BG155)</f>
        <v>0.44565769569134328</v>
      </c>
      <c r="BH162" s="172">
        <f t="shared" si="887"/>
        <v>0.44989260094904593</v>
      </c>
      <c r="BI162" s="519">
        <f t="shared" si="887"/>
        <v>0.50876064886133865</v>
      </c>
      <c r="BJ162" s="483">
        <f t="shared" si="891" ref="BJ162">(BI71+BI155+BJ99-BJ71-BJ155)/(BI71+BI155+BJ99-BJ155)</f>
        <v>0.4822890669185288</v>
      </c>
      <c r="BK162" s="398">
        <f t="shared" si="877"/>
        <v>0.48562488611860088</v>
      </c>
      <c r="BL162" s="398">
        <f t="shared" si="877"/>
        <v>0.49798867376747918</v>
      </c>
      <c r="BM162" s="398">
        <f t="shared" si="877"/>
        <v>0.48047185552724359</v>
      </c>
      <c r="BN162" s="398">
        <f t="shared" si="877"/>
        <v>0.44659459849484656</v>
      </c>
      <c r="BO162" s="171"/>
      <c r="BP162" s="171"/>
      <c r="BQ162" s="171"/>
      <c r="BR162" s="171"/>
      <c r="BS162" s="171"/>
      <c r="BT162" s="239"/>
      <c r="BU162" s="105"/>
      <c r="BV162" s="171">
        <f t="shared" si="878"/>
        <v>-0.10362866781440122</v>
      </c>
      <c r="BW162" s="171">
        <f t="shared" si="878"/>
        <v>-0.099056344443289646</v>
      </c>
      <c r="BX162" s="171">
        <f t="shared" si="878"/>
        <v>-0.079053248017361466</v>
      </c>
      <c r="BY162" s="171">
        <f t="shared" si="878"/>
        <v>-0.092786872351624472</v>
      </c>
      <c r="BZ162" s="171">
        <f t="shared" si="878"/>
        <v>-0.071615142839103307</v>
      </c>
      <c r="CA162" s="171">
        <f t="shared" si="878"/>
        <v>-0.074173182924069492</v>
      </c>
      <c r="CB162" s="171">
        <f t="shared" si="878"/>
        <v>-0.10558320415863098</v>
      </c>
      <c r="CC162" s="171">
        <f t="shared" si="878"/>
        <v>-0.02402273195225102</v>
      </c>
      <c r="CD162" s="398">
        <f t="shared" si="878"/>
        <v>-0.095034709895551572</v>
      </c>
      <c r="CE162" s="171">
        <f t="shared" si="878"/>
        <v>-0.14920584127682107</v>
      </c>
      <c r="CF162" s="171">
        <f t="shared" si="879"/>
        <v>-0.0989760125499764</v>
      </c>
      <c r="CG162" s="171">
        <f t="shared" si="879"/>
        <v>-0.030980313672117787</v>
      </c>
      <c r="CH162" s="171">
        <f t="shared" si="879"/>
        <v>-0.04745995097001493</v>
      </c>
      <c r="CI162" s="171">
        <f t="shared" si="879"/>
        <v>-0.047316718776819866</v>
      </c>
      <c r="CJ162" s="239">
        <f t="shared" si="879"/>
        <v>-0.027331663493392944</v>
      </c>
      <c r="CK162" s="239">
        <f t="shared" si="879"/>
        <v>-0.02633350514486299</v>
      </c>
      <c r="CL162" s="239">
        <f t="shared" si="879"/>
        <v>-0.021671095968794796</v>
      </c>
      <c r="CM162" s="239">
        <f t="shared" si="879"/>
        <v>-0.017511205740270208</v>
      </c>
      <c r="CN162" s="266">
        <f t="shared" si="879"/>
        <v>-0.0020732372172155289</v>
      </c>
      <c r="CO162" s="268">
        <f t="shared" si="879"/>
        <v>-0.024272283172196929</v>
      </c>
      <c r="CP162" s="377">
        <f t="shared" si="880"/>
        <v>0.02348312769137173</v>
      </c>
      <c r="CQ162" s="268">
        <f t="shared" si="880"/>
        <v>0.022101501582766414</v>
      </c>
      <c r="CR162" s="268">
        <f t="shared" si="880"/>
        <v>0.053547759965676012</v>
      </c>
      <c r="CS162" s="268">
        <f t="shared" si="880"/>
        <v>0.018855344870693902</v>
      </c>
      <c r="CT162" s="268">
        <f t="shared" si="880"/>
        <v>0.045792951200869514</v>
      </c>
      <c r="CU162" s="268">
        <f t="shared" si="880"/>
        <v>0.024082074273997722</v>
      </c>
      <c r="CV162" s="268">
        <f t="shared" si="880"/>
        <v>0.045160343429293925</v>
      </c>
      <c r="CW162" s="268">
        <f t="shared" si="880"/>
        <v>0.0092777183849021561</v>
      </c>
      <c r="CX162" s="268">
        <f t="shared" si="880"/>
        <v>0.058967838543631745</v>
      </c>
      <c r="CY162" s="268">
        <f t="shared" si="880"/>
        <v>0.035739593503245737</v>
      </c>
      <c r="CZ162" s="268">
        <f t="shared" si="881"/>
        <v>0.045834042143636178</v>
      </c>
      <c r="DA162" s="268">
        <f t="shared" si="881"/>
        <v>-0.36785436115968195</v>
      </c>
      <c r="DB162" s="377">
        <f t="shared" si="881"/>
        <v>-0.4983566589675385</v>
      </c>
      <c r="DC162" s="377">
        <f t="shared" si="881"/>
        <v>-0.33646210145875982</v>
      </c>
      <c r="DD162" s="377">
        <f t="shared" si="881"/>
        <v>-0.069770252476914596</v>
      </c>
      <c r="DE162" s="377">
        <f t="shared" si="881"/>
        <v>-0.12694327309017539</v>
      </c>
      <c r="DF162" s="377">
        <f t="shared" si="881"/>
        <v>0.0039624545905393438</v>
      </c>
      <c r="DG162" s="377">
        <f t="shared" si="881"/>
        <v>0.030613451434525041</v>
      </c>
      <c r="DH162" s="377">
        <f t="shared" si="881"/>
        <v>-0.010219761072791544</v>
      </c>
      <c r="DI162" s="377">
        <f t="shared" si="881"/>
        <v>-0.041537671204289528</v>
      </c>
      <c r="DJ162" s="377">
        <f t="shared" si="882"/>
        <v>-0.025867762994801757</v>
      </c>
      <c r="DK162" s="377">
        <f t="shared" si="882"/>
        <v>-0.025231985957379743</v>
      </c>
      <c r="DL162" s="377">
        <f t="shared" si="882"/>
        <v>-0.00045938775087550621</v>
      </c>
      <c r="DM162" s="377">
        <f t="shared" si="882"/>
        <v>0.38385286148074094</v>
      </c>
      <c r="DN162" s="377">
        <f t="shared" si="882"/>
        <v>0.50149402228849593</v>
      </c>
      <c r="DO162" s="377">
        <f t="shared" si="882"/>
        <v>0.39900217452798398</v>
      </c>
      <c r="DP162" s="377">
        <f t="shared" si="882"/>
        <v>0.072381752435326963</v>
      </c>
      <c r="DQ162" s="377">
        <f t="shared" si="882"/>
        <v>0.10896703972702348</v>
      </c>
      <c r="DR162" s="377">
        <f t="shared" si="882"/>
        <v>0.03488929862952761</v>
      </c>
      <c r="DS162" s="377">
        <f t="shared" si="882"/>
        <v>0.011389681679185915</v>
      </c>
      <c r="DT162" s="377">
        <f t="shared" si="882"/>
        <v>-0.010598574542152239</v>
      </c>
      <c r="DU162" s="445"/>
      <c r="DV162" s="445"/>
      <c r="DW162" s="445"/>
      <c r="DX162" s="445"/>
      <c r="DY162" s="445"/>
      <c r="DZ162" s="445"/>
      <c r="EA162" s="445"/>
      <c r="EB162" s="262"/>
      <c r="EC162" s="107">
        <f t="shared" si="892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 topLeftCell="A1">
      <pane xSplit="2" ySplit="8" topLeftCell="C9" activePane="bottomRight" state="frozen"/>
      <selection pane="topLeft" activeCell="J4" sqref="J4"/>
      <selection pane="bottomLeft" activeCell="J4" sqref="J4"/>
      <selection pane="topRight" activeCell="J4" sqref="J4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4" width="18.2857142857143" customWidth="1"/>
    <col min="65" max="65" width="20.8571428571429" customWidth="1"/>
    <col min="66" max="72" width="18.2857142857143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4" width="17.2857142857143" customWidth="1"/>
    <col min="125" max="131" width="17.2857142857143" hidden="1" customWidth="1"/>
    <col min="132" max="132" width="4.28571428571429" customWidth="1"/>
    <col min="133" max="133" width="13.7142857142857" hidden="1" customWidth="1"/>
  </cols>
  <sheetData>
    <row r="1" spans="2:132" ht="16.5" thickTop="1" thickBot="1">
      <c r="B1" s="606" t="s">
        <v>76</v>
      </c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7"/>
      <c r="AG1" s="607"/>
      <c r="AH1" s="607"/>
      <c r="AI1" s="607"/>
      <c r="AJ1" s="607"/>
      <c r="AK1" s="607"/>
      <c r="AL1" s="607"/>
      <c r="AM1" s="607"/>
      <c r="AN1" s="607"/>
      <c r="AO1" s="607"/>
      <c r="AP1" s="607"/>
      <c r="AQ1" s="607"/>
      <c r="AR1" s="607"/>
      <c r="AS1" s="607"/>
      <c r="AT1" s="607"/>
      <c r="AU1" s="607"/>
      <c r="AV1" s="607"/>
      <c r="AW1" s="607"/>
      <c r="AX1" s="607"/>
      <c r="AY1" s="607"/>
      <c r="AZ1" s="607"/>
      <c r="BA1" s="607"/>
      <c r="BB1" s="607"/>
      <c r="BC1" s="607"/>
      <c r="BD1" s="607"/>
      <c r="BE1" s="607"/>
      <c r="BF1" s="607"/>
      <c r="BG1" s="607"/>
      <c r="BH1" s="607"/>
      <c r="BI1" s="607"/>
      <c r="BJ1" s="607"/>
      <c r="BK1" s="607"/>
      <c r="BL1" s="607"/>
      <c r="BM1" s="607"/>
      <c r="BN1" s="607"/>
      <c r="BO1" s="607"/>
      <c r="BP1" s="607"/>
      <c r="BQ1" s="607"/>
      <c r="BR1" s="607"/>
      <c r="BS1" s="607"/>
      <c r="BT1" s="607"/>
      <c r="BU1" s="607"/>
      <c r="BV1" s="60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 t="s">
        <v>916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14">
        <v>2020</v>
      </c>
      <c r="BV6" s="615"/>
      <c r="BW6" s="615"/>
      <c r="BX6" s="615"/>
      <c r="BY6" s="615"/>
      <c r="BZ6" s="615"/>
      <c r="CA6" s="615"/>
      <c r="CB6" s="615"/>
      <c r="CC6" s="615"/>
      <c r="CD6" s="616"/>
      <c r="CE6" s="610">
        <v>2021</v>
      </c>
      <c r="CF6" s="608"/>
      <c r="CG6" s="608"/>
      <c r="CH6" s="608"/>
      <c r="CI6" s="608"/>
      <c r="CJ6" s="608"/>
      <c r="CK6" s="608"/>
      <c r="CL6" s="608"/>
      <c r="CM6" s="608"/>
      <c r="CN6" s="608"/>
      <c r="CO6" s="608"/>
      <c r="CP6" s="609"/>
      <c r="CQ6" s="610">
        <v>2022</v>
      </c>
      <c r="CR6" s="608"/>
      <c r="CS6" s="608"/>
      <c r="CT6" s="608"/>
      <c r="CU6" s="608"/>
      <c r="CV6" s="608"/>
      <c r="CW6" s="608"/>
      <c r="CX6" s="608"/>
      <c r="CY6" s="608"/>
      <c r="CZ6" s="608"/>
      <c r="DA6" s="608"/>
      <c r="DB6" s="609"/>
      <c r="DC6" s="620">
        <v>2023</v>
      </c>
      <c r="DD6" s="621"/>
      <c r="DE6" s="621"/>
      <c r="DF6" s="621"/>
      <c r="DG6" s="621"/>
      <c r="DH6" s="621"/>
      <c r="DI6" s="621"/>
      <c r="DJ6" s="621"/>
      <c r="DK6" s="621"/>
      <c r="DL6" s="621"/>
      <c r="DM6" s="621"/>
      <c r="DN6" s="621"/>
      <c r="DO6" s="619">
        <v>2024</v>
      </c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C6" s="17">
        <v>4</v>
      </c>
    </row>
    <row r="7" spans="1:133" s="2" customFormat="1" ht="15.75" thickBot="1">
      <c r="A7" s="137"/>
      <c r="B7" s="20"/>
      <c r="C7" s="610">
        <v>2019</v>
      </c>
      <c r="D7" s="608"/>
      <c r="E7" s="608"/>
      <c r="F7" s="608"/>
      <c r="G7" s="608"/>
      <c r="H7" s="608"/>
      <c r="I7" s="608"/>
      <c r="J7" s="608"/>
      <c r="K7" s="608"/>
      <c r="L7" s="609"/>
      <c r="M7" s="610">
        <v>2020</v>
      </c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9"/>
      <c r="Y7" s="608">
        <v>2021</v>
      </c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9"/>
      <c r="AK7" s="610">
        <v>2022</v>
      </c>
      <c r="AL7" s="608"/>
      <c r="AM7" s="608"/>
      <c r="AN7" s="608"/>
      <c r="AO7" s="608"/>
      <c r="AP7" s="608"/>
      <c r="AQ7" s="608"/>
      <c r="AR7" s="608"/>
      <c r="AS7" s="608"/>
      <c r="AT7" s="608"/>
      <c r="AU7" s="608"/>
      <c r="AV7" s="609"/>
      <c r="AW7" s="610">
        <v>2023</v>
      </c>
      <c r="AX7" s="608"/>
      <c r="AY7" s="608"/>
      <c r="AZ7" s="608"/>
      <c r="BA7" s="608"/>
      <c r="BB7" s="608"/>
      <c r="BC7" s="608"/>
      <c r="BD7" s="608"/>
      <c r="BE7" s="608"/>
      <c r="BF7" s="608"/>
      <c r="BG7" s="608"/>
      <c r="BH7" s="609"/>
      <c r="BI7" s="610">
        <v>2024</v>
      </c>
      <c r="BJ7" s="608"/>
      <c r="BK7" s="608"/>
      <c r="BL7" s="608"/>
      <c r="BM7" s="608"/>
      <c r="BN7" s="608"/>
      <c r="BO7" s="608"/>
      <c r="BP7" s="608"/>
      <c r="BQ7" s="608"/>
      <c r="BR7" s="608"/>
      <c r="BS7" s="608"/>
      <c r="BT7" s="609"/>
      <c r="BU7" s="610" t="s">
        <v>81</v>
      </c>
      <c r="BV7" s="608"/>
      <c r="BW7" s="608"/>
      <c r="BX7" s="608"/>
      <c r="BY7" s="608"/>
      <c r="BZ7" s="608"/>
      <c r="CA7" s="608"/>
      <c r="CB7" s="608"/>
      <c r="CC7" s="608"/>
      <c r="CD7" s="608"/>
      <c r="CE7" s="608"/>
      <c r="CF7" s="608"/>
      <c r="CG7" s="608"/>
      <c r="CH7" s="608"/>
      <c r="CI7" s="608"/>
      <c r="CJ7" s="608"/>
      <c r="CK7" s="608"/>
      <c r="CL7" s="608"/>
      <c r="CM7" s="608"/>
      <c r="CN7" s="608"/>
      <c r="CO7" s="608"/>
      <c r="CP7" s="608"/>
      <c r="CQ7" s="608"/>
      <c r="CR7" s="608"/>
      <c r="CS7" s="608"/>
      <c r="CT7" s="608"/>
      <c r="CU7" s="608"/>
      <c r="CV7" s="608"/>
      <c r="CW7" s="608"/>
      <c r="CX7" s="608"/>
      <c r="CY7" s="608"/>
      <c r="CZ7" s="608"/>
      <c r="DA7" s="608"/>
      <c r="DB7" s="608"/>
      <c r="DC7" s="608"/>
      <c r="DD7" s="608"/>
      <c r="DE7" s="608"/>
      <c r="DF7" s="608"/>
      <c r="DG7" s="608"/>
      <c r="DH7" s="608"/>
      <c r="DI7" s="608"/>
      <c r="DJ7" s="608"/>
      <c r="DK7" s="608"/>
      <c r="DL7" s="608"/>
      <c r="DM7" s="436"/>
      <c r="DN7" s="437"/>
      <c r="DO7" s="586"/>
      <c r="DP7" s="586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B7" s="308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57" t="s">
        <v>93</v>
      </c>
      <c r="BJ8" s="520" t="s">
        <v>94</v>
      </c>
      <c r="BK8" s="456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3" t="s">
        <v>691</v>
      </c>
      <c r="DO8" s="487" t="s">
        <v>692</v>
      </c>
      <c r="DP8" s="487" t="s">
        <v>693</v>
      </c>
      <c r="DQ8" s="441" t="s">
        <v>694</v>
      </c>
      <c r="DR8" s="425" t="s">
        <v>695</v>
      </c>
      <c r="DS8" s="425" t="s">
        <v>696</v>
      </c>
      <c r="DT8" s="599" t="s">
        <v>914</v>
      </c>
      <c r="DU8" s="425"/>
      <c r="DV8" s="425"/>
      <c r="DW8" s="425"/>
      <c r="DX8" s="425"/>
      <c r="DY8" s="425"/>
      <c r="DZ8" s="425"/>
      <c r="EA8" s="425"/>
      <c r="EB8" s="324"/>
      <c r="EC8" s="260">
        <v>45472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58"/>
      <c r="BJ9" s="521"/>
      <c r="BK9" s="545"/>
      <c r="BL9" s="269"/>
      <c r="BM9" s="269"/>
      <c r="BN9" s="269"/>
      <c r="BO9" s="49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431"/>
      <c r="DV9" s="431"/>
      <c r="DW9" s="431"/>
      <c r="DX9" s="431"/>
      <c r="DY9" s="431"/>
      <c r="DZ9" s="431"/>
      <c r="EA9" s="431"/>
      <c r="EB9" s="261"/>
      <c r="EC9" s="49"/>
    </row>
    <row r="10" spans="1:133" s="51" customFormat="1" ht="15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59">
        <v>12232</v>
      </c>
      <c r="BJ10" s="522">
        <v>12243</v>
      </c>
      <c r="BK10" s="546">
        <v>12257</v>
      </c>
      <c r="BL10" s="193">
        <v>12287</v>
      </c>
      <c r="BM10" s="193">
        <v>12282</v>
      </c>
      <c r="BN10" s="193">
        <v>12310</v>
      </c>
      <c r="BO10" s="56"/>
      <c r="BP10" s="193"/>
      <c r="BQ10" s="193"/>
      <c r="BR10" s="193"/>
      <c r="BS10" s="193"/>
      <c r="BT10" s="193"/>
      <c r="BU10" s="53">
        <f t="shared" si="0" ref="BU10:CD14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si="1" ref="CE10:CN14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si="2" ref="CO10:CX14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si="3" ref="CY10:DH14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si="4" ref="DI10:DT1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12310</v>
      </c>
    </row>
    <row r="11" spans="1:133" s="51" customFormat="1" ht="15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59">
        <v>154</v>
      </c>
      <c r="BJ11" s="522">
        <v>155</v>
      </c>
      <c r="BK11" s="546">
        <v>159</v>
      </c>
      <c r="BL11" s="193">
        <v>156</v>
      </c>
      <c r="BM11" s="193">
        <v>161</v>
      </c>
      <c r="BN11" s="193">
        <v>160</v>
      </c>
      <c r="BO11" s="56"/>
      <c r="BP11" s="193"/>
      <c r="BQ11" s="193"/>
      <c r="BR11" s="193"/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160</v>
      </c>
    </row>
    <row r="12" spans="1:133" s="51" customFormat="1" ht="15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59">
        <v>1611</v>
      </c>
      <c r="BJ12" s="522">
        <v>1610</v>
      </c>
      <c r="BK12" s="546">
        <v>1607</v>
      </c>
      <c r="BL12" s="193">
        <v>1604</v>
      </c>
      <c r="BM12" s="193">
        <v>1603</v>
      </c>
      <c r="BN12" s="193">
        <v>1610</v>
      </c>
      <c r="BO12" s="56"/>
      <c r="BP12" s="193"/>
      <c r="BQ12" s="193"/>
      <c r="BR12" s="193"/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1610</v>
      </c>
    </row>
    <row r="13" spans="1:133" s="51" customFormat="1" ht="15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59">
        <v>74</v>
      </c>
      <c r="BJ13" s="522">
        <v>74</v>
      </c>
      <c r="BK13" s="546">
        <v>75</v>
      </c>
      <c r="BL13" s="193">
        <v>75</v>
      </c>
      <c r="BM13" s="193">
        <v>75</v>
      </c>
      <c r="BN13" s="193">
        <v>76</v>
      </c>
      <c r="BO13" s="56"/>
      <c r="BP13" s="193"/>
      <c r="BQ13" s="193"/>
      <c r="BR13" s="193"/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76</v>
      </c>
    </row>
    <row r="14" spans="1:133" s="51" customFormat="1" ht="15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59">
        <v>10</v>
      </c>
      <c r="BJ14" s="522">
        <v>10</v>
      </c>
      <c r="BK14" s="546">
        <v>10</v>
      </c>
      <c r="BL14" s="193">
        <v>10</v>
      </c>
      <c r="BM14" s="193">
        <v>10</v>
      </c>
      <c r="BN14" s="193">
        <v>10</v>
      </c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10</v>
      </c>
    </row>
    <row r="15" spans="1:133" s="65" customFormat="1" ht="15.75" thickBot="1">
      <c r="A15" s="139"/>
      <c r="B15" s="59" t="s">
        <v>144</v>
      </c>
      <c r="C15" s="60">
        <f t="shared" si="5" ref="C15:Q1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60">
        <v>14081</v>
      </c>
      <c r="BJ15" s="523">
        <v>14092</v>
      </c>
      <c r="BK15" s="547">
        <v>14108</v>
      </c>
      <c r="BL15" s="270">
        <v>14132</v>
      </c>
      <c r="BM15" s="270">
        <v>14131</v>
      </c>
      <c r="BN15" s="270">
        <v>14166</v>
      </c>
      <c r="BO15" s="63"/>
      <c r="BP15" s="270"/>
      <c r="BQ15" s="270"/>
      <c r="BR15" s="270"/>
      <c r="BS15" s="270"/>
      <c r="BT15" s="270"/>
      <c r="BU15" s="60">
        <f t="shared" si="6" ref="BU15:BY15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si="7" ref="BZ15:CH15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si="8" ref="CI15:CJ15">SUM(CI10:CI14)</f>
        <v>29</v>
      </c>
      <c r="CJ15" s="221">
        <f t="shared" si="8"/>
        <v>7</v>
      </c>
      <c r="CK15" s="221">
        <f t="shared" si="9" ref="CK15">SUM(CK10:CK14)</f>
        <v>-7</v>
      </c>
      <c r="CL15" s="221">
        <f t="shared" si="10" ref="CL15:CM15">SUM(CL10:CL14)</f>
        <v>31</v>
      </c>
      <c r="CM15" s="247">
        <f t="shared" si="10"/>
        <v>2</v>
      </c>
      <c r="CN15" s="247">
        <f t="shared" si="11" ref="CN15:CO15">SUM(CN10:CN14)</f>
        <v>6</v>
      </c>
      <c r="CO15" s="247">
        <f t="shared" si="11"/>
        <v>4</v>
      </c>
      <c r="CP15" s="360">
        <f t="shared" si="12" ref="CP15:CQ15">SUM(CP10:CP14)</f>
        <v>6</v>
      </c>
      <c r="CQ15" s="329">
        <f t="shared" si="12"/>
        <v>45</v>
      </c>
      <c r="CR15" s="247">
        <f t="shared" si="13" ref="CR15">SUM(CR10:CR14)</f>
        <v>6</v>
      </c>
      <c r="CS15" s="247">
        <f t="shared" si="14" ref="CS15">SUM(CS10:CS14)</f>
        <v>-7</v>
      </c>
      <c r="CT15" s="247">
        <f t="shared" si="15" ref="CT15">SUM(CT10:CT14)</f>
        <v>-12</v>
      </c>
      <c r="CU15" s="247">
        <f t="shared" si="16" ref="CU15">SUM(CU10:CU14)</f>
        <v>13</v>
      </c>
      <c r="CV15" s="247">
        <f t="shared" si="17" ref="CV15">SUM(CV10:CV14)</f>
        <v>35</v>
      </c>
      <c r="CW15" s="247">
        <f t="shared" si="18" ref="CW15">SUM(CW10:CW14)</f>
        <v>51</v>
      </c>
      <c r="CX15" s="247">
        <f t="shared" si="19" ref="CX15">SUM(CX10:CX14)</f>
        <v>3</v>
      </c>
      <c r="CY15" s="247">
        <f t="shared" si="20" ref="CY15">SUM(CY10:CY14)</f>
        <v>49</v>
      </c>
      <c r="CZ15" s="247">
        <f t="shared" si="21" ref="CZ15">SUM(CZ10:CZ14)</f>
        <v>86</v>
      </c>
      <c r="DA15" s="247">
        <f t="shared" si="22" ref="DA15">SUM(DA10:DA14)</f>
        <v>78</v>
      </c>
      <c r="DB15" s="360">
        <f t="shared" si="23" ref="DB15">SUM(DB10:DB14)</f>
        <v>91</v>
      </c>
      <c r="DC15" s="360">
        <f t="shared" si="24" ref="DC15">SUM(DC10:DC14)</f>
        <v>84</v>
      </c>
      <c r="DD15" s="360">
        <f t="shared" si="25" ref="DD15">SUM(DD10:DD14)</f>
        <v>96</v>
      </c>
      <c r="DE15" s="360">
        <f t="shared" si="26" ref="DE15">SUM(DE10:DE14)</f>
        <v>99</v>
      </c>
      <c r="DF15" s="360">
        <f t="shared" si="27" ref="DF15">SUM(DF10:DF14)</f>
        <v>126</v>
      </c>
      <c r="DG15" s="360">
        <f t="shared" si="28" ref="DG15">SUM(DG10:DG14)</f>
        <v>112</v>
      </c>
      <c r="DH15" s="360">
        <f t="shared" si="29" ref="DH15">SUM(DH10:DH14)</f>
        <v>112</v>
      </c>
      <c r="DI15" s="360">
        <f t="shared" si="30" ref="DI15">SUM(DI10:DI14)</f>
        <v>137</v>
      </c>
      <c r="DJ15" s="360">
        <f t="shared" si="31" ref="DJ15">SUM(DJ10:DJ14)</f>
        <v>159</v>
      </c>
      <c r="DK15" s="360">
        <f t="shared" si="32" ref="DK15:DL15">SUM(DK10:DK14)</f>
        <v>156</v>
      </c>
      <c r="DL15" s="360">
        <f t="shared" si="32"/>
        <v>116</v>
      </c>
      <c r="DM15" s="360">
        <f t="shared" si="33" ref="DM15:DN15">SUM(DM10:DM14)</f>
        <v>136</v>
      </c>
      <c r="DN15" s="360">
        <f t="shared" si="33"/>
        <v>178</v>
      </c>
      <c r="DO15" s="360">
        <f t="shared" si="34" ref="DO15:DP15">SUM(DO10:DO14)</f>
        <v>180</v>
      </c>
      <c r="DP15" s="360">
        <f t="shared" si="34"/>
        <v>185</v>
      </c>
      <c r="DQ15" s="360">
        <f t="shared" si="35" ref="DQ15:DR15">SUM(DQ10:DQ14)</f>
        <v>193</v>
      </c>
      <c r="DR15" s="360">
        <f t="shared" si="35"/>
        <v>190</v>
      </c>
      <c r="DS15" s="360">
        <f t="shared" si="36" ref="DS15:DT15">SUM(DS10:DS14)</f>
        <v>181</v>
      </c>
      <c r="DT15" s="360">
        <f t="shared" si="36"/>
        <v>197</v>
      </c>
      <c r="EB15" s="262"/>
      <c r="EC15" s="63">
        <f>SUM(EC10:EC14)</f>
        <v>14166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9"/>
      <c r="BJ16" s="524"/>
      <c r="BK16" s="556"/>
      <c r="BL16" s="271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431"/>
      <c r="DV16" s="431"/>
      <c r="DW16" s="431"/>
      <c r="DX16" s="431"/>
      <c r="DY16" s="431"/>
      <c r="DZ16" s="431"/>
      <c r="EA16" s="431"/>
      <c r="EB16" s="261"/>
      <c r="EC16" s="70"/>
    </row>
    <row r="17" spans="1:133" s="51" customFormat="1" ht="15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61">
        <v>932</v>
      </c>
      <c r="BJ17" s="525">
        <v>1032</v>
      </c>
      <c r="BK17" s="548">
        <v>1229</v>
      </c>
      <c r="BL17" s="272">
        <v>949</v>
      </c>
      <c r="BM17" s="272">
        <v>958</v>
      </c>
      <c r="BN17" s="272">
        <v>983</v>
      </c>
      <c r="BO17" s="56"/>
      <c r="BP17" s="272"/>
      <c r="BQ17" s="272"/>
      <c r="BR17" s="272"/>
      <c r="BS17" s="272"/>
      <c r="BT17" s="272"/>
      <c r="BU17" s="72">
        <f t="shared" si="37" ref="BU17:CD21">O17-C17</f>
        <v>331</v>
      </c>
      <c r="BV17" s="76">
        <f t="shared" si="37"/>
        <v>447</v>
      </c>
      <c r="BW17" s="76">
        <f t="shared" si="37"/>
        <v>413</v>
      </c>
      <c r="BX17" s="76">
        <f t="shared" si="37"/>
        <v>621</v>
      </c>
      <c r="BY17" s="76">
        <f t="shared" si="37"/>
        <v>540</v>
      </c>
      <c r="BZ17" s="76">
        <f t="shared" si="37"/>
        <v>468</v>
      </c>
      <c r="CA17" s="76">
        <f t="shared" si="37"/>
        <v>348</v>
      </c>
      <c r="CB17" s="76">
        <f t="shared" si="37"/>
        <v>306</v>
      </c>
      <c r="CC17" s="76">
        <f t="shared" si="37"/>
        <v>317</v>
      </c>
      <c r="CD17" s="382">
        <f t="shared" si="37"/>
        <v>193</v>
      </c>
      <c r="CE17" s="405">
        <f t="shared" si="38" ref="CE17:CN21">Y17-M17</f>
        <v>167</v>
      </c>
      <c r="CF17" s="76">
        <f t="shared" si="38"/>
        <v>231</v>
      </c>
      <c r="CG17" s="76">
        <f t="shared" si="38"/>
        <v>-44</v>
      </c>
      <c r="CH17" s="76">
        <f t="shared" si="38"/>
        <v>-254</v>
      </c>
      <c r="CI17" s="76">
        <f t="shared" si="38"/>
        <v>-334</v>
      </c>
      <c r="CJ17" s="223">
        <f t="shared" si="38"/>
        <v>-310</v>
      </c>
      <c r="CK17" s="223">
        <f t="shared" si="38"/>
        <v>-429</v>
      </c>
      <c r="CL17" s="223">
        <f t="shared" si="38"/>
        <v>-260</v>
      </c>
      <c r="CM17" s="249">
        <f t="shared" si="38"/>
        <v>-278</v>
      </c>
      <c r="CN17" s="249">
        <f t="shared" si="38"/>
        <v>-225</v>
      </c>
      <c r="CO17" s="249">
        <f t="shared" si="39" ref="CO17:CX21">AI17-W17</f>
        <v>-538</v>
      </c>
      <c r="CP17" s="362">
        <f t="shared" si="39"/>
        <v>-327</v>
      </c>
      <c r="CQ17" s="331">
        <f t="shared" si="39"/>
        <v>-166</v>
      </c>
      <c r="CR17" s="249">
        <f t="shared" si="39"/>
        <v>-260</v>
      </c>
      <c r="CS17" s="249">
        <f t="shared" si="39"/>
        <v>-116</v>
      </c>
      <c r="CT17" s="249">
        <f t="shared" si="39"/>
        <v>-343</v>
      </c>
      <c r="CU17" s="249">
        <f t="shared" si="39"/>
        <v>-190</v>
      </c>
      <c r="CV17" s="249">
        <f t="shared" si="39"/>
        <v>-172</v>
      </c>
      <c r="CW17" s="249">
        <f t="shared" si="39"/>
        <v>-30</v>
      </c>
      <c r="CX17" s="249">
        <f t="shared" si="39"/>
        <v>-134</v>
      </c>
      <c r="CY17" s="249">
        <f t="shared" si="40" ref="CY17:DH21">AS17-AG17</f>
        <v>-43</v>
      </c>
      <c r="CZ17" s="249">
        <f t="shared" si="40"/>
        <v>-220</v>
      </c>
      <c r="DA17" s="249">
        <f t="shared" si="40"/>
        <v>-35</v>
      </c>
      <c r="DB17" s="362">
        <f t="shared" si="40"/>
        <v>-167</v>
      </c>
      <c r="DC17" s="362">
        <f t="shared" si="40"/>
        <v>-275</v>
      </c>
      <c r="DD17" s="362">
        <f t="shared" si="40"/>
        <v>95</v>
      </c>
      <c r="DE17" s="362">
        <f t="shared" si="40"/>
        <v>-50</v>
      </c>
      <c r="DF17" s="362">
        <f t="shared" si="40"/>
        <v>60</v>
      </c>
      <c r="DG17" s="362">
        <f t="shared" si="40"/>
        <v>150</v>
      </c>
      <c r="DH17" s="362">
        <f t="shared" si="40"/>
        <v>83</v>
      </c>
      <c r="DI17" s="362">
        <f t="shared" si="41" ref="DI17:DT21">BC17-AQ17</f>
        <v>-188</v>
      </c>
      <c r="DJ17" s="362">
        <f t="shared" si="41"/>
        <v>99</v>
      </c>
      <c r="DK17" s="362">
        <f t="shared" si="41"/>
        <v>39</v>
      </c>
      <c r="DL17" s="362">
        <f t="shared" si="41"/>
        <v>-146</v>
      </c>
      <c r="DM17" s="362">
        <f t="shared" si="41"/>
        <v>8</v>
      </c>
      <c r="DN17" s="362">
        <f t="shared" si="41"/>
        <v>26</v>
      </c>
      <c r="DO17" s="362">
        <f t="shared" si="41"/>
        <v>-19</v>
      </c>
      <c r="DP17" s="362">
        <f t="shared" si="41"/>
        <v>-172</v>
      </c>
      <c r="DQ17" s="362">
        <f t="shared" si="41"/>
        <v>126</v>
      </c>
      <c r="DR17" s="362">
        <f t="shared" si="41"/>
        <v>-63</v>
      </c>
      <c r="DS17" s="362">
        <f t="shared" si="41"/>
        <v>-181</v>
      </c>
      <c r="DT17" s="362">
        <f t="shared" si="41"/>
        <v>-99</v>
      </c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983</v>
      </c>
    </row>
    <row r="18" spans="1:133" s="51" customFormat="1" ht="15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61">
        <v>47</v>
      </c>
      <c r="BJ18" s="525">
        <v>47</v>
      </c>
      <c r="BK18" s="548">
        <v>47</v>
      </c>
      <c r="BL18" s="272">
        <v>39</v>
      </c>
      <c r="BM18" s="272">
        <v>45</v>
      </c>
      <c r="BN18" s="272">
        <v>38</v>
      </c>
      <c r="BO18" s="56"/>
      <c r="BP18" s="272"/>
      <c r="BQ18" s="272"/>
      <c r="BR18" s="272"/>
      <c r="BS18" s="272"/>
      <c r="BT18" s="272"/>
      <c r="BU18" s="72">
        <f t="shared" si="37"/>
        <v>8</v>
      </c>
      <c r="BV18" s="76">
        <f t="shared" si="37"/>
        <v>4</v>
      </c>
      <c r="BW18" s="76">
        <f t="shared" si="37"/>
        <v>3</v>
      </c>
      <c r="BX18" s="76">
        <f t="shared" si="37"/>
        <v>7</v>
      </c>
      <c r="BY18" s="76">
        <f t="shared" si="37"/>
        <v>11</v>
      </c>
      <c r="BZ18" s="76">
        <f t="shared" si="37"/>
        <v>6</v>
      </c>
      <c r="CA18" s="76">
        <f t="shared" si="37"/>
        <v>6</v>
      </c>
      <c r="CB18" s="76">
        <f t="shared" si="37"/>
        <v>0</v>
      </c>
      <c r="CC18" s="76">
        <f t="shared" si="37"/>
        <v>0</v>
      </c>
      <c r="CD18" s="382">
        <f t="shared" si="37"/>
        <v>2</v>
      </c>
      <c r="CE18" s="405">
        <f t="shared" si="38"/>
        <v>4</v>
      </c>
      <c r="CF18" s="76">
        <f t="shared" si="38"/>
        <v>15</v>
      </c>
      <c r="CG18" s="76">
        <f t="shared" si="38"/>
        <v>8</v>
      </c>
      <c r="CH18" s="76">
        <f t="shared" si="38"/>
        <v>14</v>
      </c>
      <c r="CI18" s="76">
        <f t="shared" si="38"/>
        <v>8</v>
      </c>
      <c r="CJ18" s="223">
        <f t="shared" si="38"/>
        <v>6</v>
      </c>
      <c r="CK18" s="223">
        <f t="shared" si="38"/>
        <v>5</v>
      </c>
      <c r="CL18" s="223">
        <f t="shared" si="38"/>
        <v>3</v>
      </c>
      <c r="CM18" s="249">
        <f t="shared" si="38"/>
        <v>10</v>
      </c>
      <c r="CN18" s="249">
        <f t="shared" si="38"/>
        <v>7</v>
      </c>
      <c r="CO18" s="249">
        <f t="shared" si="39"/>
        <v>-17</v>
      </c>
      <c r="CP18" s="362">
        <f t="shared" si="39"/>
        <v>-9</v>
      </c>
      <c r="CQ18" s="331">
        <f t="shared" si="39"/>
        <v>-2</v>
      </c>
      <c r="CR18" s="249">
        <f t="shared" si="39"/>
        <v>-17</v>
      </c>
      <c r="CS18" s="249">
        <f t="shared" si="39"/>
        <v>-14</v>
      </c>
      <c r="CT18" s="249">
        <f t="shared" si="39"/>
        <v>-13</v>
      </c>
      <c r="CU18" s="249">
        <f t="shared" si="39"/>
        <v>-15</v>
      </c>
      <c r="CV18" s="249">
        <f t="shared" si="39"/>
        <v>-7</v>
      </c>
      <c r="CW18" s="249">
        <f t="shared" si="39"/>
        <v>-14</v>
      </c>
      <c r="CX18" s="249">
        <f t="shared" si="39"/>
        <v>-19</v>
      </c>
      <c r="CY18" s="249">
        <f t="shared" si="40"/>
        <v>-13</v>
      </c>
      <c r="CZ18" s="249">
        <f t="shared" si="40"/>
        <v>-14</v>
      </c>
      <c r="DA18" s="249">
        <f t="shared" si="40"/>
        <v>3</v>
      </c>
      <c r="DB18" s="362">
        <f t="shared" si="40"/>
        <v>5</v>
      </c>
      <c r="DC18" s="362">
        <f t="shared" si="40"/>
        <v>-2</v>
      </c>
      <c r="DD18" s="362">
        <f t="shared" si="40"/>
        <v>9</v>
      </c>
      <c r="DE18" s="362">
        <f t="shared" si="40"/>
        <v>-2</v>
      </c>
      <c r="DF18" s="362">
        <f t="shared" si="40"/>
        <v>-11</v>
      </c>
      <c r="DG18" s="362">
        <f t="shared" si="40"/>
        <v>-5</v>
      </c>
      <c r="DH18" s="362">
        <f t="shared" si="40"/>
        <v>-7</v>
      </c>
      <c r="DI18" s="362">
        <f t="shared" si="41"/>
        <v>-8</v>
      </c>
      <c r="DJ18" s="362">
        <f t="shared" si="41"/>
        <v>4</v>
      </c>
      <c r="DK18" s="362">
        <f t="shared" si="41"/>
        <v>0</v>
      </c>
      <c r="DL18" s="362">
        <f t="shared" si="41"/>
        <v>8</v>
      </c>
      <c r="DM18" s="362">
        <f t="shared" si="41"/>
        <v>13</v>
      </c>
      <c r="DN18" s="362">
        <f t="shared" si="41"/>
        <v>7</v>
      </c>
      <c r="DO18" s="362">
        <f t="shared" si="41"/>
        <v>9</v>
      </c>
      <c r="DP18" s="362">
        <f t="shared" si="41"/>
        <v>3</v>
      </c>
      <c r="DQ18" s="362">
        <f t="shared" si="41"/>
        <v>9</v>
      </c>
      <c r="DR18" s="362">
        <f t="shared" si="41"/>
        <v>7</v>
      </c>
      <c r="DS18" s="362">
        <f t="shared" si="41"/>
        <v>11</v>
      </c>
      <c r="DT18" s="362">
        <f t="shared" si="41"/>
        <v>1</v>
      </c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38</v>
      </c>
    </row>
    <row r="19" spans="1:133" s="51" customFormat="1" ht="15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61">
        <v>207</v>
      </c>
      <c r="BJ19" s="525">
        <v>156</v>
      </c>
      <c r="BK19" s="548">
        <v>323</v>
      </c>
      <c r="BL19" s="272">
        <v>245</v>
      </c>
      <c r="BM19" s="272">
        <v>173</v>
      </c>
      <c r="BN19" s="272">
        <v>135</v>
      </c>
      <c r="BO19" s="56"/>
      <c r="BP19" s="272"/>
      <c r="BQ19" s="272"/>
      <c r="BR19" s="272"/>
      <c r="BS19" s="272"/>
      <c r="BT19" s="272"/>
      <c r="BU19" s="72">
        <f t="shared" si="37"/>
        <v>-6</v>
      </c>
      <c r="BV19" s="76">
        <f t="shared" si="37"/>
        <v>135</v>
      </c>
      <c r="BW19" s="76">
        <f t="shared" si="37"/>
        <v>180</v>
      </c>
      <c r="BX19" s="76">
        <f t="shared" si="37"/>
        <v>-49</v>
      </c>
      <c r="BY19" s="76">
        <f t="shared" si="37"/>
        <v>50</v>
      </c>
      <c r="BZ19" s="76">
        <f t="shared" si="37"/>
        <v>-68</v>
      </c>
      <c r="CA19" s="76">
        <f t="shared" si="37"/>
        <v>30</v>
      </c>
      <c r="CB19" s="76">
        <f t="shared" si="37"/>
        <v>29</v>
      </c>
      <c r="CC19" s="76">
        <f t="shared" si="37"/>
        <v>43</v>
      </c>
      <c r="CD19" s="382">
        <f t="shared" si="37"/>
        <v>15</v>
      </c>
      <c r="CE19" s="405">
        <f t="shared" si="38"/>
        <v>-79</v>
      </c>
      <c r="CF19" s="76">
        <f t="shared" si="38"/>
        <v>-114</v>
      </c>
      <c r="CG19" s="76">
        <f t="shared" si="38"/>
        <v>-72</v>
      </c>
      <c r="CH19" s="76">
        <f t="shared" si="38"/>
        <v>-211</v>
      </c>
      <c r="CI19" s="76">
        <f t="shared" si="38"/>
        <v>-204</v>
      </c>
      <c r="CJ19" s="223">
        <f t="shared" si="38"/>
        <v>-32</v>
      </c>
      <c r="CK19" s="223">
        <f t="shared" si="38"/>
        <v>-90</v>
      </c>
      <c r="CL19" s="223">
        <f t="shared" si="38"/>
        <v>-19</v>
      </c>
      <c r="CM19" s="249">
        <f t="shared" si="38"/>
        <v>4</v>
      </c>
      <c r="CN19" s="249">
        <f t="shared" si="38"/>
        <v>-3</v>
      </c>
      <c r="CO19" s="249">
        <f t="shared" si="39"/>
        <v>-57</v>
      </c>
      <c r="CP19" s="362">
        <f t="shared" si="39"/>
        <v>-26</v>
      </c>
      <c r="CQ19" s="331">
        <f t="shared" si="39"/>
        <v>142</v>
      </c>
      <c r="CR19" s="249">
        <f t="shared" si="39"/>
        <v>151</v>
      </c>
      <c r="CS19" s="249">
        <f t="shared" si="39"/>
        <v>86</v>
      </c>
      <c r="CT19" s="249">
        <f t="shared" si="39"/>
        <v>-20</v>
      </c>
      <c r="CU19" s="249">
        <f t="shared" si="39"/>
        <v>1</v>
      </c>
      <c r="CV19" s="249">
        <f t="shared" si="39"/>
        <v>73</v>
      </c>
      <c r="CW19" s="249">
        <f t="shared" si="39"/>
        <v>136</v>
      </c>
      <c r="CX19" s="249">
        <f t="shared" si="39"/>
        <v>71</v>
      </c>
      <c r="CY19" s="249">
        <f t="shared" si="40"/>
        <v>87</v>
      </c>
      <c r="CZ19" s="249">
        <f t="shared" si="40"/>
        <v>56</v>
      </c>
      <c r="DA19" s="249">
        <f t="shared" si="40"/>
        <v>61</v>
      </c>
      <c r="DB19" s="362">
        <f t="shared" si="40"/>
        <v>32</v>
      </c>
      <c r="DC19" s="362">
        <f t="shared" si="40"/>
        <v>-109</v>
      </c>
      <c r="DD19" s="362">
        <f t="shared" si="40"/>
        <v>-45</v>
      </c>
      <c r="DE19" s="362">
        <f t="shared" si="40"/>
        <v>-12</v>
      </c>
      <c r="DF19" s="362">
        <f t="shared" si="40"/>
        <v>108</v>
      </c>
      <c r="DG19" s="362">
        <f t="shared" si="40"/>
        <v>93</v>
      </c>
      <c r="DH19" s="362">
        <f t="shared" si="40"/>
        <v>-51</v>
      </c>
      <c r="DI19" s="362">
        <f t="shared" si="41"/>
        <v>-175</v>
      </c>
      <c r="DJ19" s="362">
        <f t="shared" si="41"/>
        <v>8</v>
      </c>
      <c r="DK19" s="362">
        <f t="shared" si="41"/>
        <v>14</v>
      </c>
      <c r="DL19" s="362">
        <f t="shared" si="41"/>
        <v>-54</v>
      </c>
      <c r="DM19" s="362">
        <f t="shared" si="41"/>
        <v>-94</v>
      </c>
      <c r="DN19" s="362">
        <f t="shared" si="41"/>
        <v>-36</v>
      </c>
      <c r="DO19" s="362">
        <f t="shared" si="41"/>
        <v>-27</v>
      </c>
      <c r="DP19" s="362">
        <f t="shared" si="41"/>
        <v>-109</v>
      </c>
      <c r="DQ19" s="362">
        <f t="shared" si="41"/>
        <v>89</v>
      </c>
      <c r="DR19" s="362">
        <f t="shared" si="41"/>
        <v>-23</v>
      </c>
      <c r="DS19" s="362">
        <f t="shared" si="41"/>
        <v>-71</v>
      </c>
      <c r="DT19" s="362">
        <f t="shared" si="41"/>
        <v>-55</v>
      </c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135</v>
      </c>
    </row>
    <row r="20" spans="1:133" s="51" customFormat="1" ht="15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61">
        <v>16</v>
      </c>
      <c r="BJ20" s="525">
        <v>12</v>
      </c>
      <c r="BK20" s="548">
        <v>26</v>
      </c>
      <c r="BL20" s="272">
        <v>22</v>
      </c>
      <c r="BM20" s="272">
        <v>12</v>
      </c>
      <c r="BN20" s="272">
        <v>13</v>
      </c>
      <c r="BO20" s="56"/>
      <c r="BP20" s="272"/>
      <c r="BQ20" s="272"/>
      <c r="BR20" s="272"/>
      <c r="BS20" s="272"/>
      <c r="BT20" s="272"/>
      <c r="BU20" s="72">
        <f t="shared" si="37"/>
        <v>12</v>
      </c>
      <c r="BV20" s="76">
        <f t="shared" si="37"/>
        <v>14</v>
      </c>
      <c r="BW20" s="76">
        <f t="shared" si="37"/>
        <v>9</v>
      </c>
      <c r="BX20" s="76">
        <f t="shared" si="37"/>
        <v>4</v>
      </c>
      <c r="BY20" s="76">
        <f t="shared" si="37"/>
        <v>7</v>
      </c>
      <c r="BZ20" s="76">
        <f t="shared" si="37"/>
        <v>-2</v>
      </c>
      <c r="CA20" s="76">
        <f t="shared" si="37"/>
        <v>0</v>
      </c>
      <c r="CB20" s="76">
        <f t="shared" si="37"/>
        <v>5</v>
      </c>
      <c r="CC20" s="76">
        <f t="shared" si="37"/>
        <v>1</v>
      </c>
      <c r="CD20" s="382">
        <f t="shared" si="37"/>
        <v>2</v>
      </c>
      <c r="CE20" s="405">
        <f t="shared" si="38"/>
        <v>-4</v>
      </c>
      <c r="CF20" s="76">
        <f t="shared" si="38"/>
        <v>-18</v>
      </c>
      <c r="CG20" s="76">
        <f t="shared" si="38"/>
        <v>-19</v>
      </c>
      <c r="CH20" s="76">
        <f t="shared" si="38"/>
        <v>-16</v>
      </c>
      <c r="CI20" s="76">
        <f t="shared" si="38"/>
        <v>-19</v>
      </c>
      <c r="CJ20" s="223">
        <f t="shared" si="38"/>
        <v>-4</v>
      </c>
      <c r="CK20" s="223">
        <f t="shared" si="38"/>
        <v>-10</v>
      </c>
      <c r="CL20" s="223">
        <f t="shared" si="38"/>
        <v>-8</v>
      </c>
      <c r="CM20" s="249">
        <f t="shared" si="38"/>
        <v>-1</v>
      </c>
      <c r="CN20" s="249">
        <f t="shared" si="38"/>
        <v>9</v>
      </c>
      <c r="CO20" s="249">
        <f t="shared" si="39"/>
        <v>-11</v>
      </c>
      <c r="CP20" s="362">
        <f t="shared" si="39"/>
        <v>-3</v>
      </c>
      <c r="CQ20" s="331">
        <f t="shared" si="39"/>
        <v>11</v>
      </c>
      <c r="CR20" s="249">
        <f t="shared" si="39"/>
        <v>20</v>
      </c>
      <c r="CS20" s="249">
        <f t="shared" si="39"/>
        <v>7</v>
      </c>
      <c r="CT20" s="249">
        <f t="shared" si="39"/>
        <v>-5</v>
      </c>
      <c r="CU20" s="249">
        <f t="shared" si="39"/>
        <v>6</v>
      </c>
      <c r="CV20" s="249">
        <f t="shared" si="39"/>
        <v>-4</v>
      </c>
      <c r="CW20" s="249">
        <f t="shared" si="39"/>
        <v>6</v>
      </c>
      <c r="CX20" s="249">
        <f t="shared" si="39"/>
        <v>4</v>
      </c>
      <c r="CY20" s="249">
        <f t="shared" si="40"/>
        <v>-6</v>
      </c>
      <c r="CZ20" s="249">
        <f t="shared" si="40"/>
        <v>-2</v>
      </c>
      <c r="DA20" s="249">
        <f t="shared" si="40"/>
        <v>9</v>
      </c>
      <c r="DB20" s="362">
        <f t="shared" si="40"/>
        <v>4</v>
      </c>
      <c r="DC20" s="362">
        <f t="shared" si="40"/>
        <v>-16</v>
      </c>
      <c r="DD20" s="362">
        <f t="shared" si="40"/>
        <v>-6</v>
      </c>
      <c r="DE20" s="362">
        <f t="shared" si="40"/>
        <v>-3</v>
      </c>
      <c r="DF20" s="362">
        <f t="shared" si="40"/>
        <v>3</v>
      </c>
      <c r="DG20" s="362">
        <f t="shared" si="40"/>
        <v>0</v>
      </c>
      <c r="DH20" s="362">
        <f t="shared" si="40"/>
        <v>8</v>
      </c>
      <c r="DI20" s="362">
        <f t="shared" si="41"/>
        <v>-7</v>
      </c>
      <c r="DJ20" s="362">
        <f t="shared" si="41"/>
        <v>-1</v>
      </c>
      <c r="DK20" s="362">
        <f t="shared" si="41"/>
        <v>11</v>
      </c>
      <c r="DL20" s="362">
        <f t="shared" si="41"/>
        <v>-10</v>
      </c>
      <c r="DM20" s="362">
        <f t="shared" si="41"/>
        <v>-6</v>
      </c>
      <c r="DN20" s="362">
        <f t="shared" si="41"/>
        <v>2</v>
      </c>
      <c r="DO20" s="362">
        <f t="shared" si="41"/>
        <v>-1</v>
      </c>
      <c r="DP20" s="362">
        <f t="shared" si="41"/>
        <v>-10</v>
      </c>
      <c r="DQ20" s="362">
        <f t="shared" si="41"/>
        <v>14</v>
      </c>
      <c r="DR20" s="362">
        <f t="shared" si="41"/>
        <v>10</v>
      </c>
      <c r="DS20" s="362">
        <f t="shared" si="41"/>
        <v>-4</v>
      </c>
      <c r="DT20" s="362">
        <f t="shared" si="41"/>
        <v>-3</v>
      </c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13</v>
      </c>
    </row>
    <row r="21" spans="1:133" s="51" customFormat="1" ht="15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61">
        <v>3</v>
      </c>
      <c r="BJ21" s="525">
        <v>2</v>
      </c>
      <c r="BK21" s="548">
        <v>3</v>
      </c>
      <c r="BL21" s="272">
        <v>2</v>
      </c>
      <c r="BM21" s="272">
        <v>2</v>
      </c>
      <c r="BN21" s="272">
        <v>3</v>
      </c>
      <c r="BO21" s="56"/>
      <c r="BP21" s="272"/>
      <c r="BQ21" s="272"/>
      <c r="BR21" s="272"/>
      <c r="BS21" s="272"/>
      <c r="BT21" s="272"/>
      <c r="BU21" s="72">
        <f t="shared" si="37"/>
        <v>1</v>
      </c>
      <c r="BV21" s="76">
        <f t="shared" si="37"/>
        <v>0</v>
      </c>
      <c r="BW21" s="76">
        <f t="shared" si="37"/>
        <v>5</v>
      </c>
      <c r="BX21" s="76">
        <f t="shared" si="37"/>
        <v>-2</v>
      </c>
      <c r="BY21" s="76">
        <f t="shared" si="37"/>
        <v>-3</v>
      </c>
      <c r="BZ21" s="76">
        <f t="shared" si="37"/>
        <v>1</v>
      </c>
      <c r="CA21" s="76">
        <f t="shared" si="37"/>
        <v>1</v>
      </c>
      <c r="CB21" s="76">
        <f t="shared" si="37"/>
        <v>1</v>
      </c>
      <c r="CC21" s="76">
        <f t="shared" si="37"/>
        <v>0</v>
      </c>
      <c r="CD21" s="382">
        <f t="shared" si="37"/>
        <v>2</v>
      </c>
      <c r="CE21" s="405">
        <f t="shared" si="38"/>
        <v>-1</v>
      </c>
      <c r="CF21" s="76">
        <f t="shared" si="38"/>
        <v>-1</v>
      </c>
      <c r="CG21" s="76">
        <f t="shared" si="38"/>
        <v>-1</v>
      </c>
      <c r="CH21" s="76">
        <f t="shared" si="38"/>
        <v>0</v>
      </c>
      <c r="CI21" s="76">
        <f t="shared" si="38"/>
        <v>-3</v>
      </c>
      <c r="CJ21" s="223">
        <f t="shared" si="38"/>
        <v>-1</v>
      </c>
      <c r="CK21" s="223">
        <f t="shared" si="38"/>
        <v>2</v>
      </c>
      <c r="CL21" s="223">
        <f t="shared" si="38"/>
        <v>2</v>
      </c>
      <c r="CM21" s="249">
        <f t="shared" si="38"/>
        <v>-1</v>
      </c>
      <c r="CN21" s="249">
        <f t="shared" si="38"/>
        <v>1</v>
      </c>
      <c r="CO21" s="249">
        <f t="shared" si="39"/>
        <v>1</v>
      </c>
      <c r="CP21" s="362">
        <f t="shared" si="39"/>
        <v>0</v>
      </c>
      <c r="CQ21" s="331">
        <f t="shared" si="39"/>
        <v>5</v>
      </c>
      <c r="CR21" s="249">
        <f t="shared" si="39"/>
        <v>1</v>
      </c>
      <c r="CS21" s="249">
        <f t="shared" si="39"/>
        <v>3</v>
      </c>
      <c r="CT21" s="249">
        <f t="shared" si="39"/>
        <v>-1</v>
      </c>
      <c r="CU21" s="249">
        <f t="shared" si="39"/>
        <v>2</v>
      </c>
      <c r="CV21" s="249">
        <f t="shared" si="39"/>
        <v>2</v>
      </c>
      <c r="CW21" s="249">
        <f t="shared" si="39"/>
        <v>-1</v>
      </c>
      <c r="CX21" s="249">
        <f t="shared" si="39"/>
        <v>-2</v>
      </c>
      <c r="CY21" s="249">
        <f t="shared" si="40"/>
        <v>2</v>
      </c>
      <c r="CZ21" s="249">
        <f t="shared" si="40"/>
        <v>-1</v>
      </c>
      <c r="DA21" s="249">
        <f t="shared" si="40"/>
        <v>-1</v>
      </c>
      <c r="DB21" s="362">
        <f t="shared" si="40"/>
        <v>1</v>
      </c>
      <c r="DC21" s="362">
        <f t="shared" si="40"/>
        <v>-2</v>
      </c>
      <c r="DD21" s="362">
        <f t="shared" si="40"/>
        <v>-2</v>
      </c>
      <c r="DE21" s="362">
        <f t="shared" si="40"/>
        <v>0</v>
      </c>
      <c r="DF21" s="362">
        <f t="shared" si="40"/>
        <v>2</v>
      </c>
      <c r="DG21" s="362">
        <f t="shared" si="40"/>
        <v>0</v>
      </c>
      <c r="DH21" s="362">
        <f t="shared" si="40"/>
        <v>3</v>
      </c>
      <c r="DI21" s="362">
        <f t="shared" si="41"/>
        <v>2</v>
      </c>
      <c r="DJ21" s="362">
        <f t="shared" si="41"/>
        <v>2</v>
      </c>
      <c r="DK21" s="362">
        <f t="shared" si="41"/>
        <v>-1</v>
      </c>
      <c r="DL21" s="362">
        <f t="shared" si="41"/>
        <v>-1</v>
      </c>
      <c r="DM21" s="362">
        <f t="shared" si="41"/>
        <v>-1</v>
      </c>
      <c r="DN21" s="362">
        <f t="shared" si="41"/>
        <v>-2</v>
      </c>
      <c r="DO21" s="362">
        <f t="shared" si="41"/>
        <v>-1</v>
      </c>
      <c r="DP21" s="362">
        <f t="shared" si="41"/>
        <v>-2</v>
      </c>
      <c r="DQ21" s="362">
        <f t="shared" si="41"/>
        <v>-1</v>
      </c>
      <c r="DR21" s="362">
        <f t="shared" si="41"/>
        <v>-3</v>
      </c>
      <c r="DS21" s="362">
        <f t="shared" si="41"/>
        <v>-2</v>
      </c>
      <c r="DT21" s="362">
        <f t="shared" si="41"/>
        <v>-4</v>
      </c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3</v>
      </c>
    </row>
    <row r="22" spans="1:133" s="65" customFormat="1" ht="15">
      <c r="A22" s="140"/>
      <c r="B22" s="52" t="s">
        <v>144</v>
      </c>
      <c r="C22" s="128">
        <f t="shared" si="42" ref="C22:Q22">SUM(C17:C21)</f>
        <v>1274</v>
      </c>
      <c r="D22" s="129">
        <f t="shared" si="42"/>
        <v>1416</v>
      </c>
      <c r="E22" s="129">
        <f t="shared" si="42"/>
        <v>1337</v>
      </c>
      <c r="F22" s="129">
        <f t="shared" si="42"/>
        <v>1164</v>
      </c>
      <c r="G22" s="129">
        <f t="shared" si="42"/>
        <v>1287</v>
      </c>
      <c r="H22" s="129">
        <f t="shared" si="42"/>
        <v>1096</v>
      </c>
      <c r="I22" s="129">
        <f t="shared" si="42"/>
        <v>1211</v>
      </c>
      <c r="J22" s="129">
        <f t="shared" si="42"/>
        <v>1449</v>
      </c>
      <c r="K22" s="129">
        <f t="shared" si="42"/>
        <v>1804</v>
      </c>
      <c r="L22" s="130">
        <f t="shared" si="42"/>
        <v>1692</v>
      </c>
      <c r="M22" s="129">
        <f t="shared" si="42"/>
        <v>1571</v>
      </c>
      <c r="N22" s="129">
        <f t="shared" si="42"/>
        <v>1480</v>
      </c>
      <c r="O22" s="129">
        <f t="shared" si="42"/>
        <v>1620</v>
      </c>
      <c r="P22" s="129">
        <f t="shared" si="42"/>
        <v>2016</v>
      </c>
      <c r="Q22" s="129">
        <f t="shared" si="42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62">
        <v>1205</v>
      </c>
      <c r="BJ22" s="526">
        <v>1249</v>
      </c>
      <c r="BK22" s="549">
        <v>1628</v>
      </c>
      <c r="BL22" s="273">
        <v>1257</v>
      </c>
      <c r="BM22" s="273">
        <v>1190</v>
      </c>
      <c r="BN22" s="273">
        <v>1172</v>
      </c>
      <c r="BO22" s="77"/>
      <c r="BP22" s="273"/>
      <c r="BQ22" s="273"/>
      <c r="BR22" s="273"/>
      <c r="BS22" s="273"/>
      <c r="BT22" s="273"/>
      <c r="BU22" s="128">
        <f t="shared" si="43" ref="BU22:BY22">SUM(BU17:BU21)</f>
        <v>346</v>
      </c>
      <c r="BV22" s="131">
        <f t="shared" si="43"/>
        <v>600</v>
      </c>
      <c r="BW22" s="131">
        <f t="shared" si="43"/>
        <v>610</v>
      </c>
      <c r="BX22" s="131">
        <f t="shared" si="43"/>
        <v>581</v>
      </c>
      <c r="BY22" s="131">
        <f t="shared" si="43"/>
        <v>605</v>
      </c>
      <c r="BZ22" s="131">
        <f t="shared" si="44" ref="BZ22:CH22">SUM(BZ17:BZ21)</f>
        <v>405</v>
      </c>
      <c r="CA22" s="131">
        <f t="shared" si="44"/>
        <v>385</v>
      </c>
      <c r="CB22" s="131">
        <f t="shared" si="44"/>
        <v>341</v>
      </c>
      <c r="CC22" s="131">
        <f t="shared" si="44"/>
        <v>361</v>
      </c>
      <c r="CD22" s="383">
        <f t="shared" si="44"/>
        <v>214</v>
      </c>
      <c r="CE22" s="406">
        <f t="shared" si="44"/>
        <v>87</v>
      </c>
      <c r="CF22" s="131">
        <f t="shared" si="44"/>
        <v>113</v>
      </c>
      <c r="CG22" s="131">
        <f t="shared" si="44"/>
        <v>-128</v>
      </c>
      <c r="CH22" s="131">
        <f t="shared" si="44"/>
        <v>-467</v>
      </c>
      <c r="CI22" s="131">
        <f t="shared" si="45" ref="CI22:CJ22">SUM(CI17:CI21)</f>
        <v>-552</v>
      </c>
      <c r="CJ22" s="224">
        <f t="shared" si="45"/>
        <v>-341</v>
      </c>
      <c r="CK22" s="224">
        <f t="shared" si="46" ref="CK22">SUM(CK17:CK21)</f>
        <v>-522</v>
      </c>
      <c r="CL22" s="224">
        <f t="shared" si="47" ref="CL22:CM22">SUM(CL17:CL21)</f>
        <v>-282</v>
      </c>
      <c r="CM22" s="250">
        <f t="shared" si="47"/>
        <v>-266</v>
      </c>
      <c r="CN22" s="250">
        <f t="shared" si="48" ref="CN22:CO22">SUM(CN17:CN21)</f>
        <v>-211</v>
      </c>
      <c r="CO22" s="250">
        <f t="shared" si="48"/>
        <v>-622</v>
      </c>
      <c r="CP22" s="363">
        <f t="shared" si="49" ref="CP22:CQ22">SUM(CP17:CP21)</f>
        <v>-365</v>
      </c>
      <c r="CQ22" s="332">
        <f t="shared" si="49"/>
        <v>-10</v>
      </c>
      <c r="CR22" s="250">
        <f t="shared" si="50" ref="CR22">SUM(CR17:CR21)</f>
        <v>-105</v>
      </c>
      <c r="CS22" s="250">
        <f t="shared" si="51" ref="CS22">SUM(CS17:CS21)</f>
        <v>-34</v>
      </c>
      <c r="CT22" s="250">
        <f t="shared" si="52" ref="CT22">SUM(CT17:CT21)</f>
        <v>-382</v>
      </c>
      <c r="CU22" s="250">
        <f t="shared" si="53" ref="CU22">SUM(CU17:CU21)</f>
        <v>-196</v>
      </c>
      <c r="CV22" s="250">
        <f t="shared" si="54" ref="CV22">SUM(CV17:CV21)</f>
        <v>-108</v>
      </c>
      <c r="CW22" s="250">
        <f t="shared" si="55" ref="CW22">SUM(CW17:CW21)</f>
        <v>97</v>
      </c>
      <c r="CX22" s="250">
        <f t="shared" si="56" ref="CX22">SUM(CX17:CX21)</f>
        <v>-80</v>
      </c>
      <c r="CY22" s="250">
        <f t="shared" si="57" ref="CY22">SUM(CY17:CY21)</f>
        <v>27</v>
      </c>
      <c r="CZ22" s="250">
        <f t="shared" si="58" ref="CZ22">SUM(CZ17:CZ21)</f>
        <v>-181</v>
      </c>
      <c r="DA22" s="250">
        <f t="shared" si="59" ref="DA22">SUM(DA17:DA21)</f>
        <v>37</v>
      </c>
      <c r="DB22" s="363">
        <f t="shared" si="60" ref="DB22">SUM(DB17:DB21)</f>
        <v>-125</v>
      </c>
      <c r="DC22" s="363">
        <f t="shared" si="61" ref="DC22">SUM(DC17:DC21)</f>
        <v>-404</v>
      </c>
      <c r="DD22" s="363">
        <f t="shared" si="62" ref="DD22">SUM(DD17:DD21)</f>
        <v>51</v>
      </c>
      <c r="DE22" s="363">
        <f t="shared" si="63" ref="DE22">SUM(DE17:DE21)</f>
        <v>-67</v>
      </c>
      <c r="DF22" s="363">
        <f t="shared" si="64" ref="DF22">SUM(DF17:DF21)</f>
        <v>162</v>
      </c>
      <c r="DG22" s="363">
        <f t="shared" si="65" ref="DG22">SUM(DG17:DG21)</f>
        <v>238</v>
      </c>
      <c r="DH22" s="363">
        <f t="shared" si="66" ref="DH22">SUM(DH17:DH21)</f>
        <v>36</v>
      </c>
      <c r="DI22" s="363">
        <f t="shared" si="67" ref="DI22">SUM(DI17:DI21)</f>
        <v>-376</v>
      </c>
      <c r="DJ22" s="363">
        <f t="shared" si="68" ref="DJ22">SUM(DJ17:DJ21)</f>
        <v>112</v>
      </c>
      <c r="DK22" s="363">
        <f t="shared" si="69" ref="DK22:DL22">SUM(DK17:DK21)</f>
        <v>63</v>
      </c>
      <c r="DL22" s="363">
        <f t="shared" si="69"/>
        <v>-203</v>
      </c>
      <c r="DM22" s="363">
        <f t="shared" si="70" ref="DM22:DN22">SUM(DM17:DM21)</f>
        <v>-80</v>
      </c>
      <c r="DN22" s="363">
        <f t="shared" si="70"/>
        <v>-3</v>
      </c>
      <c r="DO22" s="363">
        <f t="shared" si="71" ref="DO22:DP22">SUM(DO17:DO21)</f>
        <v>-39</v>
      </c>
      <c r="DP22" s="363">
        <f t="shared" si="71"/>
        <v>-290</v>
      </c>
      <c r="DQ22" s="363">
        <f t="shared" si="72" ref="DQ22:DR22">SUM(DQ17:DQ21)</f>
        <v>237</v>
      </c>
      <c r="DR22" s="363">
        <f t="shared" si="72"/>
        <v>-72</v>
      </c>
      <c r="DS22" s="363">
        <f t="shared" si="73" ref="DS22:DT22">SUM(DS17:DS21)</f>
        <v>-247</v>
      </c>
      <c r="DT22" s="363">
        <f t="shared" si="73"/>
        <v>-160</v>
      </c>
      <c r="EB22" s="262"/>
      <c r="EC22" s="77">
        <f>SUM(EC17:EC21)</f>
        <v>1172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274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431"/>
      <c r="DV23" s="431"/>
      <c r="DW23" s="431"/>
      <c r="DX23" s="431"/>
      <c r="DY23" s="431"/>
      <c r="DZ23" s="431"/>
      <c r="EA23" s="431"/>
      <c r="EB23" s="261"/>
      <c r="EC23" s="82"/>
    </row>
    <row r="24" spans="1:133" s="51" customFormat="1" ht="15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61">
        <v>524</v>
      </c>
      <c r="BJ24" s="525">
        <v>620</v>
      </c>
      <c r="BK24" s="548">
        <v>810</v>
      </c>
      <c r="BL24" s="272">
        <v>528</v>
      </c>
      <c r="BM24" s="272">
        <v>566</v>
      </c>
      <c r="BN24" s="272">
        <v>514</v>
      </c>
      <c r="BO24" s="56"/>
      <c r="BP24" s="272"/>
      <c r="BQ24" s="272"/>
      <c r="BR24" s="272"/>
      <c r="BS24" s="272"/>
      <c r="BT24" s="272"/>
      <c r="BU24" s="72">
        <f t="shared" si="74" ref="BU24:CD28">O24-C24</f>
        <v>157</v>
      </c>
      <c r="BV24" s="76">
        <f t="shared" si="74"/>
        <v>85</v>
      </c>
      <c r="BW24" s="76">
        <f t="shared" si="74"/>
        <v>41</v>
      </c>
      <c r="BX24" s="76">
        <f t="shared" si="74"/>
        <v>193</v>
      </c>
      <c r="BY24" s="76">
        <f t="shared" si="74"/>
        <v>159</v>
      </c>
      <c r="BZ24" s="76">
        <f t="shared" si="74"/>
        <v>150</v>
      </c>
      <c r="CA24" s="76">
        <f t="shared" si="74"/>
        <v>-32</v>
      </c>
      <c r="CB24" s="76">
        <f t="shared" si="74"/>
        <v>-18</v>
      </c>
      <c r="CC24" s="76">
        <f t="shared" si="74"/>
        <v>-54</v>
      </c>
      <c r="CD24" s="382">
        <f t="shared" si="74"/>
        <v>-85</v>
      </c>
      <c r="CE24" s="405">
        <f t="shared" si="75" ref="CE24:CN28">Y24-M24</f>
        <v>-67</v>
      </c>
      <c r="CF24" s="76">
        <f t="shared" si="75"/>
        <v>-78</v>
      </c>
      <c r="CG24" s="76">
        <f t="shared" si="75"/>
        <v>-195</v>
      </c>
      <c r="CH24" s="76">
        <f t="shared" si="75"/>
        <v>-149</v>
      </c>
      <c r="CI24" s="76">
        <f t="shared" si="75"/>
        <v>-158</v>
      </c>
      <c r="CJ24" s="223">
        <f t="shared" si="75"/>
        <v>-86</v>
      </c>
      <c r="CK24" s="223">
        <f t="shared" si="75"/>
        <v>-186</v>
      </c>
      <c r="CL24" s="223">
        <f t="shared" si="75"/>
        <v>-38</v>
      </c>
      <c r="CM24" s="249">
        <f t="shared" si="75"/>
        <v>-21</v>
      </c>
      <c r="CN24" s="249">
        <f t="shared" si="75"/>
        <v>42</v>
      </c>
      <c r="CO24" s="249">
        <f t="shared" si="76" ref="CO24:CX28">AI24-W24</f>
        <v>-293</v>
      </c>
      <c r="CP24" s="362">
        <f t="shared" si="76"/>
        <v>-123</v>
      </c>
      <c r="CQ24" s="331">
        <f t="shared" si="76"/>
        <v>81</v>
      </c>
      <c r="CR24" s="249">
        <f t="shared" si="76"/>
        <v>-46</v>
      </c>
      <c r="CS24" s="249">
        <f t="shared" si="76"/>
        <v>87</v>
      </c>
      <c r="CT24" s="249">
        <f t="shared" si="76"/>
        <v>-203</v>
      </c>
      <c r="CU24" s="249">
        <f t="shared" si="76"/>
        <v>-11</v>
      </c>
      <c r="CV24" s="249">
        <f t="shared" si="76"/>
        <v>-6</v>
      </c>
      <c r="CW24" s="249">
        <f t="shared" si="76"/>
        <v>123</v>
      </c>
      <c r="CX24" s="249">
        <f t="shared" si="76"/>
        <v>-65</v>
      </c>
      <c r="CY24" s="249">
        <f t="shared" si="77" ref="CY24:DH28">AS24-AG24</f>
        <v>36</v>
      </c>
      <c r="CZ24" s="249">
        <f t="shared" si="77"/>
        <v>-116</v>
      </c>
      <c r="DA24" s="249">
        <f t="shared" si="77"/>
        <v>60</v>
      </c>
      <c r="DB24" s="362">
        <f t="shared" si="77"/>
        <v>-57</v>
      </c>
      <c r="DC24" s="362">
        <f t="shared" si="77"/>
        <v>-147</v>
      </c>
      <c r="DD24" s="362">
        <f t="shared" si="77"/>
        <v>175</v>
      </c>
      <c r="DE24" s="362">
        <f t="shared" si="77"/>
        <v>-6</v>
      </c>
      <c r="DF24" s="362">
        <f t="shared" si="77"/>
        <v>174</v>
      </c>
      <c r="DG24" s="362">
        <f t="shared" si="77"/>
        <v>157</v>
      </c>
      <c r="DH24" s="362">
        <f t="shared" si="77"/>
        <v>43</v>
      </c>
      <c r="DI24" s="362">
        <f t="shared" si="78" ref="DI24:DT28">BC24-AQ24</f>
        <v>-216</v>
      </c>
      <c r="DJ24" s="362">
        <f t="shared" si="78"/>
        <v>116</v>
      </c>
      <c r="DK24" s="362">
        <f t="shared" si="78"/>
        <v>63</v>
      </c>
      <c r="DL24" s="362">
        <f t="shared" si="78"/>
        <v>-161</v>
      </c>
      <c r="DM24" s="362">
        <f t="shared" si="78"/>
        <v>11</v>
      </c>
      <c r="DN24" s="362">
        <f t="shared" si="78"/>
        <v>58</v>
      </c>
      <c r="DO24" s="362">
        <f t="shared" si="78"/>
        <v>-39</v>
      </c>
      <c r="DP24" s="362">
        <f t="shared" si="78"/>
        <v>-149</v>
      </c>
      <c r="DQ24" s="362">
        <f t="shared" si="78"/>
        <v>182</v>
      </c>
      <c r="DR24" s="362">
        <f t="shared" si="78"/>
        <v>-46</v>
      </c>
      <c r="DS24" s="362">
        <f t="shared" si="78"/>
        <v>-105</v>
      </c>
      <c r="DT24" s="362">
        <f t="shared" si="78"/>
        <v>-84</v>
      </c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514</v>
      </c>
    </row>
    <row r="25" spans="1:133" s="51" customFormat="1" ht="15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61">
        <v>13</v>
      </c>
      <c r="BJ25" s="525">
        <v>13</v>
      </c>
      <c r="BK25" s="548">
        <v>16</v>
      </c>
      <c r="BL25" s="272">
        <v>12</v>
      </c>
      <c r="BM25" s="272">
        <v>19</v>
      </c>
      <c r="BN25" s="272">
        <v>13</v>
      </c>
      <c r="BO25" s="56"/>
      <c r="BP25" s="272"/>
      <c r="BQ25" s="272"/>
      <c r="BR25" s="272"/>
      <c r="BS25" s="272"/>
      <c r="BT25" s="272"/>
      <c r="BU25" s="72">
        <f t="shared" si="74"/>
        <v>9</v>
      </c>
      <c r="BV25" s="76">
        <f t="shared" si="74"/>
        <v>3</v>
      </c>
      <c r="BW25" s="76">
        <f t="shared" si="74"/>
        <v>1</v>
      </c>
      <c r="BX25" s="76">
        <f t="shared" si="74"/>
        <v>0</v>
      </c>
      <c r="BY25" s="76">
        <f t="shared" si="74"/>
        <v>-1</v>
      </c>
      <c r="BZ25" s="76">
        <f t="shared" si="74"/>
        <v>-8</v>
      </c>
      <c r="CA25" s="76">
        <f t="shared" si="74"/>
        <v>-9</v>
      </c>
      <c r="CB25" s="76">
        <f t="shared" si="74"/>
        <v>-2</v>
      </c>
      <c r="CC25" s="76">
        <f t="shared" si="74"/>
        <v>-6</v>
      </c>
      <c r="CD25" s="382">
        <f t="shared" si="74"/>
        <v>-4</v>
      </c>
      <c r="CE25" s="405">
        <f t="shared" si="75"/>
        <v>0</v>
      </c>
      <c r="CF25" s="76">
        <f t="shared" si="75"/>
        <v>5</v>
      </c>
      <c r="CG25" s="76">
        <f t="shared" si="75"/>
        <v>-7</v>
      </c>
      <c r="CH25" s="76">
        <f t="shared" si="75"/>
        <v>0</v>
      </c>
      <c r="CI25" s="76">
        <f t="shared" si="75"/>
        <v>-5</v>
      </c>
      <c r="CJ25" s="223">
        <f t="shared" si="75"/>
        <v>-3</v>
      </c>
      <c r="CK25" s="223">
        <f t="shared" si="75"/>
        <v>5</v>
      </c>
      <c r="CL25" s="223">
        <f t="shared" si="75"/>
        <v>-5</v>
      </c>
      <c r="CM25" s="249">
        <f t="shared" si="75"/>
        <v>6</v>
      </c>
      <c r="CN25" s="249">
        <f t="shared" si="75"/>
        <v>0</v>
      </c>
      <c r="CO25" s="249">
        <f t="shared" si="76"/>
        <v>-10</v>
      </c>
      <c r="CP25" s="362">
        <f t="shared" si="76"/>
        <v>1</v>
      </c>
      <c r="CQ25" s="331">
        <f t="shared" si="76"/>
        <v>0</v>
      </c>
      <c r="CR25" s="249">
        <f t="shared" si="76"/>
        <v>-9</v>
      </c>
      <c r="CS25" s="249">
        <f t="shared" si="76"/>
        <v>2</v>
      </c>
      <c r="CT25" s="249">
        <f t="shared" si="76"/>
        <v>2</v>
      </c>
      <c r="CU25" s="249">
        <f t="shared" si="76"/>
        <v>-3</v>
      </c>
      <c r="CV25" s="249">
        <f t="shared" si="76"/>
        <v>4</v>
      </c>
      <c r="CW25" s="249">
        <f t="shared" si="76"/>
        <v>-4</v>
      </c>
      <c r="CX25" s="249">
        <f t="shared" si="76"/>
        <v>4</v>
      </c>
      <c r="CY25" s="249">
        <f t="shared" si="77"/>
        <v>5</v>
      </c>
      <c r="CZ25" s="249">
        <f t="shared" si="77"/>
        <v>1</v>
      </c>
      <c r="DA25" s="249">
        <f t="shared" si="77"/>
        <v>3</v>
      </c>
      <c r="DB25" s="362">
        <f t="shared" si="77"/>
        <v>10</v>
      </c>
      <c r="DC25" s="362">
        <f t="shared" si="77"/>
        <v>3</v>
      </c>
      <c r="DD25" s="362">
        <f t="shared" si="77"/>
        <v>12</v>
      </c>
      <c r="DE25" s="362">
        <f t="shared" si="77"/>
        <v>-3</v>
      </c>
      <c r="DF25" s="362">
        <f t="shared" si="77"/>
        <v>-6</v>
      </c>
      <c r="DG25" s="362">
        <f t="shared" si="77"/>
        <v>5</v>
      </c>
      <c r="DH25" s="362">
        <f t="shared" si="77"/>
        <v>1</v>
      </c>
      <c r="DI25" s="362">
        <f t="shared" si="78"/>
        <v>-3</v>
      </c>
      <c r="DJ25" s="362">
        <f t="shared" si="78"/>
        <v>-1</v>
      </c>
      <c r="DK25" s="362">
        <f t="shared" si="78"/>
        <v>-4</v>
      </c>
      <c r="DL25" s="362">
        <f t="shared" si="78"/>
        <v>-2</v>
      </c>
      <c r="DM25" s="362">
        <f t="shared" si="78"/>
        <v>6</v>
      </c>
      <c r="DN25" s="362">
        <f t="shared" si="78"/>
        <v>-2</v>
      </c>
      <c r="DO25" s="362">
        <f t="shared" si="78"/>
        <v>0</v>
      </c>
      <c r="DP25" s="362">
        <f t="shared" si="78"/>
        <v>-4</v>
      </c>
      <c r="DQ25" s="362">
        <f t="shared" si="78"/>
        <v>6</v>
      </c>
      <c r="DR25" s="362">
        <f t="shared" si="78"/>
        <v>6</v>
      </c>
      <c r="DS25" s="362">
        <f t="shared" si="78"/>
        <v>9</v>
      </c>
      <c r="DT25" s="362">
        <f t="shared" si="78"/>
        <v>1</v>
      </c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13</v>
      </c>
    </row>
    <row r="26" spans="1:133" s="51" customFormat="1" ht="15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61">
        <v>136</v>
      </c>
      <c r="BJ26" s="525">
        <v>85</v>
      </c>
      <c r="BK26" s="548">
        <v>265</v>
      </c>
      <c r="BL26" s="272">
        <v>153</v>
      </c>
      <c r="BM26" s="272">
        <v>107</v>
      </c>
      <c r="BN26" s="272">
        <v>66</v>
      </c>
      <c r="BO26" s="56"/>
      <c r="BP26" s="272"/>
      <c r="BQ26" s="272"/>
      <c r="BR26" s="272"/>
      <c r="BS26" s="272"/>
      <c r="BT26" s="272"/>
      <c r="BU26" s="72">
        <f t="shared" si="74"/>
        <v>3</v>
      </c>
      <c r="BV26" s="76">
        <f t="shared" si="74"/>
        <v>55</v>
      </c>
      <c r="BW26" s="76">
        <f t="shared" si="74"/>
        <v>108</v>
      </c>
      <c r="BX26" s="76">
        <f t="shared" si="74"/>
        <v>-99</v>
      </c>
      <c r="BY26" s="76">
        <f t="shared" si="74"/>
        <v>18</v>
      </c>
      <c r="BZ26" s="76">
        <f t="shared" si="74"/>
        <v>-70</v>
      </c>
      <c r="CA26" s="76">
        <f t="shared" si="74"/>
        <v>3</v>
      </c>
      <c r="CB26" s="76">
        <f t="shared" si="74"/>
        <v>2</v>
      </c>
      <c r="CC26" s="76">
        <f t="shared" si="74"/>
        <v>18</v>
      </c>
      <c r="CD26" s="382">
        <f t="shared" si="74"/>
        <v>8</v>
      </c>
      <c r="CE26" s="405">
        <f t="shared" si="75"/>
        <v>-89</v>
      </c>
      <c r="CF26" s="76">
        <f t="shared" si="75"/>
        <v>-129</v>
      </c>
      <c r="CG26" s="76">
        <f t="shared" si="75"/>
        <v>-85</v>
      </c>
      <c r="CH26" s="76">
        <f t="shared" si="75"/>
        <v>-156</v>
      </c>
      <c r="CI26" s="76">
        <f t="shared" si="75"/>
        <v>-136</v>
      </c>
      <c r="CJ26" s="223">
        <f t="shared" si="75"/>
        <v>15</v>
      </c>
      <c r="CK26" s="223">
        <f t="shared" si="75"/>
        <v>-54</v>
      </c>
      <c r="CL26" s="223">
        <f t="shared" si="75"/>
        <v>8</v>
      </c>
      <c r="CM26" s="249">
        <f t="shared" si="75"/>
        <v>25</v>
      </c>
      <c r="CN26" s="249">
        <f t="shared" si="75"/>
        <v>23</v>
      </c>
      <c r="CO26" s="249">
        <f t="shared" si="76"/>
        <v>-41</v>
      </c>
      <c r="CP26" s="362">
        <f t="shared" si="76"/>
        <v>-49</v>
      </c>
      <c r="CQ26" s="331">
        <f t="shared" si="76"/>
        <v>139</v>
      </c>
      <c r="CR26" s="249">
        <f t="shared" si="76"/>
        <v>158</v>
      </c>
      <c r="CS26" s="249">
        <f t="shared" si="76"/>
        <v>77</v>
      </c>
      <c r="CT26" s="249">
        <f t="shared" si="76"/>
        <v>-14</v>
      </c>
      <c r="CU26" s="249">
        <f t="shared" si="76"/>
        <v>-2</v>
      </c>
      <c r="CV26" s="249">
        <f t="shared" si="76"/>
        <v>78</v>
      </c>
      <c r="CW26" s="249">
        <f t="shared" si="76"/>
        <v>55</v>
      </c>
      <c r="CX26" s="249">
        <f t="shared" si="76"/>
        <v>67</v>
      </c>
      <c r="CY26" s="249">
        <f t="shared" si="77"/>
        <v>73</v>
      </c>
      <c r="CZ26" s="249">
        <f t="shared" si="77"/>
        <v>37</v>
      </c>
      <c r="DA26" s="249">
        <f t="shared" si="77"/>
        <v>-16</v>
      </c>
      <c r="DB26" s="362">
        <f t="shared" si="77"/>
        <v>14</v>
      </c>
      <c r="DC26" s="362">
        <f t="shared" si="77"/>
        <v>-92</v>
      </c>
      <c r="DD26" s="362">
        <f t="shared" si="77"/>
        <v>-50</v>
      </c>
      <c r="DE26" s="362">
        <f t="shared" si="77"/>
        <v>27</v>
      </c>
      <c r="DF26" s="362">
        <f t="shared" si="77"/>
        <v>112</v>
      </c>
      <c r="DG26" s="362">
        <f t="shared" si="77"/>
        <v>100</v>
      </c>
      <c r="DH26" s="362">
        <f t="shared" si="77"/>
        <v>-59</v>
      </c>
      <c r="DI26" s="362">
        <f t="shared" si="78"/>
        <v>-94</v>
      </c>
      <c r="DJ26" s="362">
        <f t="shared" si="78"/>
        <v>11</v>
      </c>
      <c r="DK26" s="362">
        <f t="shared" si="78"/>
        <v>22</v>
      </c>
      <c r="DL26" s="362">
        <f t="shared" si="78"/>
        <v>-92</v>
      </c>
      <c r="DM26" s="362">
        <f t="shared" si="78"/>
        <v>-27</v>
      </c>
      <c r="DN26" s="362">
        <f t="shared" si="78"/>
        <v>1</v>
      </c>
      <c r="DO26" s="362">
        <f t="shared" si="78"/>
        <v>-35</v>
      </c>
      <c r="DP26" s="362">
        <f t="shared" si="78"/>
        <v>-105</v>
      </c>
      <c r="DQ26" s="362">
        <f t="shared" si="78"/>
        <v>78</v>
      </c>
      <c r="DR26" s="362">
        <f t="shared" si="78"/>
        <v>-46</v>
      </c>
      <c r="DS26" s="362">
        <f t="shared" si="78"/>
        <v>-73</v>
      </c>
      <c r="DT26" s="362">
        <f t="shared" si="78"/>
        <v>-49</v>
      </c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66</v>
      </c>
    </row>
    <row r="27" spans="1:133" s="51" customFormat="1" ht="15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61">
        <v>11</v>
      </c>
      <c r="BJ27" s="525">
        <v>8</v>
      </c>
      <c r="BK27" s="548">
        <v>22</v>
      </c>
      <c r="BL27" s="272">
        <v>19</v>
      </c>
      <c r="BM27" s="272">
        <v>6</v>
      </c>
      <c r="BN27" s="272">
        <v>8</v>
      </c>
      <c r="BO27" s="56"/>
      <c r="BP27" s="272"/>
      <c r="BQ27" s="272"/>
      <c r="BR27" s="272"/>
      <c r="BS27" s="272"/>
      <c r="BT27" s="272"/>
      <c r="BU27" s="72">
        <f t="shared" si="74"/>
        <v>13</v>
      </c>
      <c r="BV27" s="76">
        <f t="shared" si="74"/>
        <v>0</v>
      </c>
      <c r="BW27" s="76">
        <f t="shared" si="74"/>
        <v>5</v>
      </c>
      <c r="BX27" s="76">
        <f t="shared" si="74"/>
        <v>4</v>
      </c>
      <c r="BY27" s="76">
        <f t="shared" si="74"/>
        <v>5</v>
      </c>
      <c r="BZ27" s="76">
        <f t="shared" si="74"/>
        <v>-3</v>
      </c>
      <c r="CA27" s="76">
        <f t="shared" si="74"/>
        <v>-2</v>
      </c>
      <c r="CB27" s="76">
        <f t="shared" si="74"/>
        <v>0</v>
      </c>
      <c r="CC27" s="76">
        <f t="shared" si="74"/>
        <v>0</v>
      </c>
      <c r="CD27" s="382">
        <f t="shared" si="74"/>
        <v>-1</v>
      </c>
      <c r="CE27" s="405">
        <f t="shared" si="75"/>
        <v>-4</v>
      </c>
      <c r="CF27" s="76">
        <f t="shared" si="75"/>
        <v>-15</v>
      </c>
      <c r="CG27" s="76">
        <f t="shared" si="75"/>
        <v>-17</v>
      </c>
      <c r="CH27" s="76">
        <f t="shared" si="75"/>
        <v>-3</v>
      </c>
      <c r="CI27" s="76">
        <f t="shared" si="75"/>
        <v>-14</v>
      </c>
      <c r="CJ27" s="223">
        <f t="shared" si="75"/>
        <v>-3</v>
      </c>
      <c r="CK27" s="223">
        <f t="shared" si="75"/>
        <v>-6</v>
      </c>
      <c r="CL27" s="223">
        <f t="shared" si="75"/>
        <v>-4</v>
      </c>
      <c r="CM27" s="249">
        <f t="shared" si="75"/>
        <v>2</v>
      </c>
      <c r="CN27" s="249">
        <f t="shared" si="75"/>
        <v>14</v>
      </c>
      <c r="CO27" s="249">
        <f t="shared" si="76"/>
        <v>-7</v>
      </c>
      <c r="CP27" s="362">
        <f t="shared" si="76"/>
        <v>-2</v>
      </c>
      <c r="CQ27" s="331">
        <f t="shared" si="76"/>
        <v>12</v>
      </c>
      <c r="CR27" s="249">
        <f t="shared" si="76"/>
        <v>17</v>
      </c>
      <c r="CS27" s="249">
        <f t="shared" si="76"/>
        <v>5</v>
      </c>
      <c r="CT27" s="249">
        <f t="shared" si="76"/>
        <v>-6</v>
      </c>
      <c r="CU27" s="249">
        <f t="shared" si="76"/>
        <v>6</v>
      </c>
      <c r="CV27" s="249">
        <f t="shared" si="76"/>
        <v>-5</v>
      </c>
      <c r="CW27" s="249">
        <f t="shared" si="76"/>
        <v>5</v>
      </c>
      <c r="CX27" s="249">
        <f t="shared" si="76"/>
        <v>4</v>
      </c>
      <c r="CY27" s="249">
        <f t="shared" si="77"/>
        <v>-8</v>
      </c>
      <c r="CZ27" s="249">
        <f t="shared" si="77"/>
        <v>-4</v>
      </c>
      <c r="DA27" s="249">
        <f t="shared" si="77"/>
        <v>9</v>
      </c>
      <c r="DB27" s="362">
        <f t="shared" si="77"/>
        <v>5</v>
      </c>
      <c r="DC27" s="362">
        <f t="shared" si="77"/>
        <v>-16</v>
      </c>
      <c r="DD27" s="362">
        <f t="shared" si="77"/>
        <v>-5</v>
      </c>
      <c r="DE27" s="362">
        <f t="shared" si="77"/>
        <v>-1</v>
      </c>
      <c r="DF27" s="362">
        <f t="shared" si="77"/>
        <v>6</v>
      </c>
      <c r="DG27" s="362">
        <f t="shared" si="77"/>
        <v>-1</v>
      </c>
      <c r="DH27" s="362">
        <f t="shared" si="77"/>
        <v>8</v>
      </c>
      <c r="DI27" s="362">
        <f t="shared" si="78"/>
        <v>-8</v>
      </c>
      <c r="DJ27" s="362">
        <f t="shared" si="78"/>
        <v>-4</v>
      </c>
      <c r="DK27" s="362">
        <f t="shared" si="78"/>
        <v>13</v>
      </c>
      <c r="DL27" s="362">
        <f t="shared" si="78"/>
        <v>-9</v>
      </c>
      <c r="DM27" s="362">
        <f t="shared" si="78"/>
        <v>-9</v>
      </c>
      <c r="DN27" s="362">
        <f t="shared" si="78"/>
        <v>1</v>
      </c>
      <c r="DO27" s="362">
        <f t="shared" si="78"/>
        <v>-2</v>
      </c>
      <c r="DP27" s="362">
        <f t="shared" si="78"/>
        <v>-11</v>
      </c>
      <c r="DQ27" s="362">
        <f t="shared" si="78"/>
        <v>12</v>
      </c>
      <c r="DR27" s="362">
        <f t="shared" si="78"/>
        <v>8</v>
      </c>
      <c r="DS27" s="362">
        <f t="shared" si="78"/>
        <v>-7</v>
      </c>
      <c r="DT27" s="362">
        <f t="shared" si="78"/>
        <v>-6</v>
      </c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8</v>
      </c>
    </row>
    <row r="28" spans="1:133" s="51" customFormat="1" ht="15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61">
        <v>2</v>
      </c>
      <c r="BJ28" s="525">
        <v>1</v>
      </c>
      <c r="BK28" s="548">
        <v>1</v>
      </c>
      <c r="BL28" s="272">
        <v>0</v>
      </c>
      <c r="BM28" s="272">
        <v>0</v>
      </c>
      <c r="BN28" s="272">
        <v>1</v>
      </c>
      <c r="BO28" s="56"/>
      <c r="BP28" s="272"/>
      <c r="BQ28" s="272"/>
      <c r="BR28" s="272"/>
      <c r="BS28" s="272"/>
      <c r="BT28" s="272"/>
      <c r="BU28" s="72">
        <f t="shared" si="74"/>
        <v>-1</v>
      </c>
      <c r="BV28" s="76">
        <f t="shared" si="74"/>
        <v>-2</v>
      </c>
      <c r="BW28" s="76">
        <f t="shared" si="74"/>
        <v>3</v>
      </c>
      <c r="BX28" s="76">
        <f t="shared" si="74"/>
        <v>-2</v>
      </c>
      <c r="BY28" s="76">
        <f t="shared" si="74"/>
        <v>-3</v>
      </c>
      <c r="BZ28" s="76">
        <f t="shared" si="74"/>
        <v>1</v>
      </c>
      <c r="CA28" s="76">
        <f t="shared" si="74"/>
        <v>1</v>
      </c>
      <c r="CB28" s="76">
        <f t="shared" si="74"/>
        <v>-1</v>
      </c>
      <c r="CC28" s="76">
        <f t="shared" si="74"/>
        <v>-1</v>
      </c>
      <c r="CD28" s="382">
        <f t="shared" si="74"/>
        <v>1</v>
      </c>
      <c r="CE28" s="405">
        <f t="shared" si="75"/>
        <v>-1</v>
      </c>
      <c r="CF28" s="76">
        <f t="shared" si="75"/>
        <v>-1</v>
      </c>
      <c r="CG28" s="76">
        <f t="shared" si="75"/>
        <v>0</v>
      </c>
      <c r="CH28" s="76">
        <f t="shared" si="75"/>
        <v>2</v>
      </c>
      <c r="CI28" s="76">
        <f t="shared" si="75"/>
        <v>-2</v>
      </c>
      <c r="CJ28" s="223">
        <f t="shared" si="75"/>
        <v>-2</v>
      </c>
      <c r="CK28" s="223">
        <f t="shared" si="75"/>
        <v>2</v>
      </c>
      <c r="CL28" s="223">
        <f t="shared" si="75"/>
        <v>1</v>
      </c>
      <c r="CM28" s="249">
        <f t="shared" si="75"/>
        <v>-2</v>
      </c>
      <c r="CN28" s="249">
        <f t="shared" si="75"/>
        <v>0</v>
      </c>
      <c r="CO28" s="249">
        <f t="shared" si="76"/>
        <v>-1</v>
      </c>
      <c r="CP28" s="362">
        <f t="shared" si="76"/>
        <v>-1</v>
      </c>
      <c r="CQ28" s="331">
        <f t="shared" si="76"/>
        <v>4</v>
      </c>
      <c r="CR28" s="249">
        <f t="shared" si="76"/>
        <v>-1</v>
      </c>
      <c r="CS28" s="249">
        <f t="shared" si="76"/>
        <v>2</v>
      </c>
      <c r="CT28" s="249">
        <f t="shared" si="76"/>
        <v>-3</v>
      </c>
      <c r="CU28" s="249">
        <f t="shared" si="76"/>
        <v>1</v>
      </c>
      <c r="CV28" s="249">
        <f t="shared" si="76"/>
        <v>0</v>
      </c>
      <c r="CW28" s="249">
        <f t="shared" si="76"/>
        <v>-2</v>
      </c>
      <c r="CX28" s="249">
        <f t="shared" si="76"/>
        <v>-2</v>
      </c>
      <c r="CY28" s="249">
        <f t="shared" si="77"/>
        <v>0</v>
      </c>
      <c r="CZ28" s="249">
        <f t="shared" si="77"/>
        <v>1</v>
      </c>
      <c r="DA28" s="249">
        <f t="shared" si="77"/>
        <v>1</v>
      </c>
      <c r="DB28" s="362">
        <f t="shared" si="77"/>
        <v>2</v>
      </c>
      <c r="DC28" s="362">
        <f t="shared" si="77"/>
        <v>-2</v>
      </c>
      <c r="DD28" s="362">
        <f t="shared" si="77"/>
        <v>-1</v>
      </c>
      <c r="DE28" s="362">
        <f t="shared" si="77"/>
        <v>-1</v>
      </c>
      <c r="DF28" s="362">
        <f t="shared" si="77"/>
        <v>2</v>
      </c>
      <c r="DG28" s="362">
        <f t="shared" si="77"/>
        <v>-1</v>
      </c>
      <c r="DH28" s="362">
        <f t="shared" si="77"/>
        <v>4</v>
      </c>
      <c r="DI28" s="362">
        <f t="shared" si="78"/>
        <v>2</v>
      </c>
      <c r="DJ28" s="362">
        <f t="shared" si="78"/>
        <v>1</v>
      </c>
      <c r="DK28" s="362">
        <f t="shared" si="78"/>
        <v>0</v>
      </c>
      <c r="DL28" s="362">
        <f t="shared" si="78"/>
        <v>-2</v>
      </c>
      <c r="DM28" s="362">
        <f t="shared" si="78"/>
        <v>-1</v>
      </c>
      <c r="DN28" s="362">
        <f t="shared" si="78"/>
        <v>-2</v>
      </c>
      <c r="DO28" s="362">
        <f t="shared" si="78"/>
        <v>-1</v>
      </c>
      <c r="DP28" s="362">
        <f t="shared" si="78"/>
        <v>-2</v>
      </c>
      <c r="DQ28" s="362">
        <f t="shared" si="78"/>
        <v>0</v>
      </c>
      <c r="DR28" s="362">
        <f t="shared" si="78"/>
        <v>-3</v>
      </c>
      <c r="DS28" s="362">
        <f t="shared" si="78"/>
        <v>-1</v>
      </c>
      <c r="DT28" s="362">
        <f t="shared" si="78"/>
        <v>-4</v>
      </c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1</v>
      </c>
    </row>
    <row r="29" spans="1:133" s="65" customFormat="1" ht="15">
      <c r="A29" s="140"/>
      <c r="B29" s="52" t="s">
        <v>144</v>
      </c>
      <c r="C29" s="128">
        <f t="shared" si="79" ref="C29:Q29">SUM(C24:C28)</f>
        <v>770</v>
      </c>
      <c r="D29" s="129">
        <f t="shared" si="79"/>
        <v>894</v>
      </c>
      <c r="E29" s="129">
        <f t="shared" si="79"/>
        <v>781</v>
      </c>
      <c r="F29" s="129">
        <f t="shared" si="79"/>
        <v>659</v>
      </c>
      <c r="G29" s="129">
        <f t="shared" si="79"/>
        <v>792</v>
      </c>
      <c r="H29" s="129">
        <f t="shared" si="79"/>
        <v>612</v>
      </c>
      <c r="I29" s="129">
        <f t="shared" si="79"/>
        <v>778</v>
      </c>
      <c r="J29" s="129">
        <f t="shared" si="79"/>
        <v>940</v>
      </c>
      <c r="K29" s="129">
        <f t="shared" si="79"/>
        <v>1289</v>
      </c>
      <c r="L29" s="130">
        <f t="shared" si="79"/>
        <v>1084</v>
      </c>
      <c r="M29" s="129">
        <f t="shared" si="79"/>
        <v>942</v>
      </c>
      <c r="N29" s="129">
        <f t="shared" si="79"/>
        <v>966</v>
      </c>
      <c r="O29" s="129">
        <f t="shared" si="79"/>
        <v>951</v>
      </c>
      <c r="P29" s="129">
        <f t="shared" si="79"/>
        <v>1035</v>
      </c>
      <c r="Q29" s="129">
        <f t="shared" si="79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62">
        <v>686</v>
      </c>
      <c r="BJ29" s="526">
        <v>727</v>
      </c>
      <c r="BK29" s="549">
        <v>1114</v>
      </c>
      <c r="BL29" s="273">
        <v>712</v>
      </c>
      <c r="BM29" s="273">
        <v>698</v>
      </c>
      <c r="BN29" s="273">
        <v>602</v>
      </c>
      <c r="BO29" s="77"/>
      <c r="BP29" s="273"/>
      <c r="BQ29" s="273"/>
      <c r="BR29" s="273"/>
      <c r="BS29" s="273"/>
      <c r="BT29" s="273"/>
      <c r="BU29" s="128">
        <f t="shared" si="80" ref="BU29:BY29">SUM(BU24:BU28)</f>
        <v>181</v>
      </c>
      <c r="BV29" s="131">
        <f t="shared" si="80"/>
        <v>141</v>
      </c>
      <c r="BW29" s="131">
        <f t="shared" si="80"/>
        <v>158</v>
      </c>
      <c r="BX29" s="131">
        <f t="shared" si="80"/>
        <v>96</v>
      </c>
      <c r="BY29" s="131">
        <f t="shared" si="80"/>
        <v>178</v>
      </c>
      <c r="BZ29" s="131">
        <f t="shared" si="81" ref="BZ29:CH29">SUM(BZ24:BZ28)</f>
        <v>70</v>
      </c>
      <c r="CA29" s="131">
        <f t="shared" si="81"/>
        <v>-39</v>
      </c>
      <c r="CB29" s="131">
        <f t="shared" si="81"/>
        <v>-19</v>
      </c>
      <c r="CC29" s="131">
        <f t="shared" si="81"/>
        <v>-43</v>
      </c>
      <c r="CD29" s="383">
        <f t="shared" si="81"/>
        <v>-81</v>
      </c>
      <c r="CE29" s="406">
        <f t="shared" si="81"/>
        <v>-161</v>
      </c>
      <c r="CF29" s="131">
        <f t="shared" si="81"/>
        <v>-218</v>
      </c>
      <c r="CG29" s="131">
        <f t="shared" si="81"/>
        <v>-304</v>
      </c>
      <c r="CH29" s="131">
        <f t="shared" si="81"/>
        <v>-306</v>
      </c>
      <c r="CI29" s="131">
        <f t="shared" si="82" ref="CI29:CJ29">SUM(CI24:CI28)</f>
        <v>-315</v>
      </c>
      <c r="CJ29" s="224">
        <f t="shared" si="82"/>
        <v>-79</v>
      </c>
      <c r="CK29" s="224">
        <f t="shared" si="83" ref="CK29">SUM(CK24:CK28)</f>
        <v>-239</v>
      </c>
      <c r="CL29" s="224">
        <f t="shared" si="84" ref="CL29:CM29">SUM(CL24:CL28)</f>
        <v>-38</v>
      </c>
      <c r="CM29" s="250">
        <f t="shared" si="84"/>
        <v>10</v>
      </c>
      <c r="CN29" s="250">
        <f t="shared" si="85" ref="CN29:CO29">SUM(CN24:CN28)</f>
        <v>79</v>
      </c>
      <c r="CO29" s="250">
        <f t="shared" si="85"/>
        <v>-352</v>
      </c>
      <c r="CP29" s="363">
        <f t="shared" si="86" ref="CP29:CQ29">SUM(CP24:CP28)</f>
        <v>-174</v>
      </c>
      <c r="CQ29" s="332">
        <f t="shared" si="86"/>
        <v>236</v>
      </c>
      <c r="CR29" s="250">
        <f t="shared" si="87" ref="CR29">SUM(CR24:CR28)</f>
        <v>119</v>
      </c>
      <c r="CS29" s="250">
        <f t="shared" si="88" ref="CS29">SUM(CS24:CS28)</f>
        <v>173</v>
      </c>
      <c r="CT29" s="250">
        <f t="shared" si="89" ref="CT29">SUM(CT24:CT28)</f>
        <v>-224</v>
      </c>
      <c r="CU29" s="250">
        <f t="shared" si="90" ref="CU29">SUM(CU24:CU28)</f>
        <v>-9</v>
      </c>
      <c r="CV29" s="250">
        <f t="shared" si="91" ref="CV29">SUM(CV24:CV28)</f>
        <v>71</v>
      </c>
      <c r="CW29" s="250">
        <f t="shared" si="92" ref="CW29">SUM(CW24:CW28)</f>
        <v>177</v>
      </c>
      <c r="CX29" s="250">
        <f t="shared" si="93" ref="CX29">SUM(CX24:CX28)</f>
        <v>8</v>
      </c>
      <c r="CY29" s="250">
        <f t="shared" si="94" ref="CY29">SUM(CY24:CY28)</f>
        <v>106</v>
      </c>
      <c r="CZ29" s="250">
        <f t="shared" si="95" ref="CZ29">SUM(CZ24:CZ28)</f>
        <v>-81</v>
      </c>
      <c r="DA29" s="250">
        <f t="shared" si="96" ref="DA29">SUM(DA24:DA28)</f>
        <v>57</v>
      </c>
      <c r="DB29" s="363">
        <f t="shared" si="97" ref="DB29">SUM(DB24:DB28)</f>
        <v>-26</v>
      </c>
      <c r="DC29" s="363">
        <f t="shared" si="98" ref="DC29">SUM(DC24:DC28)</f>
        <v>-254</v>
      </c>
      <c r="DD29" s="363">
        <f t="shared" si="99" ref="DD29">SUM(DD24:DD28)</f>
        <v>131</v>
      </c>
      <c r="DE29" s="363">
        <f t="shared" si="100" ref="DE29">SUM(DE24:DE28)</f>
        <v>16</v>
      </c>
      <c r="DF29" s="363">
        <f t="shared" si="101" ref="DF29">SUM(DF24:DF28)</f>
        <v>288</v>
      </c>
      <c r="DG29" s="363">
        <f t="shared" si="102" ref="DG29">SUM(DG24:DG28)</f>
        <v>260</v>
      </c>
      <c r="DH29" s="363">
        <f t="shared" si="103" ref="DH29">SUM(DH24:DH28)</f>
        <v>-3</v>
      </c>
      <c r="DI29" s="363">
        <f t="shared" si="104" ref="DI29">SUM(DI24:DI28)</f>
        <v>-319</v>
      </c>
      <c r="DJ29" s="363">
        <f t="shared" si="105" ref="DJ29">SUM(DJ24:DJ28)</f>
        <v>123</v>
      </c>
      <c r="DK29" s="363">
        <f t="shared" si="106" ref="DK29:DL29">SUM(DK24:DK28)</f>
        <v>94</v>
      </c>
      <c r="DL29" s="363">
        <f t="shared" si="106"/>
        <v>-266</v>
      </c>
      <c r="DM29" s="363">
        <f t="shared" si="107" ref="DM29:DN29">SUM(DM24:DM28)</f>
        <v>-20</v>
      </c>
      <c r="DN29" s="363">
        <f t="shared" si="107"/>
        <v>56</v>
      </c>
      <c r="DO29" s="363">
        <f t="shared" si="108" ref="DO29:DP29">SUM(DO24:DO28)</f>
        <v>-77</v>
      </c>
      <c r="DP29" s="363">
        <f t="shared" si="108"/>
        <v>-271</v>
      </c>
      <c r="DQ29" s="363">
        <f t="shared" si="109" ref="DQ29:DR29">SUM(DQ24:DQ28)</f>
        <v>278</v>
      </c>
      <c r="DR29" s="363">
        <f t="shared" si="109"/>
        <v>-81</v>
      </c>
      <c r="DS29" s="363">
        <f t="shared" si="110" ref="DS29:DT29">SUM(DS24:DS28)</f>
        <v>-177</v>
      </c>
      <c r="DT29" s="363">
        <f t="shared" si="110"/>
        <v>-142</v>
      </c>
      <c r="EB29" s="262"/>
      <c r="EC29" s="77">
        <f>SUM(EC24:EC28)</f>
        <v>602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274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431"/>
      <c r="DV30" s="431"/>
      <c r="DW30" s="431"/>
      <c r="DX30" s="431"/>
      <c r="DY30" s="431"/>
      <c r="DZ30" s="431"/>
      <c r="EA30" s="431"/>
      <c r="EB30" s="261"/>
      <c r="EC30" s="82"/>
    </row>
    <row r="31" spans="1:133" s="51" customFormat="1" ht="15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61">
        <v>149</v>
      </c>
      <c r="BJ31" s="525">
        <v>173</v>
      </c>
      <c r="BK31" s="548">
        <v>162</v>
      </c>
      <c r="BL31" s="272">
        <v>158</v>
      </c>
      <c r="BM31" s="272">
        <v>137</v>
      </c>
      <c r="BN31" s="272">
        <v>195</v>
      </c>
      <c r="BO31" s="56"/>
      <c r="BP31" s="272"/>
      <c r="BQ31" s="272"/>
      <c r="BR31" s="272"/>
      <c r="BS31" s="272"/>
      <c r="BT31" s="272"/>
      <c r="BU31" s="72">
        <f t="shared" si="111" ref="BU31:CD35">O31-C31</f>
        <v>98</v>
      </c>
      <c r="BV31" s="76">
        <f t="shared" si="111"/>
        <v>197</v>
      </c>
      <c r="BW31" s="76">
        <f t="shared" si="111"/>
        <v>96</v>
      </c>
      <c r="BX31" s="76">
        <f t="shared" si="111"/>
        <v>89</v>
      </c>
      <c r="BY31" s="76">
        <f t="shared" si="111"/>
        <v>56</v>
      </c>
      <c r="BZ31" s="76">
        <f t="shared" si="111"/>
        <v>-25</v>
      </c>
      <c r="CA31" s="76">
        <f t="shared" si="111"/>
        <v>57</v>
      </c>
      <c r="CB31" s="76">
        <f t="shared" si="111"/>
        <v>18</v>
      </c>
      <c r="CC31" s="76">
        <f t="shared" si="111"/>
        <v>106</v>
      </c>
      <c r="CD31" s="382">
        <f t="shared" si="111"/>
        <v>-32</v>
      </c>
      <c r="CE31" s="405">
        <f t="shared" si="112" ref="CE31:CN35">Y31-M31</f>
        <v>-53</v>
      </c>
      <c r="CF31" s="76">
        <f t="shared" si="112"/>
        <v>64</v>
      </c>
      <c r="CG31" s="76">
        <f t="shared" si="112"/>
        <v>-77</v>
      </c>
      <c r="CH31" s="76">
        <f t="shared" si="112"/>
        <v>-170</v>
      </c>
      <c r="CI31" s="76">
        <f t="shared" si="112"/>
        <v>-125</v>
      </c>
      <c r="CJ31" s="223">
        <f t="shared" si="112"/>
        <v>-73</v>
      </c>
      <c r="CK31" s="223">
        <f t="shared" si="112"/>
        <v>-73</v>
      </c>
      <c r="CL31" s="223">
        <f t="shared" si="112"/>
        <v>-42</v>
      </c>
      <c r="CM31" s="249">
        <f t="shared" si="112"/>
        <v>-50</v>
      </c>
      <c r="CN31" s="249">
        <f t="shared" si="112"/>
        <v>-82</v>
      </c>
      <c r="CO31" s="249">
        <f t="shared" si="113" ref="CO31:CX35">AI31-W31</f>
        <v>-69</v>
      </c>
      <c r="CP31" s="362">
        <f t="shared" si="113"/>
        <v>-20</v>
      </c>
      <c r="CQ31" s="331">
        <f t="shared" si="113"/>
        <v>-35</v>
      </c>
      <c r="CR31" s="249">
        <f t="shared" si="113"/>
        <v>-32</v>
      </c>
      <c r="CS31" s="249">
        <f t="shared" si="113"/>
        <v>-4</v>
      </c>
      <c r="CT31" s="249">
        <f t="shared" si="113"/>
        <v>32</v>
      </c>
      <c r="CU31" s="249">
        <f t="shared" si="113"/>
        <v>-11</v>
      </c>
      <c r="CV31" s="249">
        <f t="shared" si="113"/>
        <v>-9</v>
      </c>
      <c r="CW31" s="249">
        <f t="shared" si="113"/>
        <v>-24</v>
      </c>
      <c r="CX31" s="249">
        <f t="shared" si="113"/>
        <v>21</v>
      </c>
      <c r="CY31" s="249">
        <f t="shared" si="114" ref="CY31:DH35">AS31-AG31</f>
        <v>-22</v>
      </c>
      <c r="CZ31" s="249">
        <f t="shared" si="114"/>
        <v>-33</v>
      </c>
      <c r="DA31" s="249">
        <f t="shared" si="114"/>
        <v>-22</v>
      </c>
      <c r="DB31" s="362">
        <f t="shared" si="114"/>
        <v>-2</v>
      </c>
      <c r="DC31" s="362">
        <f t="shared" si="114"/>
        <v>-36</v>
      </c>
      <c r="DD31" s="362">
        <f t="shared" si="114"/>
        <v>3</v>
      </c>
      <c r="DE31" s="362">
        <f t="shared" si="114"/>
        <v>33</v>
      </c>
      <c r="DF31" s="362">
        <f t="shared" si="114"/>
        <v>-60</v>
      </c>
      <c r="DG31" s="362">
        <f t="shared" si="114"/>
        <v>21</v>
      </c>
      <c r="DH31" s="362">
        <f t="shared" si="114"/>
        <v>51</v>
      </c>
      <c r="DI31" s="362">
        <f t="shared" si="115" ref="DI31:DT35">BC31-AQ31</f>
        <v>42</v>
      </c>
      <c r="DJ31" s="362">
        <f t="shared" si="115"/>
        <v>23</v>
      </c>
      <c r="DK31" s="362">
        <f t="shared" si="115"/>
        <v>14</v>
      </c>
      <c r="DL31" s="362">
        <f t="shared" si="115"/>
        <v>56</v>
      </c>
      <c r="DM31" s="362">
        <f t="shared" si="115"/>
        <v>6</v>
      </c>
      <c r="DN31" s="362">
        <f t="shared" si="115"/>
        <v>-19</v>
      </c>
      <c r="DO31" s="362">
        <f t="shared" si="115"/>
        <v>30</v>
      </c>
      <c r="DP31" s="362">
        <f t="shared" si="115"/>
        <v>-7</v>
      </c>
      <c r="DQ31" s="362">
        <f t="shared" si="115"/>
        <v>-50</v>
      </c>
      <c r="DR31" s="362">
        <f t="shared" si="115"/>
        <v>-8</v>
      </c>
      <c r="DS31" s="362">
        <f t="shared" si="115"/>
        <v>-42</v>
      </c>
      <c r="DT31" s="362">
        <f t="shared" si="115"/>
        <v>-20</v>
      </c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195</v>
      </c>
    </row>
    <row r="32" spans="1:133" s="51" customFormat="1" ht="15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61">
        <v>8</v>
      </c>
      <c r="BJ32" s="525">
        <v>8</v>
      </c>
      <c r="BK32" s="548">
        <v>5</v>
      </c>
      <c r="BL32" s="272">
        <v>7</v>
      </c>
      <c r="BM32" s="272">
        <v>2</v>
      </c>
      <c r="BN32" s="272">
        <v>5</v>
      </c>
      <c r="BO32" s="56"/>
      <c r="BP32" s="272"/>
      <c r="BQ32" s="272"/>
      <c r="BR32" s="272"/>
      <c r="BS32" s="272"/>
      <c r="BT32" s="272"/>
      <c r="BU32" s="72">
        <f t="shared" si="111"/>
        <v>-4</v>
      </c>
      <c r="BV32" s="76">
        <f t="shared" si="111"/>
        <v>3</v>
      </c>
      <c r="BW32" s="76">
        <f t="shared" si="111"/>
        <v>-1</v>
      </c>
      <c r="BX32" s="76">
        <f t="shared" si="111"/>
        <v>0</v>
      </c>
      <c r="BY32" s="76">
        <f t="shared" si="111"/>
        <v>2</v>
      </c>
      <c r="BZ32" s="76">
        <f t="shared" si="111"/>
        <v>-1</v>
      </c>
      <c r="CA32" s="76">
        <f t="shared" si="111"/>
        <v>0</v>
      </c>
      <c r="CB32" s="76">
        <f t="shared" si="111"/>
        <v>-7</v>
      </c>
      <c r="CC32" s="76">
        <f t="shared" si="111"/>
        <v>-1</v>
      </c>
      <c r="CD32" s="382">
        <f t="shared" si="111"/>
        <v>-2</v>
      </c>
      <c r="CE32" s="405">
        <f t="shared" si="112"/>
        <v>-2</v>
      </c>
      <c r="CF32" s="76">
        <f t="shared" si="112"/>
        <v>-5</v>
      </c>
      <c r="CG32" s="76">
        <f t="shared" si="112"/>
        <v>2</v>
      </c>
      <c r="CH32" s="76">
        <f t="shared" si="112"/>
        <v>-2</v>
      </c>
      <c r="CI32" s="76">
        <f t="shared" si="112"/>
        <v>-1</v>
      </c>
      <c r="CJ32" s="223">
        <f t="shared" si="112"/>
        <v>-4</v>
      </c>
      <c r="CK32" s="223">
        <f t="shared" si="112"/>
        <v>-4</v>
      </c>
      <c r="CL32" s="223">
        <f t="shared" si="112"/>
        <v>1</v>
      </c>
      <c r="CM32" s="249">
        <f t="shared" si="112"/>
        <v>0</v>
      </c>
      <c r="CN32" s="249">
        <f t="shared" si="112"/>
        <v>3</v>
      </c>
      <c r="CO32" s="249">
        <f t="shared" si="113"/>
        <v>-1</v>
      </c>
      <c r="CP32" s="362">
        <f t="shared" si="113"/>
        <v>-5</v>
      </c>
      <c r="CQ32" s="331">
        <f t="shared" si="113"/>
        <v>0</v>
      </c>
      <c r="CR32" s="249">
        <f t="shared" si="113"/>
        <v>1</v>
      </c>
      <c r="CS32" s="249">
        <f t="shared" si="113"/>
        <v>-3</v>
      </c>
      <c r="CT32" s="249">
        <f t="shared" si="113"/>
        <v>-2</v>
      </c>
      <c r="CU32" s="249">
        <f t="shared" si="113"/>
        <v>1</v>
      </c>
      <c r="CV32" s="249">
        <f t="shared" si="113"/>
        <v>1</v>
      </c>
      <c r="CW32" s="249">
        <f t="shared" si="113"/>
        <v>3</v>
      </c>
      <c r="CX32" s="249">
        <f t="shared" si="113"/>
        <v>-3</v>
      </c>
      <c r="CY32" s="249">
        <f t="shared" si="114"/>
        <v>-1</v>
      </c>
      <c r="CZ32" s="249">
        <f t="shared" si="114"/>
        <v>-4</v>
      </c>
      <c r="DA32" s="249">
        <f t="shared" si="114"/>
        <v>5</v>
      </c>
      <c r="DB32" s="362">
        <f t="shared" si="114"/>
        <v>5</v>
      </c>
      <c r="DC32" s="362">
        <f t="shared" si="114"/>
        <v>3</v>
      </c>
      <c r="DD32" s="362">
        <f t="shared" si="114"/>
        <v>4</v>
      </c>
      <c r="DE32" s="362">
        <f t="shared" si="114"/>
        <v>7</v>
      </c>
      <c r="DF32" s="362">
        <f t="shared" si="114"/>
        <v>1</v>
      </c>
      <c r="DG32" s="362">
        <f t="shared" si="114"/>
        <v>0</v>
      </c>
      <c r="DH32" s="362">
        <f t="shared" si="114"/>
        <v>2</v>
      </c>
      <c r="DI32" s="362">
        <f t="shared" si="115"/>
        <v>0</v>
      </c>
      <c r="DJ32" s="362">
        <f t="shared" si="115"/>
        <v>1</v>
      </c>
      <c r="DK32" s="362">
        <f t="shared" si="115"/>
        <v>2</v>
      </c>
      <c r="DL32" s="362">
        <f t="shared" si="115"/>
        <v>4</v>
      </c>
      <c r="DM32" s="362">
        <f t="shared" si="115"/>
        <v>1</v>
      </c>
      <c r="DN32" s="362">
        <f t="shared" si="115"/>
        <v>1</v>
      </c>
      <c r="DO32" s="362">
        <f t="shared" si="115"/>
        <v>2</v>
      </c>
      <c r="DP32" s="362">
        <f t="shared" si="115"/>
        <v>1</v>
      </c>
      <c r="DQ32" s="362">
        <f t="shared" si="115"/>
        <v>-4</v>
      </c>
      <c r="DR32" s="362">
        <f t="shared" si="115"/>
        <v>1</v>
      </c>
      <c r="DS32" s="362">
        <f t="shared" si="115"/>
        <v>-2</v>
      </c>
      <c r="DT32" s="362">
        <f t="shared" si="115"/>
        <v>1</v>
      </c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5</v>
      </c>
    </row>
    <row r="33" spans="1:133" s="51" customFormat="1" ht="15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61">
        <v>39</v>
      </c>
      <c r="BJ33" s="525">
        <v>41</v>
      </c>
      <c r="BK33" s="548">
        <v>24</v>
      </c>
      <c r="BL33" s="272">
        <v>54</v>
      </c>
      <c r="BM33" s="272">
        <v>28</v>
      </c>
      <c r="BN33" s="272">
        <v>33</v>
      </c>
      <c r="BO33" s="56"/>
      <c r="BP33" s="272"/>
      <c r="BQ33" s="272"/>
      <c r="BR33" s="272"/>
      <c r="BS33" s="272"/>
      <c r="BT33" s="272"/>
      <c r="BU33" s="72">
        <f t="shared" si="111"/>
        <v>-20</v>
      </c>
      <c r="BV33" s="76">
        <f t="shared" si="111"/>
        <v>48</v>
      </c>
      <c r="BW33" s="76">
        <f t="shared" si="111"/>
        <v>17</v>
      </c>
      <c r="BX33" s="76">
        <f t="shared" si="111"/>
        <v>12</v>
      </c>
      <c r="BY33" s="76">
        <f t="shared" si="111"/>
        <v>0</v>
      </c>
      <c r="BZ33" s="76">
        <f t="shared" si="111"/>
        <v>-31</v>
      </c>
      <c r="CA33" s="76">
        <f t="shared" si="111"/>
        <v>-9</v>
      </c>
      <c r="CB33" s="76">
        <f t="shared" si="111"/>
        <v>9</v>
      </c>
      <c r="CC33" s="76">
        <f t="shared" si="111"/>
        <v>2</v>
      </c>
      <c r="CD33" s="382">
        <f t="shared" si="111"/>
        <v>-5</v>
      </c>
      <c r="CE33" s="405">
        <f t="shared" si="112"/>
        <v>-10</v>
      </c>
      <c r="CF33" s="76">
        <f t="shared" si="112"/>
        <v>-8</v>
      </c>
      <c r="CG33" s="76">
        <f t="shared" si="112"/>
        <v>-13</v>
      </c>
      <c r="CH33" s="76">
        <f t="shared" si="112"/>
        <v>-43</v>
      </c>
      <c r="CI33" s="76">
        <f t="shared" si="112"/>
        <v>-32</v>
      </c>
      <c r="CJ33" s="223">
        <f t="shared" si="112"/>
        <v>-17</v>
      </c>
      <c r="CK33" s="223">
        <f t="shared" si="112"/>
        <v>4</v>
      </c>
      <c r="CL33" s="223">
        <f t="shared" si="112"/>
        <v>-5</v>
      </c>
      <c r="CM33" s="249">
        <f t="shared" si="112"/>
        <v>2</v>
      </c>
      <c r="CN33" s="249">
        <f t="shared" si="112"/>
        <v>-19</v>
      </c>
      <c r="CO33" s="249">
        <f t="shared" si="113"/>
        <v>-7</v>
      </c>
      <c r="CP33" s="362">
        <f t="shared" si="113"/>
        <v>36</v>
      </c>
      <c r="CQ33" s="331">
        <f t="shared" si="113"/>
        <v>6</v>
      </c>
      <c r="CR33" s="249">
        <f t="shared" si="113"/>
        <v>-1</v>
      </c>
      <c r="CS33" s="249">
        <f t="shared" si="113"/>
        <v>29</v>
      </c>
      <c r="CT33" s="249">
        <f t="shared" si="113"/>
        <v>3</v>
      </c>
      <c r="CU33" s="249">
        <f t="shared" si="113"/>
        <v>19</v>
      </c>
      <c r="CV33" s="249">
        <f t="shared" si="113"/>
        <v>0</v>
      </c>
      <c r="CW33" s="249">
        <f t="shared" si="113"/>
        <v>81</v>
      </c>
      <c r="CX33" s="249">
        <f t="shared" si="113"/>
        <v>9</v>
      </c>
      <c r="CY33" s="249">
        <f t="shared" si="114"/>
        <v>7</v>
      </c>
      <c r="CZ33" s="249">
        <f t="shared" si="114"/>
        <v>12</v>
      </c>
      <c r="DA33" s="249">
        <f t="shared" si="114"/>
        <v>74</v>
      </c>
      <c r="DB33" s="362">
        <f t="shared" si="114"/>
        <v>14</v>
      </c>
      <c r="DC33" s="362">
        <f t="shared" si="114"/>
        <v>-8</v>
      </c>
      <c r="DD33" s="362">
        <f t="shared" si="114"/>
        <v>3</v>
      </c>
      <c r="DE33" s="362">
        <f t="shared" si="114"/>
        <v>-38</v>
      </c>
      <c r="DF33" s="362">
        <f t="shared" si="114"/>
        <v>0</v>
      </c>
      <c r="DG33" s="362">
        <f t="shared" si="114"/>
        <v>-12</v>
      </c>
      <c r="DH33" s="362">
        <f t="shared" si="114"/>
        <v>6</v>
      </c>
      <c r="DI33" s="362">
        <f t="shared" si="115"/>
        <v>-80</v>
      </c>
      <c r="DJ33" s="362">
        <f t="shared" si="115"/>
        <v>-5</v>
      </c>
      <c r="DK33" s="362">
        <f t="shared" si="115"/>
        <v>-1</v>
      </c>
      <c r="DL33" s="362">
        <f t="shared" si="115"/>
        <v>48</v>
      </c>
      <c r="DM33" s="362">
        <f t="shared" si="115"/>
        <v>-63</v>
      </c>
      <c r="DN33" s="362">
        <f t="shared" si="115"/>
        <v>-39</v>
      </c>
      <c r="DO33" s="362">
        <f t="shared" si="115"/>
        <v>13</v>
      </c>
      <c r="DP33" s="362">
        <f t="shared" si="115"/>
        <v>8</v>
      </c>
      <c r="DQ33" s="362">
        <f t="shared" si="115"/>
        <v>11</v>
      </c>
      <c r="DR33" s="362">
        <f t="shared" si="115"/>
        <v>15</v>
      </c>
      <c r="DS33" s="362">
        <f t="shared" si="115"/>
        <v>2</v>
      </c>
      <c r="DT33" s="362">
        <f t="shared" si="115"/>
        <v>-6</v>
      </c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33</v>
      </c>
    </row>
    <row r="34" spans="1:133" s="51" customFormat="1" ht="15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61">
        <v>4</v>
      </c>
      <c r="BJ34" s="525">
        <v>3</v>
      </c>
      <c r="BK34" s="548">
        <v>4</v>
      </c>
      <c r="BL34" s="272">
        <v>2</v>
      </c>
      <c r="BM34" s="272">
        <v>6</v>
      </c>
      <c r="BN34" s="272">
        <v>4</v>
      </c>
      <c r="BO34" s="56"/>
      <c r="BP34" s="272"/>
      <c r="BQ34" s="272"/>
      <c r="BR34" s="272"/>
      <c r="BS34" s="272"/>
      <c r="BT34" s="272"/>
      <c r="BU34" s="72">
        <f t="shared" si="111"/>
        <v>-4</v>
      </c>
      <c r="BV34" s="76">
        <f t="shared" si="111"/>
        <v>12</v>
      </c>
      <c r="BW34" s="76">
        <f t="shared" si="111"/>
        <v>2</v>
      </c>
      <c r="BX34" s="76">
        <f t="shared" si="111"/>
        <v>-1</v>
      </c>
      <c r="BY34" s="76">
        <f t="shared" si="111"/>
        <v>-1</v>
      </c>
      <c r="BZ34" s="76">
        <f t="shared" si="111"/>
        <v>0</v>
      </c>
      <c r="CA34" s="76">
        <f t="shared" si="111"/>
        <v>1</v>
      </c>
      <c r="CB34" s="76">
        <f t="shared" si="111"/>
        <v>2</v>
      </c>
      <c r="CC34" s="76">
        <f t="shared" si="111"/>
        <v>-1</v>
      </c>
      <c r="CD34" s="382">
        <f t="shared" si="111"/>
        <v>1</v>
      </c>
      <c r="CE34" s="405">
        <f t="shared" si="112"/>
        <v>-2</v>
      </c>
      <c r="CF34" s="76">
        <f t="shared" si="112"/>
        <v>-2</v>
      </c>
      <c r="CG34" s="76">
        <f t="shared" si="112"/>
        <v>1</v>
      </c>
      <c r="CH34" s="76">
        <f t="shared" si="112"/>
        <v>-10</v>
      </c>
      <c r="CI34" s="76">
        <f t="shared" si="112"/>
        <v>-3</v>
      </c>
      <c r="CJ34" s="223">
        <f t="shared" si="112"/>
        <v>1</v>
      </c>
      <c r="CK34" s="223">
        <f t="shared" si="112"/>
        <v>-1</v>
      </c>
      <c r="CL34" s="223">
        <f t="shared" si="112"/>
        <v>-2</v>
      </c>
      <c r="CM34" s="249">
        <f t="shared" si="112"/>
        <v>0</v>
      </c>
      <c r="CN34" s="249">
        <f t="shared" si="112"/>
        <v>-1</v>
      </c>
      <c r="CO34" s="249">
        <f t="shared" si="113"/>
        <v>-1</v>
      </c>
      <c r="CP34" s="362">
        <f t="shared" si="113"/>
        <v>1</v>
      </c>
      <c r="CQ34" s="331">
        <f t="shared" si="113"/>
        <v>0</v>
      </c>
      <c r="CR34" s="249">
        <f t="shared" si="113"/>
        <v>3</v>
      </c>
      <c r="CS34" s="249">
        <f t="shared" si="113"/>
        <v>3</v>
      </c>
      <c r="CT34" s="249">
        <f t="shared" si="113"/>
        <v>2</v>
      </c>
      <c r="CU34" s="249">
        <f t="shared" si="113"/>
        <v>1</v>
      </c>
      <c r="CV34" s="249">
        <f t="shared" si="113"/>
        <v>1</v>
      </c>
      <c r="CW34" s="249">
        <f t="shared" si="113"/>
        <v>1</v>
      </c>
      <c r="CX34" s="249">
        <f t="shared" si="113"/>
        <v>-1</v>
      </c>
      <c r="CY34" s="249">
        <f t="shared" si="114"/>
        <v>0</v>
      </c>
      <c r="CZ34" s="249">
        <f t="shared" si="114"/>
        <v>0</v>
      </c>
      <c r="DA34" s="249">
        <f t="shared" si="114"/>
        <v>-1</v>
      </c>
      <c r="DB34" s="362">
        <f t="shared" si="114"/>
        <v>-1</v>
      </c>
      <c r="DC34" s="362">
        <f t="shared" si="114"/>
        <v>1</v>
      </c>
      <c r="DD34" s="362">
        <f t="shared" si="114"/>
        <v>-2</v>
      </c>
      <c r="DE34" s="362">
        <f t="shared" si="114"/>
        <v>-4</v>
      </c>
      <c r="DF34" s="362">
        <f t="shared" si="114"/>
        <v>-4</v>
      </c>
      <c r="DG34" s="362">
        <f t="shared" si="114"/>
        <v>0</v>
      </c>
      <c r="DH34" s="362">
        <f t="shared" si="114"/>
        <v>-1</v>
      </c>
      <c r="DI34" s="362">
        <f t="shared" si="115"/>
        <v>0</v>
      </c>
      <c r="DJ34" s="362">
        <f t="shared" si="115"/>
        <v>2</v>
      </c>
      <c r="DK34" s="362">
        <f t="shared" si="115"/>
        <v>0</v>
      </c>
      <c r="DL34" s="362">
        <f t="shared" si="115"/>
        <v>1</v>
      </c>
      <c r="DM34" s="362">
        <f t="shared" si="115"/>
        <v>2</v>
      </c>
      <c r="DN34" s="362">
        <f t="shared" si="115"/>
        <v>0</v>
      </c>
      <c r="DO34" s="362">
        <f t="shared" si="115"/>
        <v>1</v>
      </c>
      <c r="DP34" s="362">
        <f t="shared" si="115"/>
        <v>2</v>
      </c>
      <c r="DQ34" s="362">
        <f t="shared" si="115"/>
        <v>4</v>
      </c>
      <c r="DR34" s="362">
        <f t="shared" si="115"/>
        <v>2</v>
      </c>
      <c r="DS34" s="362">
        <f t="shared" si="115"/>
        <v>4</v>
      </c>
      <c r="DT34" s="362">
        <f t="shared" si="115"/>
        <v>3</v>
      </c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4</v>
      </c>
    </row>
    <row r="35" spans="1:133" s="51" customFormat="1" ht="15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61">
        <v>0</v>
      </c>
      <c r="BJ35" s="525">
        <v>0</v>
      </c>
      <c r="BK35" s="548">
        <v>0</v>
      </c>
      <c r="BL35" s="272">
        <v>1</v>
      </c>
      <c r="BM35" s="272">
        <v>0</v>
      </c>
      <c r="BN35" s="272">
        <v>0</v>
      </c>
      <c r="BO35" s="56"/>
      <c r="BP35" s="272"/>
      <c r="BQ35" s="272"/>
      <c r="BR35" s="272"/>
      <c r="BS35" s="272"/>
      <c r="BT35" s="272"/>
      <c r="BU35" s="72">
        <f t="shared" si="111"/>
        <v>2</v>
      </c>
      <c r="BV35" s="76">
        <f t="shared" si="111"/>
        <v>2</v>
      </c>
      <c r="BW35" s="76">
        <f t="shared" si="111"/>
        <v>2</v>
      </c>
      <c r="BX35" s="76">
        <f t="shared" si="111"/>
        <v>0</v>
      </c>
      <c r="BY35" s="76">
        <f t="shared" si="111"/>
        <v>0</v>
      </c>
      <c r="BZ35" s="76">
        <f t="shared" si="111"/>
        <v>0</v>
      </c>
      <c r="CA35" s="76">
        <f t="shared" si="111"/>
        <v>0</v>
      </c>
      <c r="CB35" s="76">
        <f t="shared" si="111"/>
        <v>2</v>
      </c>
      <c r="CC35" s="76">
        <f t="shared" si="111"/>
        <v>1</v>
      </c>
      <c r="CD35" s="382">
        <f t="shared" si="111"/>
        <v>1</v>
      </c>
      <c r="CE35" s="405">
        <f t="shared" si="112"/>
        <v>0</v>
      </c>
      <c r="CF35" s="76">
        <f t="shared" si="112"/>
        <v>0</v>
      </c>
      <c r="CG35" s="76">
        <f t="shared" si="112"/>
        <v>-1</v>
      </c>
      <c r="CH35" s="76">
        <f t="shared" si="112"/>
        <v>-2</v>
      </c>
      <c r="CI35" s="76">
        <f t="shared" si="112"/>
        <v>-1</v>
      </c>
      <c r="CJ35" s="223">
        <f t="shared" si="112"/>
        <v>1</v>
      </c>
      <c r="CK35" s="223">
        <f t="shared" si="112"/>
        <v>0</v>
      </c>
      <c r="CL35" s="223">
        <f t="shared" si="112"/>
        <v>1</v>
      </c>
      <c r="CM35" s="249">
        <f t="shared" si="112"/>
        <v>0</v>
      </c>
      <c r="CN35" s="249">
        <f t="shared" si="112"/>
        <v>0</v>
      </c>
      <c r="CO35" s="249">
        <f t="shared" si="113"/>
        <v>0</v>
      </c>
      <c r="CP35" s="362">
        <f t="shared" si="113"/>
        <v>-1</v>
      </c>
      <c r="CQ35" s="331">
        <f t="shared" si="113"/>
        <v>0</v>
      </c>
      <c r="CR35" s="249">
        <f t="shared" si="113"/>
        <v>1</v>
      </c>
      <c r="CS35" s="249">
        <f t="shared" si="113"/>
        <v>-1</v>
      </c>
      <c r="CT35" s="249">
        <f t="shared" si="113"/>
        <v>0</v>
      </c>
      <c r="CU35" s="249">
        <f t="shared" si="113"/>
        <v>-1</v>
      </c>
      <c r="CV35" s="249">
        <f t="shared" si="113"/>
        <v>0</v>
      </c>
      <c r="CW35" s="249">
        <f t="shared" si="113"/>
        <v>-1</v>
      </c>
      <c r="CX35" s="249">
        <f t="shared" si="113"/>
        <v>-1</v>
      </c>
      <c r="CY35" s="249">
        <f t="shared" si="114"/>
        <v>2</v>
      </c>
      <c r="CZ35" s="249">
        <f t="shared" si="114"/>
        <v>-2</v>
      </c>
      <c r="DA35" s="249">
        <f t="shared" si="114"/>
        <v>-1</v>
      </c>
      <c r="DB35" s="362">
        <f t="shared" si="114"/>
        <v>1</v>
      </c>
      <c r="DC35" s="362">
        <f t="shared" si="114"/>
        <v>1</v>
      </c>
      <c r="DD35" s="362">
        <f t="shared" si="114"/>
        <v>-1</v>
      </c>
      <c r="DE35" s="362">
        <f t="shared" si="114"/>
        <v>2</v>
      </c>
      <c r="DF35" s="362">
        <f t="shared" si="114"/>
        <v>0</v>
      </c>
      <c r="DG35" s="362">
        <f t="shared" si="114"/>
        <v>1</v>
      </c>
      <c r="DH35" s="362">
        <f t="shared" si="114"/>
        <v>-1</v>
      </c>
      <c r="DI35" s="362">
        <f t="shared" si="115"/>
        <v>0</v>
      </c>
      <c r="DJ35" s="362">
        <f t="shared" si="115"/>
        <v>0</v>
      </c>
      <c r="DK35" s="362">
        <f t="shared" si="115"/>
        <v>-2</v>
      </c>
      <c r="DL35" s="362">
        <f t="shared" si="115"/>
        <v>0</v>
      </c>
      <c r="DM35" s="362">
        <f t="shared" si="115"/>
        <v>0</v>
      </c>
      <c r="DN35" s="362">
        <f t="shared" si="115"/>
        <v>-1</v>
      </c>
      <c r="DO35" s="362">
        <f t="shared" si="115"/>
        <v>-1</v>
      </c>
      <c r="DP35" s="362">
        <f t="shared" si="115"/>
        <v>0</v>
      </c>
      <c r="DQ35" s="362">
        <f t="shared" si="115"/>
        <v>-2</v>
      </c>
      <c r="DR35" s="362">
        <f t="shared" si="115"/>
        <v>1</v>
      </c>
      <c r="DS35" s="362">
        <f t="shared" si="115"/>
        <v>-1</v>
      </c>
      <c r="DT35" s="362">
        <f t="shared" si="115"/>
        <v>0</v>
      </c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0</v>
      </c>
    </row>
    <row r="36" spans="1:133" s="65" customFormat="1" ht="15">
      <c r="A36" s="139"/>
      <c r="B36" s="52" t="s">
        <v>144</v>
      </c>
      <c r="C36" s="128">
        <f t="shared" si="116" ref="C36:Q36">SUM(C31:C35)</f>
        <v>228</v>
      </c>
      <c r="D36" s="129">
        <f t="shared" si="116"/>
        <v>204</v>
      </c>
      <c r="E36" s="129">
        <f t="shared" si="116"/>
        <v>239</v>
      </c>
      <c r="F36" s="129">
        <f t="shared" si="116"/>
        <v>201</v>
      </c>
      <c r="G36" s="129">
        <f t="shared" si="116"/>
        <v>193</v>
      </c>
      <c r="H36" s="129">
        <f t="shared" si="116"/>
        <v>251</v>
      </c>
      <c r="I36" s="129">
        <f t="shared" si="116"/>
        <v>198</v>
      </c>
      <c r="J36" s="129">
        <f t="shared" si="116"/>
        <v>265</v>
      </c>
      <c r="K36" s="129">
        <f t="shared" si="116"/>
        <v>227</v>
      </c>
      <c r="L36" s="130">
        <f t="shared" si="116"/>
        <v>309</v>
      </c>
      <c r="M36" s="129">
        <f t="shared" si="116"/>
        <v>290</v>
      </c>
      <c r="N36" s="129">
        <f t="shared" si="116"/>
        <v>193</v>
      </c>
      <c r="O36" s="129">
        <f t="shared" si="116"/>
        <v>300</v>
      </c>
      <c r="P36" s="129">
        <f t="shared" si="116"/>
        <v>466</v>
      </c>
      <c r="Q36" s="129">
        <f t="shared" si="116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62">
        <v>200</v>
      </c>
      <c r="BJ36" s="526">
        <v>225</v>
      </c>
      <c r="BK36" s="549">
        <v>195</v>
      </c>
      <c r="BL36" s="273">
        <v>222</v>
      </c>
      <c r="BM36" s="273">
        <v>173</v>
      </c>
      <c r="BN36" s="273">
        <v>237</v>
      </c>
      <c r="BO36" s="77"/>
      <c r="BP36" s="273"/>
      <c r="BQ36" s="273"/>
      <c r="BR36" s="273"/>
      <c r="BS36" s="273"/>
      <c r="BT36" s="273"/>
      <c r="BU36" s="128">
        <f t="shared" si="117" ref="BU36:BY36">SUM(BU31:BU35)</f>
        <v>72</v>
      </c>
      <c r="BV36" s="131">
        <f t="shared" si="117"/>
        <v>262</v>
      </c>
      <c r="BW36" s="131">
        <f t="shared" si="117"/>
        <v>116</v>
      </c>
      <c r="BX36" s="131">
        <f t="shared" si="117"/>
        <v>100</v>
      </c>
      <c r="BY36" s="131">
        <f t="shared" si="117"/>
        <v>57</v>
      </c>
      <c r="BZ36" s="131">
        <f t="shared" si="118" ref="BZ36:CH36">SUM(BZ31:BZ35)</f>
        <v>-57</v>
      </c>
      <c r="CA36" s="131">
        <f t="shared" si="118"/>
        <v>49</v>
      </c>
      <c r="CB36" s="131">
        <f t="shared" si="118"/>
        <v>24</v>
      </c>
      <c r="CC36" s="131">
        <f t="shared" si="118"/>
        <v>107</v>
      </c>
      <c r="CD36" s="383">
        <f t="shared" si="118"/>
        <v>-37</v>
      </c>
      <c r="CE36" s="406">
        <f t="shared" si="118"/>
        <v>-67</v>
      </c>
      <c r="CF36" s="131">
        <f t="shared" si="118"/>
        <v>49</v>
      </c>
      <c r="CG36" s="131">
        <f t="shared" si="118"/>
        <v>-88</v>
      </c>
      <c r="CH36" s="131">
        <f t="shared" si="118"/>
        <v>-227</v>
      </c>
      <c r="CI36" s="131">
        <f t="shared" si="119" ref="CI36:CJ36">SUM(CI31:CI35)</f>
        <v>-162</v>
      </c>
      <c r="CJ36" s="224">
        <f t="shared" si="119"/>
        <v>-92</v>
      </c>
      <c r="CK36" s="224">
        <f t="shared" si="120" ref="CK36">SUM(CK31:CK35)</f>
        <v>-74</v>
      </c>
      <c r="CL36" s="224">
        <f t="shared" si="121" ref="CL36:CM36">SUM(CL31:CL35)</f>
        <v>-47</v>
      </c>
      <c r="CM36" s="250">
        <f t="shared" si="121"/>
        <v>-48</v>
      </c>
      <c r="CN36" s="250">
        <f t="shared" si="122" ref="CN36:CO36">SUM(CN31:CN35)</f>
        <v>-99</v>
      </c>
      <c r="CO36" s="250">
        <f t="shared" si="122"/>
        <v>-78</v>
      </c>
      <c r="CP36" s="363">
        <f t="shared" si="123" ref="CP36:CQ36">SUM(CP31:CP35)</f>
        <v>11</v>
      </c>
      <c r="CQ36" s="332">
        <f t="shared" si="123"/>
        <v>-29</v>
      </c>
      <c r="CR36" s="250">
        <f t="shared" si="124" ref="CR36">SUM(CR31:CR35)</f>
        <v>-28</v>
      </c>
      <c r="CS36" s="250">
        <f t="shared" si="125" ref="CS36">SUM(CS31:CS35)</f>
        <v>24</v>
      </c>
      <c r="CT36" s="250">
        <f t="shared" si="126" ref="CT36">SUM(CT31:CT35)</f>
        <v>35</v>
      </c>
      <c r="CU36" s="250">
        <f t="shared" si="127" ref="CU36">SUM(CU31:CU35)</f>
        <v>9</v>
      </c>
      <c r="CV36" s="250">
        <f t="shared" si="128" ref="CV36">SUM(CV31:CV35)</f>
        <v>-7</v>
      </c>
      <c r="CW36" s="250">
        <f t="shared" si="129" ref="CW36">SUM(CW31:CW35)</f>
        <v>60</v>
      </c>
      <c r="CX36" s="250">
        <f t="shared" si="130" ref="CX36">SUM(CX31:CX35)</f>
        <v>25</v>
      </c>
      <c r="CY36" s="250">
        <f t="shared" si="131" ref="CY36">SUM(CY31:CY35)</f>
        <v>-14</v>
      </c>
      <c r="CZ36" s="250">
        <f t="shared" si="132" ref="CZ36">SUM(CZ31:CZ35)</f>
        <v>-27</v>
      </c>
      <c r="DA36" s="250">
        <f t="shared" si="133" ref="DA36">SUM(DA31:DA35)</f>
        <v>55</v>
      </c>
      <c r="DB36" s="363">
        <f t="shared" si="134" ref="DB36">SUM(DB31:DB35)</f>
        <v>17</v>
      </c>
      <c r="DC36" s="363">
        <f t="shared" si="135" ref="DC36">SUM(DC31:DC35)</f>
        <v>-39</v>
      </c>
      <c r="DD36" s="363">
        <f t="shared" si="136" ref="DD36">SUM(DD31:DD35)</f>
        <v>7</v>
      </c>
      <c r="DE36" s="363">
        <f t="shared" si="137" ref="DE36">SUM(DE31:DE35)</f>
        <v>0</v>
      </c>
      <c r="DF36" s="363">
        <f t="shared" si="138" ref="DF36">SUM(DF31:DF35)</f>
        <v>-63</v>
      </c>
      <c r="DG36" s="363">
        <f t="shared" si="139" ref="DG36">SUM(DG31:DG35)</f>
        <v>10</v>
      </c>
      <c r="DH36" s="363">
        <f t="shared" si="140" ref="DH36">SUM(DH31:DH35)</f>
        <v>57</v>
      </c>
      <c r="DI36" s="363">
        <f t="shared" si="141" ref="DI36">SUM(DI31:DI35)</f>
        <v>-38</v>
      </c>
      <c r="DJ36" s="363">
        <f t="shared" si="142" ref="DJ36">SUM(DJ31:DJ35)</f>
        <v>21</v>
      </c>
      <c r="DK36" s="363">
        <f t="shared" si="143" ref="DK36:DL36">SUM(DK31:DK35)</f>
        <v>13</v>
      </c>
      <c r="DL36" s="363">
        <f t="shared" si="143"/>
        <v>109</v>
      </c>
      <c r="DM36" s="363">
        <f t="shared" si="144" ref="DM36:DN36">SUM(DM31:DM35)</f>
        <v>-54</v>
      </c>
      <c r="DN36" s="363">
        <f t="shared" si="144"/>
        <v>-58</v>
      </c>
      <c r="DO36" s="363">
        <f t="shared" si="145" ref="DO36:DP36">SUM(DO31:DO35)</f>
        <v>45</v>
      </c>
      <c r="DP36" s="363">
        <f t="shared" si="145"/>
        <v>4</v>
      </c>
      <c r="DQ36" s="363">
        <f t="shared" si="146" ref="DQ36:DR36">SUM(DQ31:DQ35)</f>
        <v>-41</v>
      </c>
      <c r="DR36" s="363">
        <f t="shared" si="146"/>
        <v>11</v>
      </c>
      <c r="DS36" s="363">
        <f t="shared" si="147" ref="DS36:DT36">SUM(DS31:DS35)</f>
        <v>-39</v>
      </c>
      <c r="DT36" s="363">
        <f t="shared" si="147"/>
        <v>-22</v>
      </c>
      <c r="EB36" s="262"/>
      <c r="EC36" s="77">
        <f>SUM(EC31:EC35)</f>
        <v>237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274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431"/>
      <c r="DV37" s="431"/>
      <c r="DW37" s="431"/>
      <c r="DX37" s="431"/>
      <c r="DY37" s="431"/>
      <c r="DZ37" s="431"/>
      <c r="EA37" s="431"/>
      <c r="EB37" s="261"/>
      <c r="EC37" s="82"/>
    </row>
    <row r="38" spans="1:133" s="51" customFormat="1" ht="15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61">
        <v>259</v>
      </c>
      <c r="BJ38" s="525">
        <v>239</v>
      </c>
      <c r="BK38" s="548">
        <v>257</v>
      </c>
      <c r="BL38" s="272">
        <v>263</v>
      </c>
      <c r="BM38" s="272">
        <v>255</v>
      </c>
      <c r="BN38" s="272">
        <v>274</v>
      </c>
      <c r="BO38" s="56"/>
      <c r="BP38" s="272"/>
      <c r="BQ38" s="272"/>
      <c r="BR38" s="272"/>
      <c r="BS38" s="272"/>
      <c r="BT38" s="272"/>
      <c r="BU38" s="72">
        <f t="shared" si="148" ref="BU38:CD42">O38-C38</f>
        <v>76</v>
      </c>
      <c r="BV38" s="76">
        <f t="shared" si="148"/>
        <v>165</v>
      </c>
      <c r="BW38" s="76">
        <f t="shared" si="148"/>
        <v>276</v>
      </c>
      <c r="BX38" s="76">
        <f t="shared" si="148"/>
        <v>339</v>
      </c>
      <c r="BY38" s="76">
        <f t="shared" si="148"/>
        <v>325</v>
      </c>
      <c r="BZ38" s="76">
        <f t="shared" si="148"/>
        <v>343</v>
      </c>
      <c r="CA38" s="76">
        <f t="shared" si="148"/>
        <v>323</v>
      </c>
      <c r="CB38" s="76">
        <f t="shared" si="148"/>
        <v>306</v>
      </c>
      <c r="CC38" s="76">
        <f t="shared" si="148"/>
        <v>265</v>
      </c>
      <c r="CD38" s="382">
        <f t="shared" si="148"/>
        <v>310</v>
      </c>
      <c r="CE38" s="405">
        <f t="shared" si="149" ref="CE38:CN42">Y38-M38</f>
        <v>287</v>
      </c>
      <c r="CF38" s="76">
        <f t="shared" si="149"/>
        <v>245</v>
      </c>
      <c r="CG38" s="76">
        <f t="shared" si="149"/>
        <v>228</v>
      </c>
      <c r="CH38" s="76">
        <f t="shared" si="149"/>
        <v>65</v>
      </c>
      <c r="CI38" s="76">
        <f t="shared" si="149"/>
        <v>-51</v>
      </c>
      <c r="CJ38" s="223">
        <f t="shared" si="149"/>
        <v>-151</v>
      </c>
      <c r="CK38" s="223">
        <f t="shared" si="149"/>
        <v>-170</v>
      </c>
      <c r="CL38" s="223">
        <f t="shared" si="149"/>
        <v>-180</v>
      </c>
      <c r="CM38" s="249">
        <f t="shared" si="149"/>
        <v>-207</v>
      </c>
      <c r="CN38" s="249">
        <f t="shared" si="149"/>
        <v>-185</v>
      </c>
      <c r="CO38" s="249">
        <f t="shared" si="150" ref="CO38:CX42">AI38-W38</f>
        <v>-176</v>
      </c>
      <c r="CP38" s="362">
        <f t="shared" si="150"/>
        <v>-184</v>
      </c>
      <c r="CQ38" s="331">
        <f t="shared" si="150"/>
        <v>-212</v>
      </c>
      <c r="CR38" s="249">
        <f t="shared" si="150"/>
        <v>-182</v>
      </c>
      <c r="CS38" s="249">
        <f t="shared" si="150"/>
        <v>-199</v>
      </c>
      <c r="CT38" s="249">
        <f t="shared" si="150"/>
        <v>-172</v>
      </c>
      <c r="CU38" s="249">
        <f t="shared" si="150"/>
        <v>-168</v>
      </c>
      <c r="CV38" s="249">
        <f t="shared" si="150"/>
        <v>-157</v>
      </c>
      <c r="CW38" s="249">
        <f t="shared" si="150"/>
        <v>-129</v>
      </c>
      <c r="CX38" s="249">
        <f t="shared" si="150"/>
        <v>-90</v>
      </c>
      <c r="CY38" s="249">
        <f t="shared" si="151" ref="CY38:DH42">AS38-AG38</f>
        <v>-57</v>
      </c>
      <c r="CZ38" s="249">
        <f t="shared" si="151"/>
        <v>-71</v>
      </c>
      <c r="DA38" s="249">
        <f t="shared" si="151"/>
        <v>-73</v>
      </c>
      <c r="DB38" s="362">
        <f t="shared" si="151"/>
        <v>-108</v>
      </c>
      <c r="DC38" s="362">
        <f t="shared" si="151"/>
        <v>-92</v>
      </c>
      <c r="DD38" s="362">
        <f t="shared" si="151"/>
        <v>-83</v>
      </c>
      <c r="DE38" s="362">
        <f t="shared" si="151"/>
        <v>-77</v>
      </c>
      <c r="DF38" s="362">
        <f t="shared" si="151"/>
        <v>-54</v>
      </c>
      <c r="DG38" s="362">
        <f t="shared" si="151"/>
        <v>-28</v>
      </c>
      <c r="DH38" s="362">
        <f t="shared" si="151"/>
        <v>-11</v>
      </c>
      <c r="DI38" s="362">
        <f t="shared" si="152" ref="DI38:DT42">BC38-AQ38</f>
        <v>-14</v>
      </c>
      <c r="DJ38" s="362">
        <f t="shared" si="152"/>
        <v>-40</v>
      </c>
      <c r="DK38" s="362">
        <f t="shared" si="152"/>
        <v>-38</v>
      </c>
      <c r="DL38" s="362">
        <f t="shared" si="152"/>
        <v>-41</v>
      </c>
      <c r="DM38" s="362">
        <f t="shared" si="152"/>
        <v>-9</v>
      </c>
      <c r="DN38" s="362">
        <f t="shared" si="152"/>
        <v>-13</v>
      </c>
      <c r="DO38" s="362">
        <f t="shared" si="152"/>
        <v>-10</v>
      </c>
      <c r="DP38" s="362">
        <f t="shared" si="152"/>
        <v>-16</v>
      </c>
      <c r="DQ38" s="362">
        <f t="shared" si="152"/>
        <v>-6</v>
      </c>
      <c r="DR38" s="362">
        <f t="shared" si="152"/>
        <v>-9</v>
      </c>
      <c r="DS38" s="362">
        <f t="shared" si="152"/>
        <v>-34</v>
      </c>
      <c r="DT38" s="362">
        <f t="shared" si="152"/>
        <v>5</v>
      </c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274</v>
      </c>
    </row>
    <row r="39" spans="1:133" s="51" customFormat="1" ht="15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61">
        <v>26</v>
      </c>
      <c r="BJ39" s="525">
        <v>26</v>
      </c>
      <c r="BK39" s="548">
        <v>26</v>
      </c>
      <c r="BL39" s="272">
        <v>20</v>
      </c>
      <c r="BM39" s="272">
        <v>24</v>
      </c>
      <c r="BN39" s="272">
        <v>20</v>
      </c>
      <c r="BO39" s="56"/>
      <c r="BP39" s="272"/>
      <c r="BQ39" s="272"/>
      <c r="BR39" s="272"/>
      <c r="BS39" s="272"/>
      <c r="BT39" s="272"/>
      <c r="BU39" s="72">
        <f t="shared" si="148"/>
        <v>3</v>
      </c>
      <c r="BV39" s="76">
        <f t="shared" si="148"/>
        <v>-2</v>
      </c>
      <c r="BW39" s="76">
        <f t="shared" si="148"/>
        <v>3</v>
      </c>
      <c r="BX39" s="76">
        <f t="shared" si="148"/>
        <v>7</v>
      </c>
      <c r="BY39" s="76">
        <f t="shared" si="148"/>
        <v>10</v>
      </c>
      <c r="BZ39" s="76">
        <f t="shared" si="148"/>
        <v>15</v>
      </c>
      <c r="CA39" s="76">
        <f t="shared" si="148"/>
        <v>15</v>
      </c>
      <c r="CB39" s="76">
        <f t="shared" si="148"/>
        <v>9</v>
      </c>
      <c r="CC39" s="76">
        <f t="shared" si="148"/>
        <v>7</v>
      </c>
      <c r="CD39" s="382">
        <f t="shared" si="148"/>
        <v>8</v>
      </c>
      <c r="CE39" s="405">
        <f t="shared" si="149"/>
        <v>6</v>
      </c>
      <c r="CF39" s="76">
        <f t="shared" si="149"/>
        <v>15</v>
      </c>
      <c r="CG39" s="76">
        <f t="shared" si="149"/>
        <v>13</v>
      </c>
      <c r="CH39" s="76">
        <f t="shared" si="149"/>
        <v>16</v>
      </c>
      <c r="CI39" s="76">
        <f t="shared" si="149"/>
        <v>14</v>
      </c>
      <c r="CJ39" s="223">
        <f t="shared" si="149"/>
        <v>13</v>
      </c>
      <c r="CK39" s="223">
        <f t="shared" si="149"/>
        <v>4</v>
      </c>
      <c r="CL39" s="223">
        <f t="shared" si="149"/>
        <v>7</v>
      </c>
      <c r="CM39" s="249">
        <f t="shared" si="149"/>
        <v>4</v>
      </c>
      <c r="CN39" s="249">
        <f t="shared" si="149"/>
        <v>4</v>
      </c>
      <c r="CO39" s="249">
        <f t="shared" si="150"/>
        <v>-6</v>
      </c>
      <c r="CP39" s="362">
        <f t="shared" si="150"/>
        <v>-5</v>
      </c>
      <c r="CQ39" s="331">
        <f t="shared" si="150"/>
        <v>-2</v>
      </c>
      <c r="CR39" s="249">
        <f t="shared" si="150"/>
        <v>-9</v>
      </c>
      <c r="CS39" s="249">
        <f t="shared" si="150"/>
        <v>-13</v>
      </c>
      <c r="CT39" s="249">
        <f t="shared" si="150"/>
        <v>-13</v>
      </c>
      <c r="CU39" s="249">
        <f t="shared" si="150"/>
        <v>-13</v>
      </c>
      <c r="CV39" s="249">
        <f t="shared" si="150"/>
        <v>-12</v>
      </c>
      <c r="CW39" s="249">
        <f t="shared" si="150"/>
        <v>-13</v>
      </c>
      <c r="CX39" s="249">
        <f t="shared" si="150"/>
        <v>-20</v>
      </c>
      <c r="CY39" s="249">
        <f t="shared" si="151"/>
        <v>-17</v>
      </c>
      <c r="CZ39" s="249">
        <f t="shared" si="151"/>
        <v>-11</v>
      </c>
      <c r="DA39" s="249">
        <f t="shared" si="151"/>
        <v>-5</v>
      </c>
      <c r="DB39" s="362">
        <f t="shared" si="151"/>
        <v>-10</v>
      </c>
      <c r="DC39" s="362">
        <f t="shared" si="151"/>
        <v>-8</v>
      </c>
      <c r="DD39" s="362">
        <f t="shared" si="151"/>
        <v>-7</v>
      </c>
      <c r="DE39" s="362">
        <f t="shared" si="151"/>
        <v>-6</v>
      </c>
      <c r="DF39" s="362">
        <f t="shared" si="151"/>
        <v>-6</v>
      </c>
      <c r="DG39" s="362">
        <f t="shared" si="151"/>
        <v>-10</v>
      </c>
      <c r="DH39" s="362">
        <f t="shared" si="151"/>
        <v>-10</v>
      </c>
      <c r="DI39" s="362">
        <f t="shared" si="152"/>
        <v>-5</v>
      </c>
      <c r="DJ39" s="362">
        <f t="shared" si="152"/>
        <v>4</v>
      </c>
      <c r="DK39" s="362">
        <f t="shared" si="152"/>
        <v>2</v>
      </c>
      <c r="DL39" s="362">
        <f t="shared" si="152"/>
        <v>6</v>
      </c>
      <c r="DM39" s="362">
        <f t="shared" si="152"/>
        <v>6</v>
      </c>
      <c r="DN39" s="362">
        <f t="shared" si="152"/>
        <v>8</v>
      </c>
      <c r="DO39" s="362">
        <f t="shared" si="152"/>
        <v>7</v>
      </c>
      <c r="DP39" s="362">
        <f t="shared" si="152"/>
        <v>6</v>
      </c>
      <c r="DQ39" s="362">
        <f t="shared" si="152"/>
        <v>7</v>
      </c>
      <c r="DR39" s="362">
        <f t="shared" si="152"/>
        <v>0</v>
      </c>
      <c r="DS39" s="362">
        <f t="shared" si="152"/>
        <v>4</v>
      </c>
      <c r="DT39" s="362">
        <f t="shared" si="152"/>
        <v>-1</v>
      </c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20</v>
      </c>
    </row>
    <row r="40" spans="1:133" s="51" customFormat="1" ht="15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61">
        <v>32</v>
      </c>
      <c r="BJ40" s="525">
        <v>30</v>
      </c>
      <c r="BK40" s="548">
        <v>34</v>
      </c>
      <c r="BL40" s="272">
        <v>38</v>
      </c>
      <c r="BM40" s="272">
        <v>38</v>
      </c>
      <c r="BN40" s="272">
        <v>36</v>
      </c>
      <c r="BO40" s="56"/>
      <c r="BP40" s="272"/>
      <c r="BQ40" s="272"/>
      <c r="BR40" s="272"/>
      <c r="BS40" s="272"/>
      <c r="BT40" s="272"/>
      <c r="BU40" s="72">
        <f t="shared" si="148"/>
        <v>11</v>
      </c>
      <c r="BV40" s="76">
        <f t="shared" si="148"/>
        <v>32</v>
      </c>
      <c r="BW40" s="76">
        <f t="shared" si="148"/>
        <v>55</v>
      </c>
      <c r="BX40" s="76">
        <f t="shared" si="148"/>
        <v>38</v>
      </c>
      <c r="BY40" s="76">
        <f t="shared" si="148"/>
        <v>32</v>
      </c>
      <c r="BZ40" s="76">
        <f t="shared" si="148"/>
        <v>33</v>
      </c>
      <c r="CA40" s="76">
        <f t="shared" si="148"/>
        <v>36</v>
      </c>
      <c r="CB40" s="76">
        <f t="shared" si="148"/>
        <v>18</v>
      </c>
      <c r="CC40" s="76">
        <f t="shared" si="148"/>
        <v>23</v>
      </c>
      <c r="CD40" s="382">
        <f t="shared" si="148"/>
        <v>12</v>
      </c>
      <c r="CE40" s="405">
        <f t="shared" si="149"/>
        <v>20</v>
      </c>
      <c r="CF40" s="76">
        <f t="shared" si="149"/>
        <v>23</v>
      </c>
      <c r="CG40" s="76">
        <f t="shared" si="149"/>
        <v>26</v>
      </c>
      <c r="CH40" s="76">
        <f t="shared" si="149"/>
        <v>-12</v>
      </c>
      <c r="CI40" s="76">
        <f t="shared" si="149"/>
        <v>-36</v>
      </c>
      <c r="CJ40" s="223">
        <f t="shared" si="149"/>
        <v>-30</v>
      </c>
      <c r="CK40" s="223">
        <f t="shared" si="149"/>
        <v>-40</v>
      </c>
      <c r="CL40" s="223">
        <f t="shared" si="149"/>
        <v>-22</v>
      </c>
      <c r="CM40" s="249">
        <f t="shared" si="149"/>
        <v>-23</v>
      </c>
      <c r="CN40" s="249">
        <f t="shared" si="149"/>
        <v>-7</v>
      </c>
      <c r="CO40" s="249">
        <f t="shared" si="150"/>
        <v>-9</v>
      </c>
      <c r="CP40" s="362">
        <f t="shared" si="150"/>
        <v>-13</v>
      </c>
      <c r="CQ40" s="331">
        <f t="shared" si="150"/>
        <v>-3</v>
      </c>
      <c r="CR40" s="249">
        <f t="shared" si="150"/>
        <v>-6</v>
      </c>
      <c r="CS40" s="249">
        <f t="shared" si="150"/>
        <v>-20</v>
      </c>
      <c r="CT40" s="249">
        <f t="shared" si="150"/>
        <v>-9</v>
      </c>
      <c r="CU40" s="249">
        <f t="shared" si="150"/>
        <v>-16</v>
      </c>
      <c r="CV40" s="249">
        <f t="shared" si="150"/>
        <v>-5</v>
      </c>
      <c r="CW40" s="249">
        <f t="shared" si="150"/>
        <v>0</v>
      </c>
      <c r="CX40" s="249">
        <f t="shared" si="150"/>
        <v>-5</v>
      </c>
      <c r="CY40" s="249">
        <f t="shared" si="151"/>
        <v>7</v>
      </c>
      <c r="CZ40" s="249">
        <f t="shared" si="151"/>
        <v>7</v>
      </c>
      <c r="DA40" s="249">
        <f t="shared" si="151"/>
        <v>3</v>
      </c>
      <c r="DB40" s="362">
        <f t="shared" si="151"/>
        <v>4</v>
      </c>
      <c r="DC40" s="362">
        <f t="shared" si="151"/>
        <v>-9</v>
      </c>
      <c r="DD40" s="362">
        <f t="shared" si="151"/>
        <v>2</v>
      </c>
      <c r="DE40" s="362">
        <f t="shared" si="151"/>
        <v>-1</v>
      </c>
      <c r="DF40" s="362">
        <f t="shared" si="151"/>
        <v>-4</v>
      </c>
      <c r="DG40" s="362">
        <f t="shared" si="151"/>
        <v>5</v>
      </c>
      <c r="DH40" s="362">
        <f t="shared" si="151"/>
        <v>2</v>
      </c>
      <c r="DI40" s="362">
        <f t="shared" si="152"/>
        <v>-1</v>
      </c>
      <c r="DJ40" s="362">
        <f t="shared" si="152"/>
        <v>2</v>
      </c>
      <c r="DK40" s="362">
        <f t="shared" si="152"/>
        <v>-7</v>
      </c>
      <c r="DL40" s="362">
        <f t="shared" si="152"/>
        <v>-10</v>
      </c>
      <c r="DM40" s="362">
        <f t="shared" si="152"/>
        <v>-4</v>
      </c>
      <c r="DN40" s="362">
        <f t="shared" si="152"/>
        <v>2</v>
      </c>
      <c r="DO40" s="362">
        <f t="shared" si="152"/>
        <v>-5</v>
      </c>
      <c r="DP40" s="362">
        <f t="shared" si="152"/>
        <v>-12</v>
      </c>
      <c r="DQ40" s="362">
        <f t="shared" si="152"/>
        <v>0</v>
      </c>
      <c r="DR40" s="362">
        <f t="shared" si="152"/>
        <v>8</v>
      </c>
      <c r="DS40" s="362">
        <f t="shared" si="152"/>
        <v>0</v>
      </c>
      <c r="DT40" s="362">
        <f t="shared" si="152"/>
        <v>0</v>
      </c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36</v>
      </c>
    </row>
    <row r="41" spans="1:133" s="51" customFormat="1" ht="15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61">
        <v>1</v>
      </c>
      <c r="BJ41" s="525">
        <v>1</v>
      </c>
      <c r="BK41" s="548">
        <v>0</v>
      </c>
      <c r="BL41" s="272">
        <v>1</v>
      </c>
      <c r="BM41" s="272">
        <v>0</v>
      </c>
      <c r="BN41" s="272">
        <v>1</v>
      </c>
      <c r="BO41" s="56"/>
      <c r="BP41" s="272"/>
      <c r="BQ41" s="272"/>
      <c r="BR41" s="272"/>
      <c r="BS41" s="272"/>
      <c r="BT41" s="272"/>
      <c r="BU41" s="72">
        <f t="shared" si="148"/>
        <v>3</v>
      </c>
      <c r="BV41" s="76">
        <f t="shared" si="148"/>
        <v>2</v>
      </c>
      <c r="BW41" s="76">
        <f t="shared" si="148"/>
        <v>2</v>
      </c>
      <c r="BX41" s="76">
        <f t="shared" si="148"/>
        <v>1</v>
      </c>
      <c r="BY41" s="76">
        <f t="shared" si="148"/>
        <v>3</v>
      </c>
      <c r="BZ41" s="76">
        <f t="shared" si="148"/>
        <v>1</v>
      </c>
      <c r="CA41" s="76">
        <f t="shared" si="148"/>
        <v>1</v>
      </c>
      <c r="CB41" s="76">
        <f t="shared" si="148"/>
        <v>3</v>
      </c>
      <c r="CC41" s="76">
        <f t="shared" si="148"/>
        <v>2</v>
      </c>
      <c r="CD41" s="382">
        <f t="shared" si="148"/>
        <v>2</v>
      </c>
      <c r="CE41" s="405">
        <f t="shared" si="149"/>
        <v>2</v>
      </c>
      <c r="CF41" s="76">
        <f t="shared" si="149"/>
        <v>-1</v>
      </c>
      <c r="CG41" s="76">
        <f t="shared" si="149"/>
        <v>-3</v>
      </c>
      <c r="CH41" s="76">
        <f t="shared" si="149"/>
        <v>-3</v>
      </c>
      <c r="CI41" s="76">
        <f t="shared" si="149"/>
        <v>-2</v>
      </c>
      <c r="CJ41" s="223">
        <f t="shared" si="149"/>
        <v>-2</v>
      </c>
      <c r="CK41" s="223">
        <f t="shared" si="149"/>
        <v>-3</v>
      </c>
      <c r="CL41" s="223">
        <f t="shared" si="149"/>
        <v>-2</v>
      </c>
      <c r="CM41" s="249">
        <f t="shared" si="149"/>
        <v>-3</v>
      </c>
      <c r="CN41" s="249">
        <f t="shared" si="149"/>
        <v>-4</v>
      </c>
      <c r="CO41" s="249">
        <f t="shared" si="150"/>
        <v>-3</v>
      </c>
      <c r="CP41" s="362">
        <f t="shared" si="150"/>
        <v>-2</v>
      </c>
      <c r="CQ41" s="331">
        <f t="shared" si="150"/>
        <v>-1</v>
      </c>
      <c r="CR41" s="249">
        <f t="shared" si="150"/>
        <v>0</v>
      </c>
      <c r="CS41" s="249">
        <f t="shared" si="150"/>
        <v>-1</v>
      </c>
      <c r="CT41" s="249">
        <f t="shared" si="150"/>
        <v>-1</v>
      </c>
      <c r="CU41" s="249">
        <f t="shared" si="150"/>
        <v>-1</v>
      </c>
      <c r="CV41" s="249">
        <f t="shared" si="150"/>
        <v>0</v>
      </c>
      <c r="CW41" s="249">
        <f t="shared" si="150"/>
        <v>0</v>
      </c>
      <c r="CX41" s="249">
        <f t="shared" si="150"/>
        <v>1</v>
      </c>
      <c r="CY41" s="249">
        <f t="shared" si="151"/>
        <v>2</v>
      </c>
      <c r="CZ41" s="249">
        <f t="shared" si="151"/>
        <v>2</v>
      </c>
      <c r="DA41" s="249">
        <f t="shared" si="151"/>
        <v>1</v>
      </c>
      <c r="DB41" s="362">
        <f t="shared" si="151"/>
        <v>0</v>
      </c>
      <c r="DC41" s="362">
        <f t="shared" si="151"/>
        <v>-1</v>
      </c>
      <c r="DD41" s="362">
        <f t="shared" si="151"/>
        <v>1</v>
      </c>
      <c r="DE41" s="362">
        <f t="shared" si="151"/>
        <v>2</v>
      </c>
      <c r="DF41" s="362">
        <f t="shared" si="151"/>
        <v>1</v>
      </c>
      <c r="DG41" s="362">
        <f t="shared" si="151"/>
        <v>1</v>
      </c>
      <c r="DH41" s="362">
        <f t="shared" si="151"/>
        <v>1</v>
      </c>
      <c r="DI41" s="362">
        <f t="shared" si="152"/>
        <v>1</v>
      </c>
      <c r="DJ41" s="362">
        <f t="shared" si="152"/>
        <v>1</v>
      </c>
      <c r="DK41" s="362">
        <f t="shared" si="152"/>
        <v>-2</v>
      </c>
      <c r="DL41" s="362">
        <f t="shared" si="152"/>
        <v>-2</v>
      </c>
      <c r="DM41" s="362">
        <f t="shared" si="152"/>
        <v>1</v>
      </c>
      <c r="DN41" s="362">
        <f t="shared" si="152"/>
        <v>1</v>
      </c>
      <c r="DO41" s="362">
        <f t="shared" si="152"/>
        <v>0</v>
      </c>
      <c r="DP41" s="362">
        <f t="shared" si="152"/>
        <v>-1</v>
      </c>
      <c r="DQ41" s="362">
        <f t="shared" si="152"/>
        <v>-2</v>
      </c>
      <c r="DR41" s="362">
        <f t="shared" si="152"/>
        <v>0</v>
      </c>
      <c r="DS41" s="362">
        <f t="shared" si="152"/>
        <v>-1</v>
      </c>
      <c r="DT41" s="362">
        <f t="shared" si="152"/>
        <v>0</v>
      </c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1</v>
      </c>
    </row>
    <row r="42" spans="1:133" s="51" customFormat="1" ht="15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61">
        <v>1</v>
      </c>
      <c r="BJ42" s="525">
        <v>1</v>
      </c>
      <c r="BK42" s="548">
        <v>2</v>
      </c>
      <c r="BL42" s="272">
        <v>1</v>
      </c>
      <c r="BM42" s="272">
        <v>2</v>
      </c>
      <c r="BN42" s="272">
        <v>2</v>
      </c>
      <c r="BO42" s="56"/>
      <c r="BP42" s="272"/>
      <c r="BQ42" s="272"/>
      <c r="BR42" s="272"/>
      <c r="BS42" s="272"/>
      <c r="BT42" s="272"/>
      <c r="BU42" s="72">
        <f t="shared" si="148"/>
        <v>0</v>
      </c>
      <c r="BV42" s="76">
        <f t="shared" si="148"/>
        <v>0</v>
      </c>
      <c r="BW42" s="76">
        <f t="shared" si="148"/>
        <v>0</v>
      </c>
      <c r="BX42" s="76">
        <f t="shared" si="148"/>
        <v>0</v>
      </c>
      <c r="BY42" s="76">
        <f t="shared" si="148"/>
        <v>0</v>
      </c>
      <c r="BZ42" s="76">
        <f t="shared" si="148"/>
        <v>0</v>
      </c>
      <c r="CA42" s="76">
        <f t="shared" si="148"/>
        <v>0</v>
      </c>
      <c r="CB42" s="76">
        <f t="shared" si="148"/>
        <v>0</v>
      </c>
      <c r="CC42" s="76">
        <f t="shared" si="148"/>
        <v>0</v>
      </c>
      <c r="CD42" s="382">
        <f t="shared" si="148"/>
        <v>0</v>
      </c>
      <c r="CE42" s="405">
        <f t="shared" si="149"/>
        <v>0</v>
      </c>
      <c r="CF42" s="76">
        <f t="shared" si="149"/>
        <v>0</v>
      </c>
      <c r="CG42" s="76">
        <f t="shared" si="149"/>
        <v>0</v>
      </c>
      <c r="CH42" s="76">
        <f t="shared" si="149"/>
        <v>0</v>
      </c>
      <c r="CI42" s="76">
        <f t="shared" si="149"/>
        <v>0</v>
      </c>
      <c r="CJ42" s="223">
        <f t="shared" si="149"/>
        <v>0</v>
      </c>
      <c r="CK42" s="223">
        <f t="shared" si="149"/>
        <v>0</v>
      </c>
      <c r="CL42" s="223">
        <f t="shared" si="149"/>
        <v>0</v>
      </c>
      <c r="CM42" s="249">
        <f t="shared" si="149"/>
        <v>1</v>
      </c>
      <c r="CN42" s="249">
        <f t="shared" si="149"/>
        <v>1</v>
      </c>
      <c r="CO42" s="249">
        <f t="shared" si="150"/>
        <v>2</v>
      </c>
      <c r="CP42" s="362">
        <f t="shared" si="150"/>
        <v>2</v>
      </c>
      <c r="CQ42" s="331">
        <f t="shared" si="150"/>
        <v>1</v>
      </c>
      <c r="CR42" s="249">
        <f t="shared" si="150"/>
        <v>1</v>
      </c>
      <c r="CS42" s="249">
        <f t="shared" si="150"/>
        <v>2</v>
      </c>
      <c r="CT42" s="249">
        <f t="shared" si="150"/>
        <v>2</v>
      </c>
      <c r="CU42" s="249">
        <f t="shared" si="150"/>
        <v>2</v>
      </c>
      <c r="CV42" s="249">
        <f t="shared" si="150"/>
        <v>2</v>
      </c>
      <c r="CW42" s="249">
        <f t="shared" si="150"/>
        <v>2</v>
      </c>
      <c r="CX42" s="249">
        <f t="shared" si="150"/>
        <v>1</v>
      </c>
      <c r="CY42" s="249">
        <f t="shared" si="151"/>
        <v>0</v>
      </c>
      <c r="CZ42" s="249">
        <f t="shared" si="151"/>
        <v>0</v>
      </c>
      <c r="DA42" s="249">
        <f t="shared" si="151"/>
        <v>-1</v>
      </c>
      <c r="DB42" s="362">
        <f t="shared" si="151"/>
        <v>-2</v>
      </c>
      <c r="DC42" s="362">
        <f t="shared" si="151"/>
        <v>-1</v>
      </c>
      <c r="DD42" s="362">
        <f t="shared" si="151"/>
        <v>0</v>
      </c>
      <c r="DE42" s="362">
        <f t="shared" si="151"/>
        <v>-1</v>
      </c>
      <c r="DF42" s="362">
        <f t="shared" si="151"/>
        <v>0</v>
      </c>
      <c r="DG42" s="362">
        <f t="shared" si="151"/>
        <v>0</v>
      </c>
      <c r="DH42" s="362">
        <f t="shared" si="151"/>
        <v>0</v>
      </c>
      <c r="DI42" s="362">
        <f t="shared" si="152"/>
        <v>0</v>
      </c>
      <c r="DJ42" s="362">
        <f t="shared" si="152"/>
        <v>1</v>
      </c>
      <c r="DK42" s="362">
        <f t="shared" si="152"/>
        <v>1</v>
      </c>
      <c r="DL42" s="362">
        <f t="shared" si="152"/>
        <v>1</v>
      </c>
      <c r="DM42" s="362">
        <f t="shared" si="152"/>
        <v>0</v>
      </c>
      <c r="DN42" s="362">
        <f t="shared" si="152"/>
        <v>1</v>
      </c>
      <c r="DO42" s="362">
        <f t="shared" si="152"/>
        <v>1</v>
      </c>
      <c r="DP42" s="362">
        <f t="shared" si="152"/>
        <v>0</v>
      </c>
      <c r="DQ42" s="362">
        <f t="shared" si="152"/>
        <v>1</v>
      </c>
      <c r="DR42" s="362">
        <f t="shared" si="152"/>
        <v>-1</v>
      </c>
      <c r="DS42" s="362">
        <f t="shared" si="152"/>
        <v>0</v>
      </c>
      <c r="DT42" s="362">
        <f t="shared" si="152"/>
        <v>0</v>
      </c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2</v>
      </c>
    </row>
    <row r="43" spans="1:133" s="65" customFormat="1" ht="15.75" thickBot="1">
      <c r="A43" s="139"/>
      <c r="B43" s="59" t="s">
        <v>144</v>
      </c>
      <c r="C43" s="60">
        <f t="shared" si="153" ref="C43:Q43">SUM(C38:C42)</f>
        <v>276</v>
      </c>
      <c r="D43" s="61">
        <f t="shared" si="153"/>
        <v>318</v>
      </c>
      <c r="E43" s="61">
        <f t="shared" si="153"/>
        <v>317</v>
      </c>
      <c r="F43" s="61">
        <f t="shared" si="153"/>
        <v>304</v>
      </c>
      <c r="G43" s="61">
        <f t="shared" si="153"/>
        <v>302</v>
      </c>
      <c r="H43" s="61">
        <f t="shared" si="153"/>
        <v>233</v>
      </c>
      <c r="I43" s="61">
        <f t="shared" si="153"/>
        <v>235</v>
      </c>
      <c r="J43" s="61">
        <f t="shared" si="153"/>
        <v>244</v>
      </c>
      <c r="K43" s="61">
        <f t="shared" si="153"/>
        <v>288</v>
      </c>
      <c r="L43" s="62">
        <f t="shared" si="153"/>
        <v>299</v>
      </c>
      <c r="M43" s="61">
        <f t="shared" si="153"/>
        <v>339</v>
      </c>
      <c r="N43" s="61">
        <f t="shared" si="153"/>
        <v>321</v>
      </c>
      <c r="O43" s="61">
        <f t="shared" si="153"/>
        <v>369</v>
      </c>
      <c r="P43" s="61">
        <f t="shared" si="153"/>
        <v>515</v>
      </c>
      <c r="Q43" s="61">
        <f t="shared" si="153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60">
        <v>319</v>
      </c>
      <c r="BJ43" s="523">
        <v>297</v>
      </c>
      <c r="BK43" s="547">
        <v>319</v>
      </c>
      <c r="BL43" s="270">
        <v>323</v>
      </c>
      <c r="BM43" s="270">
        <v>319</v>
      </c>
      <c r="BN43" s="270">
        <v>333</v>
      </c>
      <c r="BO43" s="63"/>
      <c r="BP43" s="270"/>
      <c r="BQ43" s="270"/>
      <c r="BR43" s="270"/>
      <c r="BS43" s="270"/>
      <c r="BT43" s="270"/>
      <c r="BU43" s="60">
        <f t="shared" si="154" ref="BU43:BY43">SUM(BU38:BU42)</f>
        <v>93</v>
      </c>
      <c r="BV43" s="64">
        <f t="shared" si="154"/>
        <v>197</v>
      </c>
      <c r="BW43" s="64">
        <f t="shared" si="154"/>
        <v>336</v>
      </c>
      <c r="BX43" s="64">
        <f t="shared" si="154"/>
        <v>385</v>
      </c>
      <c r="BY43" s="64">
        <f t="shared" si="154"/>
        <v>370</v>
      </c>
      <c r="BZ43" s="64">
        <f t="shared" si="155" ref="BZ43:CH43">SUM(BZ38:BZ42)</f>
        <v>392</v>
      </c>
      <c r="CA43" s="64">
        <f t="shared" si="155"/>
        <v>375</v>
      </c>
      <c r="CB43" s="64">
        <f t="shared" si="155"/>
        <v>336</v>
      </c>
      <c r="CC43" s="64">
        <f t="shared" si="155"/>
        <v>297</v>
      </c>
      <c r="CD43" s="380">
        <f t="shared" si="155"/>
        <v>332</v>
      </c>
      <c r="CE43" s="403">
        <f t="shared" si="155"/>
        <v>315</v>
      </c>
      <c r="CF43" s="64">
        <f t="shared" si="155"/>
        <v>282</v>
      </c>
      <c r="CG43" s="64">
        <f t="shared" si="155"/>
        <v>264</v>
      </c>
      <c r="CH43" s="64">
        <f t="shared" si="155"/>
        <v>66</v>
      </c>
      <c r="CI43" s="64">
        <f t="shared" si="156" ref="CI43:CJ43">SUM(CI38:CI42)</f>
        <v>-75</v>
      </c>
      <c r="CJ43" s="221">
        <f t="shared" si="156"/>
        <v>-170</v>
      </c>
      <c r="CK43" s="221">
        <f t="shared" si="157" ref="CK43">SUM(CK38:CK42)</f>
        <v>-209</v>
      </c>
      <c r="CL43" s="221">
        <f t="shared" si="158" ref="CL43:CM43">SUM(CL38:CL42)</f>
        <v>-197</v>
      </c>
      <c r="CM43" s="247">
        <f t="shared" si="158"/>
        <v>-228</v>
      </c>
      <c r="CN43" s="247">
        <f t="shared" si="159" ref="CN43:CO43">SUM(CN38:CN42)</f>
        <v>-191</v>
      </c>
      <c r="CO43" s="247">
        <f t="shared" si="159"/>
        <v>-192</v>
      </c>
      <c r="CP43" s="360">
        <f t="shared" si="160" ref="CP43:CQ43">SUM(CP38:CP42)</f>
        <v>-202</v>
      </c>
      <c r="CQ43" s="329">
        <f t="shared" si="160"/>
        <v>-217</v>
      </c>
      <c r="CR43" s="247">
        <f t="shared" si="161" ref="CR43">SUM(CR38:CR42)</f>
        <v>-196</v>
      </c>
      <c r="CS43" s="247">
        <f t="shared" si="162" ref="CS43">SUM(CS38:CS42)</f>
        <v>-231</v>
      </c>
      <c r="CT43" s="247">
        <f t="shared" si="163" ref="CT43">SUM(CT38:CT42)</f>
        <v>-193</v>
      </c>
      <c r="CU43" s="247">
        <f t="shared" si="164" ref="CU43">SUM(CU38:CU42)</f>
        <v>-196</v>
      </c>
      <c r="CV43" s="247">
        <f t="shared" si="165" ref="CV43">SUM(CV38:CV42)</f>
        <v>-172</v>
      </c>
      <c r="CW43" s="247">
        <f t="shared" si="166" ref="CW43">SUM(CW38:CW42)</f>
        <v>-140</v>
      </c>
      <c r="CX43" s="247">
        <f t="shared" si="167" ref="CX43">SUM(CX38:CX42)</f>
        <v>-113</v>
      </c>
      <c r="CY43" s="247">
        <f t="shared" si="168" ref="CY43">SUM(CY38:CY42)</f>
        <v>-65</v>
      </c>
      <c r="CZ43" s="247">
        <f t="shared" si="169" ref="CZ43">SUM(CZ38:CZ42)</f>
        <v>-73</v>
      </c>
      <c r="DA43" s="247">
        <f t="shared" si="170" ref="DA43">SUM(DA38:DA42)</f>
        <v>-75</v>
      </c>
      <c r="DB43" s="360">
        <f t="shared" si="171" ref="DB43">SUM(DB38:DB42)</f>
        <v>-116</v>
      </c>
      <c r="DC43" s="360">
        <f t="shared" si="172" ref="DC43">SUM(DC38:DC42)</f>
        <v>-111</v>
      </c>
      <c r="DD43" s="360">
        <f t="shared" si="173" ref="DD43">SUM(DD38:DD42)</f>
        <v>-87</v>
      </c>
      <c r="DE43" s="360">
        <f t="shared" si="174" ref="DE43">SUM(DE38:DE42)</f>
        <v>-83</v>
      </c>
      <c r="DF43" s="360">
        <f t="shared" si="175" ref="DF43">SUM(DF38:DF42)</f>
        <v>-63</v>
      </c>
      <c r="DG43" s="360">
        <f t="shared" si="176" ref="DG43">SUM(DG38:DG42)</f>
        <v>-32</v>
      </c>
      <c r="DH43" s="360">
        <f t="shared" si="177" ref="DH43">SUM(DH38:DH42)</f>
        <v>-18</v>
      </c>
      <c r="DI43" s="360">
        <f t="shared" si="178" ref="DI43">SUM(DI38:DI42)</f>
        <v>-19</v>
      </c>
      <c r="DJ43" s="360">
        <f t="shared" si="179" ref="DJ43">SUM(DJ38:DJ42)</f>
        <v>-32</v>
      </c>
      <c r="DK43" s="360">
        <f t="shared" si="180" ref="DK43:DL43">SUM(DK38:DK42)</f>
        <v>-44</v>
      </c>
      <c r="DL43" s="360">
        <f t="shared" si="180"/>
        <v>-46</v>
      </c>
      <c r="DM43" s="360">
        <f t="shared" si="181" ref="DM43:DN43">SUM(DM38:DM42)</f>
        <v>-6</v>
      </c>
      <c r="DN43" s="360">
        <f t="shared" si="181"/>
        <v>-1</v>
      </c>
      <c r="DO43" s="360">
        <f t="shared" si="182" ref="DO43:DP43">SUM(DO38:DO42)</f>
        <v>-7</v>
      </c>
      <c r="DP43" s="360">
        <f t="shared" si="182"/>
        <v>-23</v>
      </c>
      <c r="DQ43" s="360">
        <f t="shared" si="183" ref="DQ43:DR43">SUM(DQ38:DQ42)</f>
        <v>0</v>
      </c>
      <c r="DR43" s="360">
        <f t="shared" si="183"/>
        <v>-2</v>
      </c>
      <c r="DS43" s="360">
        <f t="shared" si="184" ref="DS43:DT43">SUM(DS38:DS42)</f>
        <v>-31</v>
      </c>
      <c r="DT43" s="360">
        <f t="shared" si="184"/>
        <v>4</v>
      </c>
      <c r="EB43" s="262"/>
      <c r="EC43" s="63">
        <f>SUM(EC38:EC42)</f>
        <v>333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275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443"/>
      <c r="DV44" s="443"/>
      <c r="DW44" s="443"/>
      <c r="DX44" s="443"/>
      <c r="DY44" s="443"/>
      <c r="DZ44" s="443"/>
      <c r="EA44" s="443"/>
      <c r="EB44" s="326"/>
      <c r="EC44" s="87"/>
    </row>
    <row r="45" spans="1:133" s="31" customFormat="1" ht="15">
      <c r="A45" s="138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65">
        <v>199988</v>
      </c>
      <c r="BJ45" s="529">
        <v>249455</v>
      </c>
      <c r="BK45" s="552">
        <v>321323</v>
      </c>
      <c r="BL45" s="276">
        <v>239354</v>
      </c>
      <c r="BM45" s="276">
        <v>242782</v>
      </c>
      <c r="BN45" s="276">
        <v>199891</v>
      </c>
      <c r="BO45" s="56"/>
      <c r="BP45" s="276"/>
      <c r="BQ45" s="276"/>
      <c r="BR45" s="276"/>
      <c r="BS45" s="276"/>
      <c r="BT45" s="276"/>
      <c r="BU45" s="33">
        <f t="shared" si="185" ref="BU45:CD49">O45-C45</f>
        <v>54793.899999999994</v>
      </c>
      <c r="BV45" s="36">
        <f t="shared" si="185"/>
        <v>86383.5</v>
      </c>
      <c r="BW45" s="36">
        <f t="shared" si="185"/>
        <v>74114.619999999995</v>
      </c>
      <c r="BX45" s="36">
        <f t="shared" si="185"/>
        <v>104512.72</v>
      </c>
      <c r="BY45" s="36">
        <f t="shared" si="185"/>
        <v>101898.14999999999</v>
      </c>
      <c r="BZ45" s="36">
        <f t="shared" si="185"/>
        <v>136965.5</v>
      </c>
      <c r="CA45" s="36">
        <f t="shared" si="185"/>
        <v>152659.35000000001</v>
      </c>
      <c r="CB45" s="36">
        <f t="shared" si="185"/>
        <v>109135.48000000001</v>
      </c>
      <c r="CC45" s="36">
        <f t="shared" si="185"/>
        <v>99035.239999999991</v>
      </c>
      <c r="CD45" s="386">
        <f t="shared" si="185"/>
        <v>58691.420000000013</v>
      </c>
      <c r="CE45" s="409">
        <f t="shared" si="186" ref="CE45:CN49">Y45-M45</f>
        <v>37784.339999999997</v>
      </c>
      <c r="CF45" s="36">
        <f t="shared" si="186"/>
        <v>85511.010000000009</v>
      </c>
      <c r="CG45" s="36">
        <f t="shared" si="186"/>
        <v>35910.309999999998</v>
      </c>
      <c r="CH45" s="36">
        <f t="shared" si="186"/>
        <v>-1100</v>
      </c>
      <c r="CI45" s="36">
        <f t="shared" si="186"/>
        <v>-44809</v>
      </c>
      <c r="CJ45" s="227">
        <f t="shared" si="186"/>
        <v>-47171</v>
      </c>
      <c r="CK45" s="227">
        <f t="shared" si="186"/>
        <v>-35724</v>
      </c>
      <c r="CL45" s="227">
        <f t="shared" si="186"/>
        <v>-40127</v>
      </c>
      <c r="CM45" s="253">
        <f t="shared" si="186"/>
        <v>-96301</v>
      </c>
      <c r="CN45" s="253">
        <f t="shared" si="186"/>
        <v>10334</v>
      </c>
      <c r="CO45" s="253">
        <f t="shared" si="187" ref="CO45:CX49">AI45-W45</f>
        <v>-56926</v>
      </c>
      <c r="CP45" s="366">
        <f t="shared" si="187"/>
        <v>-53564</v>
      </c>
      <c r="CQ45" s="335">
        <f t="shared" si="187"/>
        <v>-791</v>
      </c>
      <c r="CR45" s="253">
        <f t="shared" si="187"/>
        <v>-67494</v>
      </c>
      <c r="CS45" s="253">
        <f t="shared" si="187"/>
        <v>-20105</v>
      </c>
      <c r="CT45" s="253">
        <f t="shared" si="187"/>
        <v>-106614</v>
      </c>
      <c r="CU45" s="253">
        <f t="shared" si="187"/>
        <v>-30379</v>
      </c>
      <c r="CV45" s="253">
        <f t="shared" si="187"/>
        <v>-7582</v>
      </c>
      <c r="CW45" s="253">
        <f t="shared" si="187"/>
        <v>-3643</v>
      </c>
      <c r="CX45" s="253">
        <f t="shared" si="187"/>
        <v>-58105</v>
      </c>
      <c r="CY45" s="253">
        <f t="shared" si="188" ref="CY45:DH49">AS45-AG45</f>
        <v>-5393</v>
      </c>
      <c r="CZ45" s="253">
        <f t="shared" si="188"/>
        <v>-54763</v>
      </c>
      <c r="DA45" s="253">
        <f t="shared" si="188"/>
        <v>-48346</v>
      </c>
      <c r="DB45" s="366">
        <f t="shared" si="188"/>
        <v>-4990</v>
      </c>
      <c r="DC45" s="366">
        <f t="shared" si="188"/>
        <v>-41345</v>
      </c>
      <c r="DD45" s="366">
        <f t="shared" si="188"/>
        <v>94533</v>
      </c>
      <c r="DE45" s="366">
        <f t="shared" si="188"/>
        <v>4233</v>
      </c>
      <c r="DF45" s="366">
        <f t="shared" si="188"/>
        <v>78324</v>
      </c>
      <c r="DG45" s="366">
        <f t="shared" si="188"/>
        <v>112105</v>
      </c>
      <c r="DH45" s="366">
        <f t="shared" si="188"/>
        <v>7765</v>
      </c>
      <c r="DI45" s="366">
        <f t="shared" si="189" ref="DI45:DT49">BC45-AQ45</f>
        <v>-48362</v>
      </c>
      <c r="DJ45" s="366">
        <f t="shared" si="189"/>
        <v>96111</v>
      </c>
      <c r="DK45" s="366">
        <f t="shared" si="189"/>
        <v>45649</v>
      </c>
      <c r="DL45" s="366">
        <f t="shared" si="189"/>
        <v>-43298</v>
      </c>
      <c r="DM45" s="366">
        <f t="shared" si="189"/>
        <v>46450</v>
      </c>
      <c r="DN45" s="366">
        <f t="shared" si="189"/>
        <v>26122</v>
      </c>
      <c r="DO45" s="366">
        <f t="shared" si="189"/>
        <v>-16336</v>
      </c>
      <c r="DP45" s="366">
        <f t="shared" si="189"/>
        <v>-75650</v>
      </c>
      <c r="DQ45" s="366">
        <f t="shared" si="189"/>
        <v>55849</v>
      </c>
      <c r="DR45" s="366">
        <f t="shared" si="189"/>
        <v>-7305</v>
      </c>
      <c r="DS45" s="366">
        <f t="shared" si="189"/>
        <v>-51336</v>
      </c>
      <c r="DT45" s="366">
        <f t="shared" si="189"/>
        <v>21459</v>
      </c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199891</v>
      </c>
    </row>
    <row r="46" spans="1:133" s="31" customFormat="1" ht="15">
      <c r="A46" s="138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65">
        <v>11411</v>
      </c>
      <c r="BJ46" s="529">
        <v>12151</v>
      </c>
      <c r="BK46" s="552">
        <v>11055</v>
      </c>
      <c r="BL46" s="276">
        <v>8725</v>
      </c>
      <c r="BM46" s="276">
        <v>12380</v>
      </c>
      <c r="BN46" s="276">
        <v>6267</v>
      </c>
      <c r="BO46" s="56"/>
      <c r="BP46" s="276"/>
      <c r="BQ46" s="276"/>
      <c r="BR46" s="276"/>
      <c r="BS46" s="276"/>
      <c r="BT46" s="276"/>
      <c r="BU46" s="33">
        <f t="shared" si="185"/>
        <v>708.76000000000022</v>
      </c>
      <c r="BV46" s="36">
        <f t="shared" si="185"/>
        <v>-80.850000000000364</v>
      </c>
      <c r="BW46" s="36">
        <f t="shared" si="185"/>
        <v>271.23999999999978</v>
      </c>
      <c r="BX46" s="36">
        <f t="shared" si="185"/>
        <v>558.15999999999985</v>
      </c>
      <c r="BY46" s="36">
        <f t="shared" si="185"/>
        <v>1224.29</v>
      </c>
      <c r="BZ46" s="36">
        <f t="shared" si="185"/>
        <v>587.68000000000029</v>
      </c>
      <c r="CA46" s="36">
        <f t="shared" si="185"/>
        <v>2149.1300000000001</v>
      </c>
      <c r="CB46" s="36">
        <f t="shared" si="185"/>
        <v>128.43000000000029</v>
      </c>
      <c r="CC46" s="36">
        <f t="shared" si="185"/>
        <v>420.1899999999996</v>
      </c>
      <c r="CD46" s="386">
        <f t="shared" si="185"/>
        <v>-430.22999999999956</v>
      </c>
      <c r="CE46" s="409">
        <f t="shared" si="186"/>
        <v>-797.60999999999967</v>
      </c>
      <c r="CF46" s="36">
        <f t="shared" si="186"/>
        <v>6366.54</v>
      </c>
      <c r="CG46" s="36">
        <f t="shared" si="186"/>
        <v>3338.5799999999999</v>
      </c>
      <c r="CH46" s="36">
        <f t="shared" si="186"/>
        <v>7535</v>
      </c>
      <c r="CI46" s="36">
        <f t="shared" si="186"/>
        <v>2283</v>
      </c>
      <c r="CJ46" s="227">
        <f t="shared" si="186"/>
        <v>1860</v>
      </c>
      <c r="CK46" s="227">
        <f t="shared" si="186"/>
        <v>1413</v>
      </c>
      <c r="CL46" s="227">
        <f t="shared" si="186"/>
        <v>1066</v>
      </c>
      <c r="CM46" s="253">
        <f t="shared" si="186"/>
        <v>587</v>
      </c>
      <c r="CN46" s="253">
        <f t="shared" si="186"/>
        <v>1254</v>
      </c>
      <c r="CO46" s="253">
        <f t="shared" si="187"/>
        <v>5495</v>
      </c>
      <c r="CP46" s="366">
        <f t="shared" si="187"/>
        <v>-152</v>
      </c>
      <c r="CQ46" s="335">
        <f t="shared" si="187"/>
        <v>3792</v>
      </c>
      <c r="CR46" s="253">
        <f t="shared" si="187"/>
        <v>-4607</v>
      </c>
      <c r="CS46" s="253">
        <f t="shared" si="187"/>
        <v>-653</v>
      </c>
      <c r="CT46" s="253">
        <f t="shared" si="187"/>
        <v>-6708</v>
      </c>
      <c r="CU46" s="253">
        <f t="shared" si="187"/>
        <v>-1588</v>
      </c>
      <c r="CV46" s="253">
        <f t="shared" si="187"/>
        <v>-357</v>
      </c>
      <c r="CW46" s="253">
        <f t="shared" si="187"/>
        <v>-1053</v>
      </c>
      <c r="CX46" s="253">
        <f t="shared" si="187"/>
        <v>-3138</v>
      </c>
      <c r="CY46" s="253">
        <f t="shared" si="188"/>
        <v>-1441</v>
      </c>
      <c r="CZ46" s="253">
        <f t="shared" si="188"/>
        <v>-727</v>
      </c>
      <c r="DA46" s="253">
        <f t="shared" si="188"/>
        <v>-6398</v>
      </c>
      <c r="DB46" s="366">
        <f t="shared" si="188"/>
        <v>1695</v>
      </c>
      <c r="DC46" s="366">
        <f t="shared" si="188"/>
        <v>-1303</v>
      </c>
      <c r="DD46" s="366">
        <f t="shared" si="188"/>
        <v>6678</v>
      </c>
      <c r="DE46" s="366">
        <f t="shared" si="188"/>
        <v>559</v>
      </c>
      <c r="DF46" s="366">
        <f t="shared" si="188"/>
        <v>1093</v>
      </c>
      <c r="DG46" s="366">
        <f t="shared" si="188"/>
        <v>1687</v>
      </c>
      <c r="DH46" s="366">
        <f t="shared" si="188"/>
        <v>-1534</v>
      </c>
      <c r="DI46" s="366">
        <f t="shared" si="189"/>
        <v>-1454</v>
      </c>
      <c r="DJ46" s="366">
        <f t="shared" si="189"/>
        <v>1252</v>
      </c>
      <c r="DK46" s="366">
        <f t="shared" si="189"/>
        <v>-297</v>
      </c>
      <c r="DL46" s="366">
        <f t="shared" si="189"/>
        <v>1713</v>
      </c>
      <c r="DM46" s="366">
        <f t="shared" si="189"/>
        <v>2248</v>
      </c>
      <c r="DN46" s="366">
        <f t="shared" si="189"/>
        <v>188</v>
      </c>
      <c r="DO46" s="366">
        <f t="shared" si="189"/>
        <v>3985</v>
      </c>
      <c r="DP46" s="366">
        <f t="shared" si="189"/>
        <v>-2071</v>
      </c>
      <c r="DQ46" s="366">
        <f t="shared" si="189"/>
        <v>847</v>
      </c>
      <c r="DR46" s="366">
        <f t="shared" si="189"/>
        <v>773</v>
      </c>
      <c r="DS46" s="366">
        <f t="shared" si="189"/>
        <v>3156</v>
      </c>
      <c r="DT46" s="366">
        <f t="shared" si="189"/>
        <v>710</v>
      </c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6267</v>
      </c>
    </row>
    <row r="47" spans="1:133" s="31" customFormat="1" ht="15">
      <c r="A47" s="138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65">
        <v>34598</v>
      </c>
      <c r="BJ47" s="529">
        <v>33867</v>
      </c>
      <c r="BK47" s="552">
        <v>96185</v>
      </c>
      <c r="BL47" s="276">
        <v>42048</v>
      </c>
      <c r="BM47" s="276">
        <v>39984</v>
      </c>
      <c r="BN47" s="276">
        <v>36089</v>
      </c>
      <c r="BO47" s="56"/>
      <c r="BP47" s="276"/>
      <c r="BQ47" s="276"/>
      <c r="BR47" s="276"/>
      <c r="BS47" s="276"/>
      <c r="BT47" s="276"/>
      <c r="BU47" s="33">
        <f t="shared" si="185"/>
        <v>272.36000000000058</v>
      </c>
      <c r="BV47" s="36">
        <f t="shared" si="185"/>
        <v>54978.360000000001</v>
      </c>
      <c r="BW47" s="36">
        <f t="shared" si="185"/>
        <v>33525.190000000002</v>
      </c>
      <c r="BX47" s="36">
        <f t="shared" si="185"/>
        <v>7148.0900000000001</v>
      </c>
      <c r="BY47" s="36">
        <f t="shared" si="185"/>
        <v>48953.940000000002</v>
      </c>
      <c r="BZ47" s="36">
        <f t="shared" si="185"/>
        <v>11851.129999999999</v>
      </c>
      <c r="CA47" s="36">
        <f t="shared" si="185"/>
        <v>-5669.9199999999983</v>
      </c>
      <c r="CB47" s="36">
        <f t="shared" si="185"/>
        <v>21802.790000000001</v>
      </c>
      <c r="CC47" s="36">
        <f t="shared" si="185"/>
        <v>3189.4400000000023</v>
      </c>
      <c r="CD47" s="386">
        <f t="shared" si="185"/>
        <v>2110.3300000000017</v>
      </c>
      <c r="CE47" s="409">
        <f t="shared" si="186"/>
        <v>-11273.610000000001</v>
      </c>
      <c r="CF47" s="36">
        <f t="shared" si="186"/>
        <v>3919.0500000000029</v>
      </c>
      <c r="CG47" s="36">
        <f t="shared" si="186"/>
        <v>-13559.82</v>
      </c>
      <c r="CH47" s="36">
        <f t="shared" si="186"/>
        <v>-48351</v>
      </c>
      <c r="CI47" s="36">
        <f t="shared" si="186"/>
        <v>-40024</v>
      </c>
      <c r="CJ47" s="227">
        <f t="shared" si="186"/>
        <v>2777</v>
      </c>
      <c r="CK47" s="227">
        <f t="shared" si="186"/>
        <v>-34644</v>
      </c>
      <c r="CL47" s="227">
        <f t="shared" si="186"/>
        <v>6565</v>
      </c>
      <c r="CM47" s="253">
        <f t="shared" si="186"/>
        <v>3707</v>
      </c>
      <c r="CN47" s="253">
        <f t="shared" si="186"/>
        <v>40179</v>
      </c>
      <c r="CO47" s="253">
        <f t="shared" si="187"/>
        <v>1976</v>
      </c>
      <c r="CP47" s="366">
        <f t="shared" si="187"/>
        <v>-3460</v>
      </c>
      <c r="CQ47" s="335">
        <f t="shared" si="187"/>
        <v>46044</v>
      </c>
      <c r="CR47" s="253">
        <f t="shared" si="187"/>
        <v>-2523</v>
      </c>
      <c r="CS47" s="253">
        <f t="shared" si="187"/>
        <v>28486</v>
      </c>
      <c r="CT47" s="253">
        <f t="shared" si="187"/>
        <v>-18672</v>
      </c>
      <c r="CU47" s="253">
        <f t="shared" si="187"/>
        <v>11305</v>
      </c>
      <c r="CV47" s="253">
        <f t="shared" si="187"/>
        <v>8802</v>
      </c>
      <c r="CW47" s="253">
        <f t="shared" si="187"/>
        <v>42294</v>
      </c>
      <c r="CX47" s="253">
        <f t="shared" si="187"/>
        <v>-12215</v>
      </c>
      <c r="CY47" s="253">
        <f t="shared" si="188"/>
        <v>11418</v>
      </c>
      <c r="CZ47" s="253">
        <f t="shared" si="188"/>
        <v>-52821</v>
      </c>
      <c r="DA47" s="253">
        <f t="shared" si="188"/>
        <v>-14550</v>
      </c>
      <c r="DB47" s="366">
        <f t="shared" si="188"/>
        <v>7131</v>
      </c>
      <c r="DC47" s="366">
        <f t="shared" si="188"/>
        <v>-25522</v>
      </c>
      <c r="DD47" s="366">
        <f t="shared" si="188"/>
        <v>9550</v>
      </c>
      <c r="DE47" s="366">
        <f t="shared" si="188"/>
        <v>-26560</v>
      </c>
      <c r="DF47" s="366">
        <f t="shared" si="188"/>
        <v>19323</v>
      </c>
      <c r="DG47" s="366">
        <f t="shared" si="188"/>
        <v>-332</v>
      </c>
      <c r="DH47" s="366">
        <f t="shared" si="188"/>
        <v>-22178</v>
      </c>
      <c r="DI47" s="366">
        <f t="shared" si="189"/>
        <v>-61823</v>
      </c>
      <c r="DJ47" s="366">
        <f t="shared" si="189"/>
        <v>10572</v>
      </c>
      <c r="DK47" s="366">
        <f t="shared" si="189"/>
        <v>26760</v>
      </c>
      <c r="DL47" s="366">
        <f t="shared" si="189"/>
        <v>-96</v>
      </c>
      <c r="DM47" s="366">
        <f t="shared" si="189"/>
        <v>-17341</v>
      </c>
      <c r="DN47" s="366">
        <f t="shared" si="189"/>
        <v>-11114</v>
      </c>
      <c r="DO47" s="366">
        <f t="shared" si="189"/>
        <v>-22651</v>
      </c>
      <c r="DP47" s="366">
        <f t="shared" si="189"/>
        <v>-32781</v>
      </c>
      <c r="DQ47" s="366">
        <f t="shared" si="189"/>
        <v>69277</v>
      </c>
      <c r="DR47" s="366">
        <f t="shared" si="189"/>
        <v>1729</v>
      </c>
      <c r="DS47" s="366">
        <f t="shared" si="189"/>
        <v>5967</v>
      </c>
      <c r="DT47" s="366">
        <f t="shared" si="189"/>
        <v>16229</v>
      </c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36089</v>
      </c>
    </row>
    <row r="48" spans="1:133" s="31" customFormat="1" ht="15">
      <c r="A48" s="138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65">
        <v>41580</v>
      </c>
      <c r="BJ48" s="529">
        <v>55933</v>
      </c>
      <c r="BK48" s="552">
        <v>81616</v>
      </c>
      <c r="BL48" s="276">
        <v>22993</v>
      </c>
      <c r="BM48" s="276">
        <v>34969</v>
      </c>
      <c r="BN48" s="276">
        <v>21658</v>
      </c>
      <c r="BO48" s="56"/>
      <c r="BP48" s="276"/>
      <c r="BQ48" s="276"/>
      <c r="BR48" s="276"/>
      <c r="BS48" s="276"/>
      <c r="BT48" s="276"/>
      <c r="BU48" s="33">
        <f t="shared" si="185"/>
        <v>-3998.1900000000023</v>
      </c>
      <c r="BV48" s="36">
        <f t="shared" si="185"/>
        <v>49357.419999999998</v>
      </c>
      <c r="BW48" s="36">
        <f t="shared" si="185"/>
        <v>29420.809999999998</v>
      </c>
      <c r="BX48" s="36">
        <f t="shared" si="185"/>
        <v>-14343.84</v>
      </c>
      <c r="BY48" s="36">
        <f t="shared" si="185"/>
        <v>42294.479999999996</v>
      </c>
      <c r="BZ48" s="36">
        <f t="shared" si="185"/>
        <v>15474.08</v>
      </c>
      <c r="CA48" s="36">
        <f t="shared" si="185"/>
        <v>4801.9000000000015</v>
      </c>
      <c r="CB48" s="36">
        <f t="shared" si="185"/>
        <v>60365.009999999995</v>
      </c>
      <c r="CC48" s="36">
        <f t="shared" si="185"/>
        <v>11355.289999999994</v>
      </c>
      <c r="CD48" s="386">
        <f t="shared" si="185"/>
        <v>21663.559999999998</v>
      </c>
      <c r="CE48" s="409">
        <f t="shared" si="186"/>
        <v>-5446.9199999999983</v>
      </c>
      <c r="CF48" s="36">
        <f t="shared" si="186"/>
        <v>-26524.82</v>
      </c>
      <c r="CG48" s="36">
        <f t="shared" si="186"/>
        <v>-13924.759999999998</v>
      </c>
      <c r="CH48" s="36">
        <f t="shared" si="186"/>
        <v>-36706</v>
      </c>
      <c r="CI48" s="36">
        <f t="shared" si="186"/>
        <v>-32697</v>
      </c>
      <c r="CJ48" s="227">
        <f t="shared" si="186"/>
        <v>37005</v>
      </c>
      <c r="CK48" s="227">
        <f t="shared" si="186"/>
        <v>-2772</v>
      </c>
      <c r="CL48" s="227">
        <f t="shared" si="186"/>
        <v>-589</v>
      </c>
      <c r="CM48" s="253">
        <f t="shared" si="186"/>
        <v>-656</v>
      </c>
      <c r="CN48" s="253">
        <f t="shared" si="186"/>
        <v>59895</v>
      </c>
      <c r="CO48" s="253">
        <f t="shared" si="187"/>
        <v>-49462</v>
      </c>
      <c r="CP48" s="366">
        <f t="shared" si="187"/>
        <v>-40125</v>
      </c>
      <c r="CQ48" s="335">
        <f t="shared" si="187"/>
        <v>29871</v>
      </c>
      <c r="CR48" s="253">
        <f t="shared" si="187"/>
        <v>-3357</v>
      </c>
      <c r="CS48" s="253">
        <f t="shared" si="187"/>
        <v>6599</v>
      </c>
      <c r="CT48" s="253">
        <f t="shared" si="187"/>
        <v>-26903</v>
      </c>
      <c r="CU48" s="253">
        <f t="shared" si="187"/>
        <v>1490</v>
      </c>
      <c r="CV48" s="253">
        <f t="shared" si="187"/>
        <v>-35575</v>
      </c>
      <c r="CW48" s="253">
        <f t="shared" si="187"/>
        <v>13649</v>
      </c>
      <c r="CX48" s="253">
        <f t="shared" si="187"/>
        <v>-16170</v>
      </c>
      <c r="CY48" s="253">
        <f t="shared" si="188"/>
        <v>8108</v>
      </c>
      <c r="CZ48" s="253">
        <f t="shared" si="188"/>
        <v>-47445</v>
      </c>
      <c r="DA48" s="253">
        <f t="shared" si="188"/>
        <v>60969</v>
      </c>
      <c r="DB48" s="366">
        <f t="shared" si="188"/>
        <v>42565</v>
      </c>
      <c r="DC48" s="366">
        <f t="shared" si="188"/>
        <v>-35354</v>
      </c>
      <c r="DD48" s="366">
        <f t="shared" si="188"/>
        <v>44599</v>
      </c>
      <c r="DE48" s="366">
        <f t="shared" si="188"/>
        <v>-9447</v>
      </c>
      <c r="DF48" s="366">
        <f t="shared" si="188"/>
        <v>31850</v>
      </c>
      <c r="DG48" s="366">
        <f t="shared" si="188"/>
        <v>7773</v>
      </c>
      <c r="DH48" s="366">
        <f t="shared" si="188"/>
        <v>-4355</v>
      </c>
      <c r="DI48" s="366">
        <f t="shared" si="189"/>
        <v>-65628</v>
      </c>
      <c r="DJ48" s="366">
        <f t="shared" si="189"/>
        <v>9831</v>
      </c>
      <c r="DK48" s="366">
        <f t="shared" si="189"/>
        <v>83620</v>
      </c>
      <c r="DL48" s="366">
        <f t="shared" si="189"/>
        <v>-57164</v>
      </c>
      <c r="DM48" s="366">
        <f t="shared" si="189"/>
        <v>-61258</v>
      </c>
      <c r="DN48" s="366">
        <f t="shared" si="189"/>
        <v>-3672</v>
      </c>
      <c r="DO48" s="366">
        <f t="shared" si="189"/>
        <v>2532</v>
      </c>
      <c r="DP48" s="366">
        <f t="shared" si="189"/>
        <v>3225</v>
      </c>
      <c r="DQ48" s="366">
        <f t="shared" si="189"/>
        <v>78014</v>
      </c>
      <c r="DR48" s="366">
        <f t="shared" si="189"/>
        <v>-17868</v>
      </c>
      <c r="DS48" s="366">
        <f t="shared" si="189"/>
        <v>17420</v>
      </c>
      <c r="DT48" s="366">
        <f t="shared" si="189"/>
        <v>14999</v>
      </c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21658</v>
      </c>
    </row>
    <row r="49" spans="1:133" s="31" customFormat="1" ht="15">
      <c r="A49" s="138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65">
        <v>15316</v>
      </c>
      <c r="BJ49" s="529">
        <v>52753</v>
      </c>
      <c r="BK49" s="552">
        <v>13621</v>
      </c>
      <c r="BL49" s="276">
        <v>12351</v>
      </c>
      <c r="BM49" s="276">
        <v>37474</v>
      </c>
      <c r="BN49" s="276">
        <v>3510</v>
      </c>
      <c r="BO49" s="56"/>
      <c r="BP49" s="276"/>
      <c r="BQ49" s="276"/>
      <c r="BR49" s="276"/>
      <c r="BS49" s="276"/>
      <c r="BT49" s="276"/>
      <c r="BU49" s="33">
        <f t="shared" si="185"/>
        <v>44783.349999999999</v>
      </c>
      <c r="BV49" s="36">
        <f t="shared" si="185"/>
        <v>13367.719999999999</v>
      </c>
      <c r="BW49" s="36">
        <f t="shared" si="185"/>
        <v>15739</v>
      </c>
      <c r="BX49" s="36">
        <f t="shared" si="185"/>
        <v>78331.509999999995</v>
      </c>
      <c r="BY49" s="36">
        <f t="shared" si="185"/>
        <v>653.88000000000102</v>
      </c>
      <c r="BZ49" s="36">
        <f t="shared" si="185"/>
        <v>5735.1800000000003</v>
      </c>
      <c r="CA49" s="36">
        <f t="shared" si="185"/>
        <v>13642.49</v>
      </c>
      <c r="CB49" s="36">
        <f t="shared" si="185"/>
        <v>33608.650000000001</v>
      </c>
      <c r="CC49" s="36">
        <f t="shared" si="185"/>
        <v>10086.950000000001</v>
      </c>
      <c r="CD49" s="386">
        <f t="shared" si="185"/>
        <v>40082.279999999999</v>
      </c>
      <c r="CE49" s="409">
        <f t="shared" si="186"/>
        <v>29.460000000000001</v>
      </c>
      <c r="CF49" s="36">
        <f t="shared" si="186"/>
        <v>22604.950000000001</v>
      </c>
      <c r="CG49" s="36">
        <f t="shared" si="186"/>
        <v>-33441.139999999999</v>
      </c>
      <c r="CH49" s="36">
        <f t="shared" si="186"/>
        <v>-10117</v>
      </c>
      <c r="CI49" s="36">
        <f t="shared" si="186"/>
        <v>1130</v>
      </c>
      <c r="CJ49" s="227">
        <f t="shared" si="186"/>
        <v>-78928</v>
      </c>
      <c r="CK49" s="227">
        <f t="shared" si="186"/>
        <v>-6441</v>
      </c>
      <c r="CL49" s="227">
        <f t="shared" si="186"/>
        <v>-6159</v>
      </c>
      <c r="CM49" s="253">
        <f t="shared" si="186"/>
        <v>16859</v>
      </c>
      <c r="CN49" s="253">
        <f t="shared" si="186"/>
        <v>10625</v>
      </c>
      <c r="CO49" s="253">
        <f t="shared" si="187"/>
        <v>41200</v>
      </c>
      <c r="CP49" s="366">
        <f t="shared" si="187"/>
        <v>-48339</v>
      </c>
      <c r="CQ49" s="335">
        <f t="shared" si="187"/>
        <v>76292</v>
      </c>
      <c r="CR49" s="253">
        <f t="shared" si="187"/>
        <v>17462</v>
      </c>
      <c r="CS49" s="253">
        <f t="shared" si="187"/>
        <v>999</v>
      </c>
      <c r="CT49" s="253">
        <f t="shared" si="187"/>
        <v>119953</v>
      </c>
      <c r="CU49" s="253">
        <f t="shared" si="187"/>
        <v>31718</v>
      </c>
      <c r="CV49" s="253">
        <f t="shared" si="187"/>
        <v>30086</v>
      </c>
      <c r="CW49" s="253">
        <f t="shared" si="187"/>
        <v>243</v>
      </c>
      <c r="CX49" s="253">
        <f t="shared" si="187"/>
        <v>-24515</v>
      </c>
      <c r="CY49" s="253">
        <f t="shared" si="188"/>
        <v>58526</v>
      </c>
      <c r="CZ49" s="253">
        <f t="shared" si="188"/>
        <v>-3587</v>
      </c>
      <c r="DA49" s="253">
        <f t="shared" si="188"/>
        <v>-36740</v>
      </c>
      <c r="DB49" s="366">
        <f t="shared" si="188"/>
        <v>2284</v>
      </c>
      <c r="DC49" s="366">
        <f t="shared" si="188"/>
        <v>-62481</v>
      </c>
      <c r="DD49" s="366">
        <f t="shared" si="188"/>
        <v>-24805</v>
      </c>
      <c r="DE49" s="366">
        <f t="shared" si="188"/>
        <v>-2846</v>
      </c>
      <c r="DF49" s="366">
        <f t="shared" si="188"/>
        <v>-101865</v>
      </c>
      <c r="DG49" s="366">
        <f t="shared" si="188"/>
        <v>-7574</v>
      </c>
      <c r="DH49" s="366">
        <f t="shared" si="188"/>
        <v>25819</v>
      </c>
      <c r="DI49" s="366">
        <f t="shared" si="189"/>
        <v>-6964</v>
      </c>
      <c r="DJ49" s="366">
        <f t="shared" si="189"/>
        <v>25427</v>
      </c>
      <c r="DK49" s="366">
        <f t="shared" si="189"/>
        <v>-26052</v>
      </c>
      <c r="DL49" s="366">
        <f t="shared" si="189"/>
        <v>-20099</v>
      </c>
      <c r="DM49" s="366">
        <f t="shared" si="189"/>
        <v>-465</v>
      </c>
      <c r="DN49" s="366">
        <f t="shared" si="189"/>
        <v>-1459</v>
      </c>
      <c r="DO49" s="366">
        <f t="shared" si="189"/>
        <v>1475</v>
      </c>
      <c r="DP49" s="366">
        <f t="shared" si="189"/>
        <v>22700</v>
      </c>
      <c r="DQ49" s="366">
        <f t="shared" si="189"/>
        <v>4125</v>
      </c>
      <c r="DR49" s="366">
        <f t="shared" si="189"/>
        <v>-9336</v>
      </c>
      <c r="DS49" s="366">
        <f t="shared" si="189"/>
        <v>-3539</v>
      </c>
      <c r="DT49" s="366">
        <f t="shared" si="189"/>
        <v>-68345</v>
      </c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3510</v>
      </c>
    </row>
    <row r="50" spans="1:133" s="122" customFormat="1" ht="15">
      <c r="A50" s="139"/>
      <c r="B50" s="32" t="s">
        <v>144</v>
      </c>
      <c r="C50" s="132">
        <f t="shared" si="190" ref="C50:Q50">SUM(C45:C49)</f>
        <v>259539.65000000002</v>
      </c>
      <c r="D50" s="133">
        <f t="shared" si="190"/>
        <v>252429.85000000001</v>
      </c>
      <c r="E50" s="133">
        <f t="shared" si="190"/>
        <v>230762.14000000001</v>
      </c>
      <c r="F50" s="133">
        <f t="shared" si="190"/>
        <v>189722.35999999999</v>
      </c>
      <c r="G50" s="133">
        <f t="shared" si="190"/>
        <v>228458.25999999998</v>
      </c>
      <c r="H50" s="133">
        <f t="shared" si="190"/>
        <v>203928.43000000002</v>
      </c>
      <c r="I50" s="133">
        <f t="shared" si="190"/>
        <v>281155.04999999999</v>
      </c>
      <c r="J50" s="133">
        <f t="shared" si="190"/>
        <v>267851.63999999996</v>
      </c>
      <c r="K50" s="133">
        <f t="shared" si="190"/>
        <v>338525.89000000001</v>
      </c>
      <c r="L50" s="134">
        <f t="shared" si="190"/>
        <v>311317.64000000001</v>
      </c>
      <c r="M50" s="133">
        <f t="shared" si="190"/>
        <v>324389.33999999997</v>
      </c>
      <c r="N50" s="133">
        <f t="shared" si="190"/>
        <v>326823.26999999996</v>
      </c>
      <c r="O50" s="133">
        <f t="shared" si="190"/>
        <v>356099.83000000002</v>
      </c>
      <c r="P50" s="133">
        <f t="shared" si="190"/>
        <v>456436</v>
      </c>
      <c r="Q50" s="133">
        <f t="shared" si="190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66">
        <v>302893</v>
      </c>
      <c r="BJ50" s="530">
        <v>404159</v>
      </c>
      <c r="BK50" s="553">
        <v>523800</v>
      </c>
      <c r="BL50" s="277">
        <v>325471</v>
      </c>
      <c r="BM50" s="277">
        <v>367589</v>
      </c>
      <c r="BN50" s="277">
        <v>267415</v>
      </c>
      <c r="BO50" s="37"/>
      <c r="BP50" s="277"/>
      <c r="BQ50" s="277"/>
      <c r="BR50" s="277"/>
      <c r="BS50" s="277"/>
      <c r="BT50" s="277"/>
      <c r="BU50" s="132">
        <f t="shared" si="191" ref="BU50:BY50">SUM(BU45:BU49)</f>
        <v>96560.179999999993</v>
      </c>
      <c r="BV50" s="135">
        <f t="shared" si="191"/>
        <v>204006.14999999999</v>
      </c>
      <c r="BW50" s="135">
        <f t="shared" si="191"/>
        <v>153070.85999999999</v>
      </c>
      <c r="BX50" s="135">
        <f t="shared" si="191"/>
        <v>176206.64000000001</v>
      </c>
      <c r="BY50" s="135">
        <f t="shared" si="191"/>
        <v>195024.73999999999</v>
      </c>
      <c r="BZ50" s="135">
        <f t="shared" si="192" ref="BZ50:CH50">SUM(BZ45:BZ49)</f>
        <v>170613.56999999998</v>
      </c>
      <c r="CA50" s="135">
        <f t="shared" si="192"/>
        <v>167582.94999999998</v>
      </c>
      <c r="CB50" s="135">
        <f t="shared" si="192"/>
        <v>225040.36000000002</v>
      </c>
      <c r="CC50" s="135">
        <f t="shared" si="192"/>
        <v>124087.10999999999</v>
      </c>
      <c r="CD50" s="387">
        <f t="shared" si="192"/>
        <v>122117.36000000002</v>
      </c>
      <c r="CE50" s="410">
        <f t="shared" si="192"/>
        <v>20295.659999999996</v>
      </c>
      <c r="CF50" s="135">
        <f t="shared" si="192"/>
        <v>91876.729999999996</v>
      </c>
      <c r="CG50" s="135">
        <f t="shared" si="192"/>
        <v>-21676.829999999998</v>
      </c>
      <c r="CH50" s="135">
        <f t="shared" si="192"/>
        <v>-88739</v>
      </c>
      <c r="CI50" s="135">
        <f t="shared" si="193" ref="CI50:CJ50">SUM(CI45:CI49)</f>
        <v>-114117</v>
      </c>
      <c r="CJ50" s="228">
        <f t="shared" si="193"/>
        <v>-84457</v>
      </c>
      <c r="CK50" s="228">
        <f t="shared" si="194" ref="CK50">SUM(CK45:CK49)</f>
        <v>-78168</v>
      </c>
      <c r="CL50" s="228">
        <f t="shared" si="195" ref="CL50:CM50">SUM(CL45:CL49)</f>
        <v>-39244</v>
      </c>
      <c r="CM50" s="254">
        <f t="shared" si="195"/>
        <v>-75804</v>
      </c>
      <c r="CN50" s="254">
        <f t="shared" si="196" ref="CN50:CO50">SUM(CN45:CN49)</f>
        <v>122287</v>
      </c>
      <c r="CO50" s="254">
        <f t="shared" si="196"/>
        <v>-57717</v>
      </c>
      <c r="CP50" s="367">
        <f t="shared" si="197" ref="CP50:CQ50">SUM(CP45:CP49)</f>
        <v>-145640</v>
      </c>
      <c r="CQ50" s="336">
        <f t="shared" si="197"/>
        <v>155208</v>
      </c>
      <c r="CR50" s="254">
        <f t="shared" si="198" ref="CR50">SUM(CR45:CR49)</f>
        <v>-60519</v>
      </c>
      <c r="CS50" s="254">
        <f t="shared" si="199" ref="CS50">SUM(CS45:CS49)</f>
        <v>15326</v>
      </c>
      <c r="CT50" s="254">
        <f t="shared" si="200" ref="CT50">SUM(CT45:CT49)</f>
        <v>-38944</v>
      </c>
      <c r="CU50" s="254">
        <f t="shared" si="201" ref="CU50">SUM(CU45:CU49)</f>
        <v>12546</v>
      </c>
      <c r="CV50" s="254">
        <f t="shared" si="202" ref="CV50">SUM(CV45:CV49)</f>
        <v>-4626</v>
      </c>
      <c r="CW50" s="254">
        <f t="shared" si="203" ref="CW50">SUM(CW45:CW49)</f>
        <v>51490</v>
      </c>
      <c r="CX50" s="254">
        <f t="shared" si="204" ref="CX50">SUM(CX45:CX49)</f>
        <v>-114143</v>
      </c>
      <c r="CY50" s="254">
        <f t="shared" si="205" ref="CY50">SUM(CY45:CY49)</f>
        <v>71218</v>
      </c>
      <c r="CZ50" s="254">
        <f t="shared" si="206" ref="CZ50">SUM(CZ45:CZ49)</f>
        <v>-159343</v>
      </c>
      <c r="DA50" s="254">
        <f t="shared" si="207" ref="DA50">SUM(DA45:DA49)</f>
        <v>-45065</v>
      </c>
      <c r="DB50" s="367">
        <f t="shared" si="208" ref="DB50">SUM(DB45:DB49)</f>
        <v>48685</v>
      </c>
      <c r="DC50" s="367">
        <f t="shared" si="209" ref="DC50">SUM(DC45:DC49)</f>
        <v>-166005</v>
      </c>
      <c r="DD50" s="367">
        <f t="shared" si="210" ref="DD50">SUM(DD45:DD49)</f>
        <v>130555</v>
      </c>
      <c r="DE50" s="367">
        <f t="shared" si="211" ref="DE50">SUM(DE45:DE49)</f>
        <v>-34061</v>
      </c>
      <c r="DF50" s="367">
        <f t="shared" si="212" ref="DF50">SUM(DF45:DF49)</f>
        <v>28725</v>
      </c>
      <c r="DG50" s="367">
        <f t="shared" si="213" ref="DG50">SUM(DG45:DG49)</f>
        <v>113659</v>
      </c>
      <c r="DH50" s="367">
        <f t="shared" si="214" ref="DH50">SUM(DH45:DH49)</f>
        <v>5517</v>
      </c>
      <c r="DI50" s="367">
        <f t="shared" si="215" ref="DI50">SUM(DI45:DI49)</f>
        <v>-184231</v>
      </c>
      <c r="DJ50" s="367">
        <f t="shared" si="216" ref="DJ50">SUM(DJ45:DJ49)</f>
        <v>143193</v>
      </c>
      <c r="DK50" s="367">
        <f t="shared" si="217" ref="DK50:DL50">SUM(DK45:DK49)</f>
        <v>129680</v>
      </c>
      <c r="DL50" s="367">
        <f t="shared" si="217"/>
        <v>-118944</v>
      </c>
      <c r="DM50" s="367">
        <f t="shared" si="218" ref="DM50:DN50">SUM(DM45:DM49)</f>
        <v>-30366</v>
      </c>
      <c r="DN50" s="367">
        <f t="shared" si="218"/>
        <v>10065</v>
      </c>
      <c r="DO50" s="367">
        <f t="shared" si="219" ref="DO50:DP50">SUM(DO45:DO49)</f>
        <v>-30995</v>
      </c>
      <c r="DP50" s="367">
        <f t="shared" si="219"/>
        <v>-84577</v>
      </c>
      <c r="DQ50" s="367">
        <f t="shared" si="220" ref="DQ50:DR50">SUM(DQ45:DQ49)</f>
        <v>208112</v>
      </c>
      <c r="DR50" s="367">
        <f t="shared" si="220"/>
        <v>-32007</v>
      </c>
      <c r="DS50" s="367">
        <f t="shared" si="221" ref="DS50:DT50">SUM(DS45:DS49)</f>
        <v>-28332</v>
      </c>
      <c r="DT50" s="367">
        <f t="shared" si="221"/>
        <v>-14948</v>
      </c>
      <c r="EB50" s="327"/>
      <c r="EC50" s="37">
        <f>SUM(EC45:EC49)</f>
        <v>267415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278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443"/>
      <c r="DV51" s="443"/>
      <c r="DW51" s="443"/>
      <c r="DX51" s="443"/>
      <c r="DY51" s="443"/>
      <c r="DZ51" s="443"/>
      <c r="EA51" s="443"/>
      <c r="EB51" s="326"/>
      <c r="EC51" s="42"/>
    </row>
    <row r="52" spans="1:133" s="31" customFormat="1" ht="15">
      <c r="A52" s="138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65">
        <v>68797</v>
      </c>
      <c r="BJ52" s="529">
        <v>94536</v>
      </c>
      <c r="BK52" s="552">
        <v>104027</v>
      </c>
      <c r="BL52" s="276">
        <v>111671</v>
      </c>
      <c r="BM52" s="276">
        <v>87973</v>
      </c>
      <c r="BN52" s="276">
        <v>100239</v>
      </c>
      <c r="BO52" s="56"/>
      <c r="BP52" s="276"/>
      <c r="BQ52" s="276"/>
      <c r="BR52" s="276"/>
      <c r="BS52" s="276"/>
      <c r="BT52" s="276"/>
      <c r="BU52" s="33">
        <f t="shared" si="222" ref="BU52:CD56">O52-C52</f>
        <v>28098.720000000001</v>
      </c>
      <c r="BV52" s="36">
        <f t="shared" si="222"/>
        <v>78623.990000000005</v>
      </c>
      <c r="BW52" s="36">
        <f t="shared" si="222"/>
        <v>66393.339999999997</v>
      </c>
      <c r="BX52" s="36">
        <f t="shared" si="222"/>
        <v>79267.589999999997</v>
      </c>
      <c r="BY52" s="36">
        <f t="shared" si="222"/>
        <v>70793.899999999994</v>
      </c>
      <c r="BZ52" s="36">
        <f t="shared" si="222"/>
        <v>57179.230000000003</v>
      </c>
      <c r="CA52" s="36">
        <f t="shared" si="222"/>
        <v>78993.26999999999</v>
      </c>
      <c r="CB52" s="36">
        <f t="shared" si="222"/>
        <v>127958.55</v>
      </c>
      <c r="CC52" s="36">
        <f t="shared" si="222"/>
        <v>118586.14999999999</v>
      </c>
      <c r="CD52" s="386">
        <f t="shared" si="222"/>
        <v>67847.339999999997</v>
      </c>
      <c r="CE52" s="409">
        <f t="shared" si="223" ref="CE52:CN56">Y52-M52</f>
        <v>50703.559999999998</v>
      </c>
      <c r="CF52" s="36">
        <f t="shared" si="223"/>
        <v>71497.830000000002</v>
      </c>
      <c r="CG52" s="36">
        <f t="shared" si="223"/>
        <v>55616.949999999997</v>
      </c>
      <c r="CH52" s="36">
        <f t="shared" si="223"/>
        <v>14335</v>
      </c>
      <c r="CI52" s="36">
        <f t="shared" si="223"/>
        <v>-5392</v>
      </c>
      <c r="CJ52" s="227">
        <f t="shared" si="223"/>
        <v>-30987</v>
      </c>
      <c r="CK52" s="227">
        <f t="shared" si="223"/>
        <v>-33030</v>
      </c>
      <c r="CL52" s="227">
        <f t="shared" si="223"/>
        <v>-29595</v>
      </c>
      <c r="CM52" s="253">
        <f t="shared" si="223"/>
        <v>-42514</v>
      </c>
      <c r="CN52" s="253">
        <f t="shared" si="223"/>
        <v>-102825</v>
      </c>
      <c r="CO52" s="253">
        <f t="shared" si="224" ref="CO52:CX56">AI52-W52</f>
        <v>-64012</v>
      </c>
      <c r="CP52" s="366">
        <f t="shared" si="224"/>
        <v>-30842</v>
      </c>
      <c r="CQ52" s="335">
        <f t="shared" si="224"/>
        <v>-38625</v>
      </c>
      <c r="CR52" s="253">
        <f t="shared" si="224"/>
        <v>-43843</v>
      </c>
      <c r="CS52" s="253">
        <f t="shared" si="224"/>
        <v>-55361</v>
      </c>
      <c r="CT52" s="253">
        <f t="shared" si="224"/>
        <v>-23877</v>
      </c>
      <c r="CU52" s="253">
        <f t="shared" si="224"/>
        <v>-44876</v>
      </c>
      <c r="CV52" s="253">
        <f t="shared" si="224"/>
        <v>-34602</v>
      </c>
      <c r="CW52" s="253">
        <f t="shared" si="224"/>
        <v>-23532</v>
      </c>
      <c r="CX52" s="253">
        <f t="shared" si="224"/>
        <v>-11264</v>
      </c>
      <c r="CY52" s="253">
        <f t="shared" si="225" ref="CY52:DH56">AS52-AG52</f>
        <v>-19310</v>
      </c>
      <c r="CZ52" s="253">
        <f t="shared" si="225"/>
        <v>-20601</v>
      </c>
      <c r="DA52" s="253">
        <f t="shared" si="225"/>
        <v>-21445</v>
      </c>
      <c r="DB52" s="366">
        <f t="shared" si="225"/>
        <v>-36038</v>
      </c>
      <c r="DC52" s="366">
        <f t="shared" si="225"/>
        <v>-25694</v>
      </c>
      <c r="DD52" s="366">
        <f t="shared" si="225"/>
        <v>-1227</v>
      </c>
      <c r="DE52" s="366">
        <f t="shared" si="225"/>
        <v>10034</v>
      </c>
      <c r="DF52" s="366">
        <f t="shared" si="225"/>
        <v>-40105</v>
      </c>
      <c r="DG52" s="366">
        <f t="shared" si="225"/>
        <v>24835</v>
      </c>
      <c r="DH52" s="366">
        <f t="shared" si="225"/>
        <v>40256</v>
      </c>
      <c r="DI52" s="366">
        <f t="shared" si="226" ref="DI52:DT56">BC52-AQ52</f>
        <v>2749</v>
      </c>
      <c r="DJ52" s="366">
        <f t="shared" si="226"/>
        <v>5491</v>
      </c>
      <c r="DK52" s="366">
        <f t="shared" si="226"/>
        <v>11358</v>
      </c>
      <c r="DL52" s="366">
        <f t="shared" si="226"/>
        <v>15245</v>
      </c>
      <c r="DM52" s="366">
        <f t="shared" si="226"/>
        <v>15034</v>
      </c>
      <c r="DN52" s="366">
        <f t="shared" si="226"/>
        <v>7568</v>
      </c>
      <c r="DO52" s="366">
        <f t="shared" si="226"/>
        <v>15484</v>
      </c>
      <c r="DP52" s="366">
        <f t="shared" si="226"/>
        <v>-726</v>
      </c>
      <c r="DQ52" s="366">
        <f t="shared" si="226"/>
        <v>-9118</v>
      </c>
      <c r="DR52" s="366">
        <f t="shared" si="226"/>
        <v>5468</v>
      </c>
      <c r="DS52" s="366">
        <f t="shared" si="226"/>
        <v>-34904</v>
      </c>
      <c r="DT52" s="366">
        <f t="shared" si="226"/>
        <v>-19314</v>
      </c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100239</v>
      </c>
    </row>
    <row r="53" spans="1:133" s="31" customFormat="1" ht="15">
      <c r="A53" s="138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65">
        <v>5553</v>
      </c>
      <c r="BJ53" s="529">
        <v>8992</v>
      </c>
      <c r="BK53" s="552">
        <v>8476</v>
      </c>
      <c r="BL53" s="276">
        <v>5631</v>
      </c>
      <c r="BM53" s="276">
        <v>4122</v>
      </c>
      <c r="BN53" s="276">
        <v>4919</v>
      </c>
      <c r="BO53" s="56"/>
      <c r="BP53" s="276"/>
      <c r="BQ53" s="276"/>
      <c r="BR53" s="276"/>
      <c r="BS53" s="276"/>
      <c r="BT53" s="276"/>
      <c r="BU53" s="33">
        <f t="shared" si="222"/>
        <v>-1087.7299999999996</v>
      </c>
      <c r="BV53" s="36">
        <f t="shared" si="222"/>
        <v>-96.449999999999818</v>
      </c>
      <c r="BW53" s="36">
        <f t="shared" si="222"/>
        <v>170.25</v>
      </c>
      <c r="BX53" s="36">
        <f t="shared" si="222"/>
        <v>1624.0300000000002</v>
      </c>
      <c r="BY53" s="36">
        <f t="shared" si="222"/>
        <v>1720.5599999999999</v>
      </c>
      <c r="BZ53" s="36">
        <f t="shared" si="222"/>
        <v>1716.75</v>
      </c>
      <c r="CA53" s="36">
        <f t="shared" si="222"/>
        <v>1799.0599999999999</v>
      </c>
      <c r="CB53" s="36">
        <f t="shared" si="222"/>
        <v>871.69999999999982</v>
      </c>
      <c r="CC53" s="36">
        <f t="shared" si="222"/>
        <v>787.23000000000002</v>
      </c>
      <c r="CD53" s="386">
        <f t="shared" si="222"/>
        <v>354.17000000000007</v>
      </c>
      <c r="CE53" s="409">
        <f t="shared" si="223"/>
        <v>356.17000000000007</v>
      </c>
      <c r="CF53" s="36">
        <f t="shared" si="223"/>
        <v>2933.6199999999999</v>
      </c>
      <c r="CG53" s="36">
        <f t="shared" si="223"/>
        <v>5294.3199999999997</v>
      </c>
      <c r="CH53" s="36">
        <f t="shared" si="223"/>
        <v>5186</v>
      </c>
      <c r="CI53" s="36">
        <f t="shared" si="223"/>
        <v>6261</v>
      </c>
      <c r="CJ53" s="227">
        <f t="shared" si="223"/>
        <v>2468</v>
      </c>
      <c r="CK53" s="227">
        <f t="shared" si="223"/>
        <v>322</v>
      </c>
      <c r="CL53" s="227">
        <f t="shared" si="223"/>
        <v>1121</v>
      </c>
      <c r="CM53" s="253">
        <f t="shared" si="223"/>
        <v>685</v>
      </c>
      <c r="CN53" s="253">
        <f t="shared" si="223"/>
        <v>452</v>
      </c>
      <c r="CO53" s="253">
        <f t="shared" si="224"/>
        <v>-583</v>
      </c>
      <c r="CP53" s="366">
        <f t="shared" si="224"/>
        <v>7630</v>
      </c>
      <c r="CQ53" s="335">
        <f t="shared" si="224"/>
        <v>251</v>
      </c>
      <c r="CR53" s="253">
        <f t="shared" si="224"/>
        <v>46</v>
      </c>
      <c r="CS53" s="253">
        <f t="shared" si="224"/>
        <v>-3566</v>
      </c>
      <c r="CT53" s="253">
        <f t="shared" si="224"/>
        <v>-1035</v>
      </c>
      <c r="CU53" s="253">
        <f t="shared" si="224"/>
        <v>-3860</v>
      </c>
      <c r="CV53" s="253">
        <f t="shared" si="224"/>
        <v>-905</v>
      </c>
      <c r="CW53" s="253">
        <f t="shared" si="224"/>
        <v>-1010</v>
      </c>
      <c r="CX53" s="253">
        <f t="shared" si="224"/>
        <v>-2424</v>
      </c>
      <c r="CY53" s="253">
        <f t="shared" si="225"/>
        <v>-933</v>
      </c>
      <c r="CZ53" s="253">
        <f t="shared" si="225"/>
        <v>-1423</v>
      </c>
      <c r="DA53" s="253">
        <f t="shared" si="225"/>
        <v>636</v>
      </c>
      <c r="DB53" s="366">
        <f t="shared" si="225"/>
        <v>-9021</v>
      </c>
      <c r="DC53" s="366">
        <f t="shared" si="225"/>
        <v>-189</v>
      </c>
      <c r="DD53" s="366">
        <f t="shared" si="225"/>
        <v>-949</v>
      </c>
      <c r="DE53" s="366">
        <f t="shared" si="225"/>
        <v>624</v>
      </c>
      <c r="DF53" s="366">
        <f t="shared" si="225"/>
        <v>-3452</v>
      </c>
      <c r="DG53" s="366">
        <f t="shared" si="225"/>
        <v>-1633</v>
      </c>
      <c r="DH53" s="366">
        <f t="shared" si="225"/>
        <v>-353</v>
      </c>
      <c r="DI53" s="366">
        <f t="shared" si="226"/>
        <v>-822</v>
      </c>
      <c r="DJ53" s="366">
        <f t="shared" si="226"/>
        <v>-272</v>
      </c>
      <c r="DK53" s="366">
        <f t="shared" si="226"/>
        <v>-1018</v>
      </c>
      <c r="DL53" s="366">
        <f t="shared" si="226"/>
        <v>1207</v>
      </c>
      <c r="DM53" s="366">
        <f t="shared" si="226"/>
        <v>822</v>
      </c>
      <c r="DN53" s="366">
        <f t="shared" si="226"/>
        <v>1620</v>
      </c>
      <c r="DO53" s="366">
        <f t="shared" si="226"/>
        <v>1937</v>
      </c>
      <c r="DP53" s="366">
        <f t="shared" si="226"/>
        <v>2925</v>
      </c>
      <c r="DQ53" s="366">
        <f t="shared" si="226"/>
        <v>1521</v>
      </c>
      <c r="DR53" s="366">
        <f t="shared" si="226"/>
        <v>-234</v>
      </c>
      <c r="DS53" s="366">
        <f t="shared" si="226"/>
        <v>-1870</v>
      </c>
      <c r="DT53" s="366">
        <f t="shared" si="226"/>
        <v>-1933</v>
      </c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4919</v>
      </c>
    </row>
    <row r="54" spans="1:133" s="31" customFormat="1" ht="15">
      <c r="A54" s="138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65">
        <v>9227</v>
      </c>
      <c r="BJ54" s="529">
        <v>14311</v>
      </c>
      <c r="BK54" s="552">
        <v>11158</v>
      </c>
      <c r="BL54" s="276">
        <v>18326</v>
      </c>
      <c r="BM54" s="276">
        <v>12439</v>
      </c>
      <c r="BN54" s="276">
        <v>10883</v>
      </c>
      <c r="BO54" s="56"/>
      <c r="BP54" s="276"/>
      <c r="BQ54" s="276"/>
      <c r="BR54" s="276"/>
      <c r="BS54" s="276"/>
      <c r="BT54" s="276"/>
      <c r="BU54" s="33">
        <f t="shared" si="222"/>
        <v>4251.4199999999983</v>
      </c>
      <c r="BV54" s="36">
        <f t="shared" si="222"/>
        <v>16344.75</v>
      </c>
      <c r="BW54" s="36">
        <f t="shared" si="222"/>
        <v>15483.25</v>
      </c>
      <c r="BX54" s="36">
        <f t="shared" si="222"/>
        <v>13879.860000000001</v>
      </c>
      <c r="BY54" s="36">
        <f t="shared" si="222"/>
        <v>18861.150000000001</v>
      </c>
      <c r="BZ54" s="36">
        <f t="shared" si="222"/>
        <v>-2847.4899999999998</v>
      </c>
      <c r="CA54" s="36">
        <f t="shared" si="222"/>
        <v>-326.64999999999964</v>
      </c>
      <c r="CB54" s="36">
        <f t="shared" si="222"/>
        <v>-6265.9300000000003</v>
      </c>
      <c r="CC54" s="36">
        <f t="shared" si="222"/>
        <v>12407.040000000001</v>
      </c>
      <c r="CD54" s="386">
        <f t="shared" si="222"/>
        <v>-2569.1700000000001</v>
      </c>
      <c r="CE54" s="409">
        <f t="shared" si="223"/>
        <v>5907.0200000000004</v>
      </c>
      <c r="CF54" s="36">
        <f t="shared" si="223"/>
        <v>5985.6599999999999</v>
      </c>
      <c r="CG54" s="36">
        <f t="shared" si="223"/>
        <v>-2141.9599999999991</v>
      </c>
      <c r="CH54" s="36">
        <f t="shared" si="223"/>
        <v>-12387</v>
      </c>
      <c r="CI54" s="36">
        <f t="shared" si="223"/>
        <v>-17404</v>
      </c>
      <c r="CJ54" s="227">
        <f t="shared" si="223"/>
        <v>-6056</v>
      </c>
      <c r="CK54" s="227">
        <f t="shared" si="223"/>
        <v>-13514</v>
      </c>
      <c r="CL54" s="227">
        <f t="shared" si="223"/>
        <v>-2122</v>
      </c>
      <c r="CM54" s="253">
        <f t="shared" si="223"/>
        <v>903</v>
      </c>
      <c r="CN54" s="253">
        <f t="shared" si="223"/>
        <v>-5471</v>
      </c>
      <c r="CO54" s="253">
        <f t="shared" si="224"/>
        <v>-6093</v>
      </c>
      <c r="CP54" s="366">
        <f t="shared" si="224"/>
        <v>6544</v>
      </c>
      <c r="CQ54" s="335">
        <f t="shared" si="224"/>
        <v>-592</v>
      </c>
      <c r="CR54" s="253">
        <f t="shared" si="224"/>
        <v>2904</v>
      </c>
      <c r="CS54" s="253">
        <f t="shared" si="224"/>
        <v>4185</v>
      </c>
      <c r="CT54" s="253">
        <f t="shared" si="224"/>
        <v>10721</v>
      </c>
      <c r="CU54" s="253">
        <f t="shared" si="224"/>
        <v>8275</v>
      </c>
      <c r="CV54" s="253">
        <f t="shared" si="224"/>
        <v>-984</v>
      </c>
      <c r="CW54" s="253">
        <f t="shared" si="224"/>
        <v>5669</v>
      </c>
      <c r="CX54" s="253">
        <f t="shared" si="224"/>
        <v>832</v>
      </c>
      <c r="CY54" s="253">
        <f t="shared" si="225"/>
        <v>-4642</v>
      </c>
      <c r="CZ54" s="253">
        <f t="shared" si="225"/>
        <v>-2015</v>
      </c>
      <c r="DA54" s="253">
        <f t="shared" si="225"/>
        <v>4124</v>
      </c>
      <c r="DB54" s="366">
        <f t="shared" si="225"/>
        <v>-10364</v>
      </c>
      <c r="DC54" s="366">
        <f t="shared" si="225"/>
        <v>-6292</v>
      </c>
      <c r="DD54" s="366">
        <f t="shared" si="225"/>
        <v>-281</v>
      </c>
      <c r="DE54" s="366">
        <f t="shared" si="225"/>
        <v>-9866</v>
      </c>
      <c r="DF54" s="366">
        <f t="shared" si="225"/>
        <v>-18137</v>
      </c>
      <c r="DG54" s="366">
        <f t="shared" si="225"/>
        <v>-8516</v>
      </c>
      <c r="DH54" s="366">
        <f t="shared" si="225"/>
        <v>-3489</v>
      </c>
      <c r="DI54" s="366">
        <f t="shared" si="226"/>
        <v>-9346</v>
      </c>
      <c r="DJ54" s="366">
        <f t="shared" si="226"/>
        <v>-5040</v>
      </c>
      <c r="DK54" s="366">
        <f t="shared" si="226"/>
        <v>-2232</v>
      </c>
      <c r="DL54" s="366">
        <f t="shared" si="226"/>
        <v>5920</v>
      </c>
      <c r="DM54" s="366">
        <f t="shared" si="226"/>
        <v>-6764</v>
      </c>
      <c r="DN54" s="366">
        <f t="shared" si="226"/>
        <v>2382</v>
      </c>
      <c r="DO54" s="366">
        <f t="shared" si="226"/>
        <v>1379</v>
      </c>
      <c r="DP54" s="366">
        <f t="shared" si="226"/>
        <v>687</v>
      </c>
      <c r="DQ54" s="366">
        <f t="shared" si="226"/>
        <v>3965</v>
      </c>
      <c r="DR54" s="366">
        <f t="shared" si="226"/>
        <v>14187</v>
      </c>
      <c r="DS54" s="366">
        <f t="shared" si="226"/>
        <v>4661</v>
      </c>
      <c r="DT54" s="366">
        <f t="shared" si="226"/>
        <v>1143</v>
      </c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10883</v>
      </c>
    </row>
    <row r="55" spans="1:133" s="31" customFormat="1" ht="15">
      <c r="A55" s="138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65">
        <v>3267</v>
      </c>
      <c r="BJ55" s="529">
        <v>6232</v>
      </c>
      <c r="BK55" s="552">
        <v>274</v>
      </c>
      <c r="BL55" s="276">
        <v>7</v>
      </c>
      <c r="BM55" s="276">
        <v>500</v>
      </c>
      <c r="BN55" s="276">
        <v>163</v>
      </c>
      <c r="BO55" s="56"/>
      <c r="BP55" s="276"/>
      <c r="BQ55" s="276"/>
      <c r="BR55" s="276"/>
      <c r="BS55" s="276"/>
      <c r="BT55" s="276"/>
      <c r="BU55" s="33">
        <f t="shared" si="222"/>
        <v>4172.1800000000003</v>
      </c>
      <c r="BV55" s="36">
        <f t="shared" si="222"/>
        <v>7543.0799999999999</v>
      </c>
      <c r="BW55" s="36">
        <f t="shared" si="222"/>
        <v>6914.4200000000001</v>
      </c>
      <c r="BX55" s="36">
        <f t="shared" si="222"/>
        <v>2739.1300000000001</v>
      </c>
      <c r="BY55" s="36">
        <f t="shared" si="222"/>
        <v>958.90000000000009</v>
      </c>
      <c r="BZ55" s="36">
        <f t="shared" si="222"/>
        <v>-43.149999999999636</v>
      </c>
      <c r="CA55" s="36">
        <f t="shared" si="222"/>
        <v>963.90999999999985</v>
      </c>
      <c r="CB55" s="36">
        <f t="shared" si="222"/>
        <v>3545.7600000000002</v>
      </c>
      <c r="CC55" s="36">
        <f t="shared" si="222"/>
        <v>-160.01000000000022</v>
      </c>
      <c r="CD55" s="386">
        <f t="shared" si="222"/>
        <v>8878.2700000000004</v>
      </c>
      <c r="CE55" s="409">
        <f t="shared" si="223"/>
        <v>-4184.1100000000006</v>
      </c>
      <c r="CF55" s="36">
        <f t="shared" si="223"/>
        <v>-3052.9799999999996</v>
      </c>
      <c r="CG55" s="36">
        <f t="shared" si="223"/>
        <v>-5100.4200000000001</v>
      </c>
      <c r="CH55" s="36">
        <f t="shared" si="223"/>
        <v>-8978</v>
      </c>
      <c r="CI55" s="36">
        <f t="shared" si="223"/>
        <v>-7660</v>
      </c>
      <c r="CJ55" s="227">
        <f t="shared" si="223"/>
        <v>-2790</v>
      </c>
      <c r="CK55" s="227">
        <f t="shared" si="223"/>
        <v>-3853</v>
      </c>
      <c r="CL55" s="227">
        <f t="shared" si="223"/>
        <v>-2851</v>
      </c>
      <c r="CM55" s="253">
        <f t="shared" si="223"/>
        <v>1214</v>
      </c>
      <c r="CN55" s="253">
        <f t="shared" si="223"/>
        <v>-4491</v>
      </c>
      <c r="CO55" s="253">
        <f t="shared" si="224"/>
        <v>-3883</v>
      </c>
      <c r="CP55" s="366">
        <f t="shared" si="224"/>
        <v>-6849</v>
      </c>
      <c r="CQ55" s="335">
        <f t="shared" si="224"/>
        <v>-3743</v>
      </c>
      <c r="CR55" s="253">
        <f t="shared" si="224"/>
        <v>-86</v>
      </c>
      <c r="CS55" s="253">
        <f t="shared" si="224"/>
        <v>-1061</v>
      </c>
      <c r="CT55" s="253">
        <f t="shared" si="224"/>
        <v>126</v>
      </c>
      <c r="CU55" s="253">
        <f t="shared" si="224"/>
        <v>-745</v>
      </c>
      <c r="CV55" s="253">
        <f t="shared" si="224"/>
        <v>147</v>
      </c>
      <c r="CW55" s="253">
        <f t="shared" si="224"/>
        <v>0</v>
      </c>
      <c r="CX55" s="253">
        <f t="shared" si="224"/>
        <v>-1672</v>
      </c>
      <c r="CY55" s="253">
        <f t="shared" si="225"/>
        <v>3404</v>
      </c>
      <c r="CZ55" s="253">
        <f t="shared" si="225"/>
        <v>4317</v>
      </c>
      <c r="DA55" s="253">
        <f t="shared" si="225"/>
        <v>1359</v>
      </c>
      <c r="DB55" s="366">
        <f t="shared" si="225"/>
        <v>-3124</v>
      </c>
      <c r="DC55" s="366">
        <f t="shared" si="225"/>
        <v>2472</v>
      </c>
      <c r="DD55" s="366">
        <f t="shared" si="225"/>
        <v>-223</v>
      </c>
      <c r="DE55" s="366">
        <f t="shared" si="225"/>
        <v>796</v>
      </c>
      <c r="DF55" s="366">
        <f t="shared" si="225"/>
        <v>-520</v>
      </c>
      <c r="DG55" s="366">
        <f t="shared" si="225"/>
        <v>469</v>
      </c>
      <c r="DH55" s="366">
        <f t="shared" si="225"/>
        <v>3413</v>
      </c>
      <c r="DI55" s="366">
        <f t="shared" si="226"/>
        <v>474</v>
      </c>
      <c r="DJ55" s="366">
        <f t="shared" si="226"/>
        <v>439</v>
      </c>
      <c r="DK55" s="366">
        <f t="shared" si="226"/>
        <v>-8096</v>
      </c>
      <c r="DL55" s="366">
        <f t="shared" si="226"/>
        <v>-5984</v>
      </c>
      <c r="DM55" s="366">
        <f t="shared" si="226"/>
        <v>9236</v>
      </c>
      <c r="DN55" s="366">
        <f t="shared" si="226"/>
        <v>4315</v>
      </c>
      <c r="DO55" s="366">
        <f t="shared" si="226"/>
        <v>-153</v>
      </c>
      <c r="DP55" s="366">
        <f t="shared" si="226"/>
        <v>5261</v>
      </c>
      <c r="DQ55" s="366">
        <f t="shared" si="226"/>
        <v>-564</v>
      </c>
      <c r="DR55" s="366">
        <f t="shared" si="226"/>
        <v>-599</v>
      </c>
      <c r="DS55" s="366">
        <f t="shared" si="226"/>
        <v>-6</v>
      </c>
      <c r="DT55" s="366">
        <f t="shared" si="226"/>
        <v>-3404</v>
      </c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163</v>
      </c>
    </row>
    <row r="56" spans="1:133" s="31" customFormat="1" ht="15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65">
        <v>15235</v>
      </c>
      <c r="BJ56" s="529">
        <v>14318</v>
      </c>
      <c r="BK56" s="552">
        <v>15928</v>
      </c>
      <c r="BL56" s="276">
        <v>2290</v>
      </c>
      <c r="BM56" s="276">
        <v>12351</v>
      </c>
      <c r="BN56" s="276">
        <v>121023</v>
      </c>
      <c r="BO56" s="56"/>
      <c r="BP56" s="276"/>
      <c r="BQ56" s="276"/>
      <c r="BR56" s="276"/>
      <c r="BS56" s="276"/>
      <c r="BT56" s="276"/>
      <c r="BU56" s="33">
        <f t="shared" si="222"/>
        <v>2779.98</v>
      </c>
      <c r="BV56" s="36">
        <f t="shared" si="222"/>
        <v>11155</v>
      </c>
      <c r="BW56" s="36">
        <f t="shared" si="222"/>
        <v>557</v>
      </c>
      <c r="BX56" s="36">
        <f t="shared" si="222"/>
        <v>0</v>
      </c>
      <c r="BY56" s="36">
        <f t="shared" si="222"/>
        <v>48.150000000000006</v>
      </c>
      <c r="BZ56" s="36">
        <f t="shared" si="222"/>
        <v>0</v>
      </c>
      <c r="CA56" s="36">
        <f t="shared" si="222"/>
        <v>0</v>
      </c>
      <c r="CB56" s="36">
        <f t="shared" si="222"/>
        <v>896</v>
      </c>
      <c r="CC56" s="36">
        <f t="shared" si="222"/>
        <v>20</v>
      </c>
      <c r="CD56" s="386">
        <f t="shared" si="222"/>
        <v>70</v>
      </c>
      <c r="CE56" s="409">
        <f t="shared" si="223"/>
        <v>0</v>
      </c>
      <c r="CF56" s="36">
        <f t="shared" si="223"/>
        <v>0</v>
      </c>
      <c r="CG56" s="36">
        <f t="shared" si="223"/>
        <v>-2688.98</v>
      </c>
      <c r="CH56" s="36">
        <f t="shared" si="223"/>
        <v>-11155</v>
      </c>
      <c r="CI56" s="36">
        <f t="shared" si="223"/>
        <v>-289</v>
      </c>
      <c r="CJ56" s="227">
        <f t="shared" si="223"/>
        <v>27</v>
      </c>
      <c r="CK56" s="227">
        <f t="shared" si="223"/>
        <v>863</v>
      </c>
      <c r="CL56" s="227">
        <f t="shared" si="223"/>
        <v>212</v>
      </c>
      <c r="CM56" s="253">
        <f t="shared" si="223"/>
        <v>21120</v>
      </c>
      <c r="CN56" s="253">
        <f t="shared" si="223"/>
        <v>27714</v>
      </c>
      <c r="CO56" s="253">
        <f t="shared" si="224"/>
        <v>16220</v>
      </c>
      <c r="CP56" s="366">
        <f t="shared" si="224"/>
        <v>20124</v>
      </c>
      <c r="CQ56" s="335">
        <f t="shared" si="224"/>
        <v>11980</v>
      </c>
      <c r="CR56" s="253">
        <f t="shared" si="224"/>
        <v>3216</v>
      </c>
      <c r="CS56" s="253">
        <f t="shared" si="224"/>
        <v>21207</v>
      </c>
      <c r="CT56" s="253">
        <f t="shared" si="224"/>
        <v>9401</v>
      </c>
      <c r="CU56" s="253">
        <f t="shared" si="224"/>
        <v>12476</v>
      </c>
      <c r="CV56" s="253">
        <f t="shared" si="224"/>
        <v>19195</v>
      </c>
      <c r="CW56" s="253">
        <f t="shared" si="224"/>
        <v>13125</v>
      </c>
      <c r="CX56" s="253">
        <f t="shared" si="224"/>
        <v>9</v>
      </c>
      <c r="CY56" s="253">
        <f t="shared" si="225"/>
        <v>-14718</v>
      </c>
      <c r="CZ56" s="253">
        <f t="shared" si="225"/>
        <v>-28609</v>
      </c>
      <c r="DA56" s="253">
        <f t="shared" si="225"/>
        <v>-16239</v>
      </c>
      <c r="DB56" s="366">
        <f t="shared" si="225"/>
        <v>-20108</v>
      </c>
      <c r="DC56" s="366">
        <f t="shared" si="225"/>
        <v>-1454</v>
      </c>
      <c r="DD56" s="366">
        <f t="shared" si="225"/>
        <v>10254</v>
      </c>
      <c r="DE56" s="366">
        <f t="shared" si="225"/>
        <v>-9934</v>
      </c>
      <c r="DF56" s="366">
        <f t="shared" si="225"/>
        <v>-254</v>
      </c>
      <c r="DG56" s="366">
        <f t="shared" si="225"/>
        <v>-2963</v>
      </c>
      <c r="DH56" s="366">
        <f t="shared" si="225"/>
        <v>-13024</v>
      </c>
      <c r="DI56" s="366">
        <f t="shared" si="226"/>
        <v>-7983</v>
      </c>
      <c r="DJ56" s="366">
        <f t="shared" si="226"/>
        <v>6707</v>
      </c>
      <c r="DK56" s="366">
        <f t="shared" si="226"/>
        <v>5623</v>
      </c>
      <c r="DL56" s="366">
        <f t="shared" si="226"/>
        <v>15973</v>
      </c>
      <c r="DM56" s="366">
        <f t="shared" si="226"/>
        <v>14730</v>
      </c>
      <c r="DN56" s="366">
        <f t="shared" si="226"/>
        <v>14101</v>
      </c>
      <c r="DO56" s="366">
        <f t="shared" si="226"/>
        <v>4709</v>
      </c>
      <c r="DP56" s="366">
        <f t="shared" si="226"/>
        <v>848</v>
      </c>
      <c r="DQ56" s="366">
        <f t="shared" si="226"/>
        <v>4564</v>
      </c>
      <c r="DR56" s="366">
        <f t="shared" si="226"/>
        <v>-6857</v>
      </c>
      <c r="DS56" s="366">
        <f t="shared" si="226"/>
        <v>2570</v>
      </c>
      <c r="DT56" s="366">
        <f t="shared" si="226"/>
        <v>114825</v>
      </c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121023</v>
      </c>
    </row>
    <row r="57" spans="1:133" s="122" customFormat="1" ht="15">
      <c r="A57" s="139"/>
      <c r="B57" s="32" t="s">
        <v>144</v>
      </c>
      <c r="C57" s="132">
        <f t="shared" si="227" ref="C57:Q57">SUM(C52:C56)</f>
        <v>93242.520000000004</v>
      </c>
      <c r="D57" s="133">
        <f t="shared" si="227"/>
        <v>92520.62999999999</v>
      </c>
      <c r="E57" s="133">
        <f t="shared" si="227"/>
        <v>98437.740000000005</v>
      </c>
      <c r="F57" s="133">
        <f t="shared" si="227"/>
        <v>76083.389999999999</v>
      </c>
      <c r="G57" s="133">
        <f t="shared" si="227"/>
        <v>63586.339999999997</v>
      </c>
      <c r="H57" s="133">
        <f t="shared" si="227"/>
        <v>73416.659999999989</v>
      </c>
      <c r="I57" s="133">
        <f t="shared" si="227"/>
        <v>78087.410000000003</v>
      </c>
      <c r="J57" s="133">
        <f t="shared" si="227"/>
        <v>114467.92</v>
      </c>
      <c r="K57" s="133">
        <f t="shared" si="227"/>
        <v>84708.590000000011</v>
      </c>
      <c r="L57" s="134">
        <f t="shared" si="227"/>
        <v>94050.389999999999</v>
      </c>
      <c r="M57" s="133">
        <f t="shared" si="227"/>
        <v>87826.360000000001</v>
      </c>
      <c r="N57" s="133">
        <f t="shared" si="227"/>
        <v>82218.869999999995</v>
      </c>
      <c r="O57" s="133">
        <f t="shared" si="227"/>
        <v>131457.09</v>
      </c>
      <c r="P57" s="133">
        <f t="shared" si="227"/>
        <v>206091</v>
      </c>
      <c r="Q57" s="133">
        <f t="shared" si="227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66">
        <v>102079</v>
      </c>
      <c r="BJ57" s="530">
        <v>138389</v>
      </c>
      <c r="BK57" s="553">
        <v>139863</v>
      </c>
      <c r="BL57" s="277">
        <v>137925</v>
      </c>
      <c r="BM57" s="277">
        <v>117385</v>
      </c>
      <c r="BN57" s="277">
        <v>237227</v>
      </c>
      <c r="BO57" s="37"/>
      <c r="BP57" s="277"/>
      <c r="BQ57" s="277"/>
      <c r="BR57" s="277"/>
      <c r="BS57" s="277"/>
      <c r="BT57" s="277"/>
      <c r="BU57" s="132">
        <f t="shared" si="228" ref="BU57:BY57">SUM(BU52:BU56)</f>
        <v>38214.57</v>
      </c>
      <c r="BV57" s="135">
        <f t="shared" si="228"/>
        <v>113570.37000000001</v>
      </c>
      <c r="BW57" s="135">
        <f t="shared" si="228"/>
        <v>89518.259999999995</v>
      </c>
      <c r="BX57" s="135">
        <f t="shared" si="228"/>
        <v>97510.610000000001</v>
      </c>
      <c r="BY57" s="135">
        <f t="shared" si="228"/>
        <v>92382.659999999974</v>
      </c>
      <c r="BZ57" s="135">
        <f t="shared" si="229" ref="BZ57:CH57">SUM(BZ52:BZ56)</f>
        <v>56005.340000000004</v>
      </c>
      <c r="CA57" s="135">
        <f t="shared" si="229"/>
        <v>81429.589999999997</v>
      </c>
      <c r="CB57" s="135">
        <f t="shared" si="229"/>
        <v>127006.08</v>
      </c>
      <c r="CC57" s="135">
        <f t="shared" si="229"/>
        <v>131640.40999999997</v>
      </c>
      <c r="CD57" s="387">
        <f t="shared" si="229"/>
        <v>74580.610000000001</v>
      </c>
      <c r="CE57" s="410">
        <f t="shared" si="229"/>
        <v>52782.639999999999</v>
      </c>
      <c r="CF57" s="135">
        <f t="shared" si="229"/>
        <v>77364.130000000005</v>
      </c>
      <c r="CG57" s="135">
        <f t="shared" si="229"/>
        <v>50979.909999999996</v>
      </c>
      <c r="CH57" s="135">
        <f t="shared" si="229"/>
        <v>-12999</v>
      </c>
      <c r="CI57" s="135">
        <f t="shared" si="230" ref="CI57:CJ57">SUM(CI52:CI56)</f>
        <v>-24484</v>
      </c>
      <c r="CJ57" s="228">
        <f t="shared" si="230"/>
        <v>-37338</v>
      </c>
      <c r="CK57" s="228">
        <f t="shared" si="231" ref="CK57">SUM(CK52:CK56)</f>
        <v>-49212</v>
      </c>
      <c r="CL57" s="228">
        <f t="shared" si="232" ref="CL57:CM57">SUM(CL52:CL56)</f>
        <v>-33235</v>
      </c>
      <c r="CM57" s="254">
        <f t="shared" si="232"/>
        <v>-18592</v>
      </c>
      <c r="CN57" s="254">
        <f t="shared" si="233" ref="CN57:CO57">SUM(CN52:CN56)</f>
        <v>-84621</v>
      </c>
      <c r="CO57" s="254">
        <f t="shared" si="233"/>
        <v>-58351</v>
      </c>
      <c r="CP57" s="367">
        <f t="shared" si="234" ref="CP57:CQ57">SUM(CP52:CP56)</f>
        <v>-3393</v>
      </c>
      <c r="CQ57" s="336">
        <f t="shared" si="234"/>
        <v>-30729</v>
      </c>
      <c r="CR57" s="254">
        <f t="shared" si="235" ref="CR57">SUM(CR52:CR56)</f>
        <v>-37763</v>
      </c>
      <c r="CS57" s="254">
        <f t="shared" si="236" ref="CS57">SUM(CS52:CS56)</f>
        <v>-34596</v>
      </c>
      <c r="CT57" s="254">
        <f t="shared" si="237" ref="CT57">SUM(CT52:CT56)</f>
        <v>-4664</v>
      </c>
      <c r="CU57" s="254">
        <f t="shared" si="238" ref="CU57">SUM(CU52:CU56)</f>
        <v>-28730</v>
      </c>
      <c r="CV57" s="254">
        <f t="shared" si="239" ref="CV57">SUM(CV52:CV56)</f>
        <v>-17149</v>
      </c>
      <c r="CW57" s="254">
        <f t="shared" si="240" ref="CW57">SUM(CW52:CW56)</f>
        <v>-5748</v>
      </c>
      <c r="CX57" s="254">
        <f t="shared" si="241" ref="CX57">SUM(CX52:CX56)</f>
        <v>-14519</v>
      </c>
      <c r="CY57" s="254">
        <f t="shared" si="242" ref="CY57">SUM(CY52:CY56)</f>
        <v>-36199</v>
      </c>
      <c r="CZ57" s="254">
        <f t="shared" si="243" ref="CZ57">SUM(CZ52:CZ56)</f>
        <v>-48331</v>
      </c>
      <c r="DA57" s="254">
        <f t="shared" si="244" ref="DA57">SUM(DA52:DA56)</f>
        <v>-31565</v>
      </c>
      <c r="DB57" s="367">
        <f t="shared" si="245" ref="DB57">SUM(DB52:DB56)</f>
        <v>-78655</v>
      </c>
      <c r="DC57" s="367">
        <f t="shared" si="246" ref="DC57">SUM(DC52:DC56)</f>
        <v>-31157</v>
      </c>
      <c r="DD57" s="367">
        <f t="shared" si="247" ref="DD57">SUM(DD52:DD56)</f>
        <v>7574</v>
      </c>
      <c r="DE57" s="367">
        <f t="shared" si="248" ref="DE57">SUM(DE52:DE56)</f>
        <v>-8346</v>
      </c>
      <c r="DF57" s="367">
        <f t="shared" si="249" ref="DF57">SUM(DF52:DF56)</f>
        <v>-62468</v>
      </c>
      <c r="DG57" s="367">
        <f t="shared" si="250" ref="DG57">SUM(DG52:DG56)</f>
        <v>12192</v>
      </c>
      <c r="DH57" s="367">
        <f t="shared" si="251" ref="DH57">SUM(DH52:DH56)</f>
        <v>26803</v>
      </c>
      <c r="DI57" s="367">
        <f t="shared" si="252" ref="DI57">SUM(DI52:DI56)</f>
        <v>-14928</v>
      </c>
      <c r="DJ57" s="367">
        <f t="shared" si="253" ref="DJ57">SUM(DJ52:DJ56)</f>
        <v>7325</v>
      </c>
      <c r="DK57" s="367">
        <f t="shared" si="254" ref="DK57:DL57">SUM(DK52:DK56)</f>
        <v>5635</v>
      </c>
      <c r="DL57" s="367">
        <f t="shared" si="254"/>
        <v>32361</v>
      </c>
      <c r="DM57" s="367">
        <f t="shared" si="255" ref="DM57:DN57">SUM(DM52:DM56)</f>
        <v>33058</v>
      </c>
      <c r="DN57" s="367">
        <f t="shared" si="255"/>
        <v>29986</v>
      </c>
      <c r="DO57" s="367">
        <f t="shared" si="256" ref="DO57:DP57">SUM(DO52:DO56)</f>
        <v>23356</v>
      </c>
      <c r="DP57" s="367">
        <f t="shared" si="256"/>
        <v>8995</v>
      </c>
      <c r="DQ57" s="367">
        <f t="shared" si="257" ref="DQ57:DR57">SUM(DQ52:DQ56)</f>
        <v>368</v>
      </c>
      <c r="DR57" s="367">
        <f t="shared" si="257"/>
        <v>11965</v>
      </c>
      <c r="DS57" s="367">
        <f t="shared" si="258" ref="DS57:DT57">SUM(DS52:DS56)</f>
        <v>-29549</v>
      </c>
      <c r="DT57" s="367">
        <f t="shared" si="258"/>
        <v>91317</v>
      </c>
      <c r="EB57" s="327"/>
      <c r="EC57" s="37">
        <f>SUM(EC52:EC56)</f>
        <v>237227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278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443"/>
      <c r="DV58" s="443"/>
      <c r="DW58" s="443"/>
      <c r="DX58" s="443"/>
      <c r="DY58" s="443"/>
      <c r="DZ58" s="443"/>
      <c r="EA58" s="443"/>
      <c r="EB58" s="326"/>
      <c r="EC58" s="42"/>
    </row>
    <row r="59" spans="1:133" s="31" customFormat="1" ht="15">
      <c r="A59" s="138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65">
        <v>479382</v>
      </c>
      <c r="BJ59" s="529">
        <v>471598</v>
      </c>
      <c r="BK59" s="552">
        <v>490931</v>
      </c>
      <c r="BL59" s="276">
        <v>521712</v>
      </c>
      <c r="BM59" s="276">
        <v>499787</v>
      </c>
      <c r="BN59" s="276">
        <v>525851</v>
      </c>
      <c r="BO59" s="56"/>
      <c r="BP59" s="276"/>
      <c r="BQ59" s="276"/>
      <c r="BR59" s="276"/>
      <c r="BS59" s="276"/>
      <c r="BT59" s="276"/>
      <c r="BU59" s="33">
        <f t="shared" si="259" ref="BU59:CD63">O59-C59</f>
        <v>111836.52000000002</v>
      </c>
      <c r="BV59" s="36">
        <f t="shared" si="259"/>
        <v>150667.19</v>
      </c>
      <c r="BW59" s="36">
        <f t="shared" si="259"/>
        <v>211341.89000000001</v>
      </c>
      <c r="BX59" s="36">
        <f t="shared" si="259"/>
        <v>270629.26000000001</v>
      </c>
      <c r="BY59" s="36">
        <f t="shared" si="259"/>
        <v>307084.76000000001</v>
      </c>
      <c r="BZ59" s="36">
        <f t="shared" si="259"/>
        <v>321041.91000000003</v>
      </c>
      <c r="CA59" s="36">
        <f t="shared" si="259"/>
        <v>361508.63</v>
      </c>
      <c r="CB59" s="36">
        <f t="shared" si="259"/>
        <v>386470.34999999998</v>
      </c>
      <c r="CC59" s="36">
        <f t="shared" si="259"/>
        <v>431931.35999999999</v>
      </c>
      <c r="CD59" s="386">
        <f t="shared" si="259"/>
        <v>470475.52000000002</v>
      </c>
      <c r="CE59" s="409">
        <f t="shared" si="260" ref="CE59:CN63">Y59-M59</f>
        <v>479831.07000000001</v>
      </c>
      <c r="CF59" s="36">
        <f t="shared" si="260"/>
        <v>477886.97999999998</v>
      </c>
      <c r="CG59" s="36">
        <f t="shared" si="260"/>
        <v>472182.03999999998</v>
      </c>
      <c r="CH59" s="36">
        <f t="shared" si="260"/>
        <v>394928</v>
      </c>
      <c r="CI59" s="36">
        <f t="shared" si="260"/>
        <v>347014</v>
      </c>
      <c r="CJ59" s="227">
        <f t="shared" si="260"/>
        <v>284980</v>
      </c>
      <c r="CK59" s="227">
        <f t="shared" si="260"/>
        <v>222676</v>
      </c>
      <c r="CL59" s="227">
        <f t="shared" si="260"/>
        <v>95466</v>
      </c>
      <c r="CM59" s="253">
        <f t="shared" si="260"/>
        <v>-22554</v>
      </c>
      <c r="CN59" s="253">
        <f t="shared" si="260"/>
        <v>-67051</v>
      </c>
      <c r="CO59" s="253">
        <f t="shared" si="261" ref="CO59:CX63">AI59-W59</f>
        <v>-108512</v>
      </c>
      <c r="CP59" s="366">
        <f t="shared" si="261"/>
        <v>-201751</v>
      </c>
      <c r="CQ59" s="335">
        <f t="shared" si="261"/>
        <v>-220481</v>
      </c>
      <c r="CR59" s="253">
        <f t="shared" si="261"/>
        <v>-222657</v>
      </c>
      <c r="CS59" s="253">
        <f t="shared" si="261"/>
        <v>-230988</v>
      </c>
      <c r="CT59" s="253">
        <f t="shared" si="261"/>
        <v>-244639</v>
      </c>
      <c r="CU59" s="253">
        <f t="shared" si="261"/>
        <v>-269409</v>
      </c>
      <c r="CV59" s="253">
        <f t="shared" si="261"/>
        <v>-303012</v>
      </c>
      <c r="CW59" s="253">
        <f t="shared" si="261"/>
        <v>-329637</v>
      </c>
      <c r="CX59" s="253">
        <f t="shared" si="261"/>
        <v>-178276</v>
      </c>
      <c r="CY59" s="253">
        <f t="shared" si="262" ref="CY59:DH63">AS59-AG59</f>
        <v>-129263</v>
      </c>
      <c r="CZ59" s="253">
        <f t="shared" si="262"/>
        <v>-100382</v>
      </c>
      <c r="DA59" s="253">
        <f t="shared" si="262"/>
        <v>-134000</v>
      </c>
      <c r="DB59" s="366">
        <f t="shared" si="262"/>
        <v>-75299</v>
      </c>
      <c r="DC59" s="366">
        <f t="shared" si="262"/>
        <v>-102140</v>
      </c>
      <c r="DD59" s="366">
        <f t="shared" si="262"/>
        <v>-114879</v>
      </c>
      <c r="DE59" s="366">
        <f t="shared" si="262"/>
        <v>-109784</v>
      </c>
      <c r="DF59" s="366">
        <f t="shared" si="262"/>
        <v>-72580</v>
      </c>
      <c r="DG59" s="366">
        <f t="shared" si="262"/>
        <v>-37051</v>
      </c>
      <c r="DH59" s="366">
        <f t="shared" si="262"/>
        <v>-3288</v>
      </c>
      <c r="DI59" s="366">
        <f t="shared" si="263" ref="DI59:DT63">BC59-AQ59</f>
        <v>3893</v>
      </c>
      <c r="DJ59" s="366">
        <f t="shared" si="263"/>
        <v>-32448</v>
      </c>
      <c r="DK59" s="366">
        <f t="shared" si="263"/>
        <v>-9451</v>
      </c>
      <c r="DL59" s="366">
        <f t="shared" si="263"/>
        <v>-38027</v>
      </c>
      <c r="DM59" s="366">
        <f t="shared" si="263"/>
        <v>-1712</v>
      </c>
      <c r="DN59" s="366">
        <f t="shared" si="263"/>
        <v>6844</v>
      </c>
      <c r="DO59" s="366">
        <f t="shared" si="263"/>
        <v>9114</v>
      </c>
      <c r="DP59" s="366">
        <f t="shared" si="263"/>
        <v>29065</v>
      </c>
      <c r="DQ59" s="366">
        <f t="shared" si="263"/>
        <v>20060</v>
      </c>
      <c r="DR59" s="366">
        <f t="shared" si="263"/>
        <v>42906</v>
      </c>
      <c r="DS59" s="366">
        <f t="shared" si="263"/>
        <v>-12508</v>
      </c>
      <c r="DT59" s="366">
        <f t="shared" si="263"/>
        <v>14169</v>
      </c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525851</v>
      </c>
    </row>
    <row r="60" spans="1:133" s="31" customFormat="1" ht="15">
      <c r="A60" s="138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65">
        <v>38485</v>
      </c>
      <c r="BJ60" s="529">
        <v>30830</v>
      </c>
      <c r="BK60" s="552">
        <v>38757</v>
      </c>
      <c r="BL60" s="276">
        <v>37038</v>
      </c>
      <c r="BM60" s="276">
        <v>40643</v>
      </c>
      <c r="BN60" s="276">
        <v>35192</v>
      </c>
      <c r="BO60" s="56"/>
      <c r="BP60" s="276"/>
      <c r="BQ60" s="276"/>
      <c r="BR60" s="276"/>
      <c r="BS60" s="276"/>
      <c r="BT60" s="276"/>
      <c r="BU60" s="33">
        <f t="shared" si="259"/>
        <v>-3428.1200000000026</v>
      </c>
      <c r="BV60" s="36">
        <f t="shared" si="259"/>
        <v>868.33000000000175</v>
      </c>
      <c r="BW60" s="36">
        <f t="shared" si="259"/>
        <v>4853.2799999999988</v>
      </c>
      <c r="BX60" s="36">
        <f t="shared" si="259"/>
        <v>9135.9400000000023</v>
      </c>
      <c r="BY60" s="36">
        <f t="shared" si="259"/>
        <v>18849.239999999998</v>
      </c>
      <c r="BZ60" s="36">
        <f t="shared" si="259"/>
        <v>18593.910000000003</v>
      </c>
      <c r="CA60" s="36">
        <f t="shared" si="259"/>
        <v>10651.160000000003</v>
      </c>
      <c r="CB60" s="36">
        <f t="shared" si="259"/>
        <v>-376.59999999999854</v>
      </c>
      <c r="CC60" s="36">
        <f t="shared" si="259"/>
        <v>2795.9800000000032</v>
      </c>
      <c r="CD60" s="386">
        <f t="shared" si="259"/>
        <v>13021.389999999999</v>
      </c>
      <c r="CE60" s="409">
        <f t="shared" si="260"/>
        <v>8425.8300000000017</v>
      </c>
      <c r="CF60" s="36">
        <f t="shared" si="260"/>
        <v>15042.980000000003</v>
      </c>
      <c r="CG60" s="36">
        <f t="shared" si="260"/>
        <v>24428.18</v>
      </c>
      <c r="CH60" s="36">
        <f t="shared" si="260"/>
        <v>40139</v>
      </c>
      <c r="CI60" s="36">
        <f t="shared" si="260"/>
        <v>39085</v>
      </c>
      <c r="CJ60" s="227">
        <f t="shared" si="260"/>
        <v>41293</v>
      </c>
      <c r="CK60" s="227">
        <f t="shared" si="260"/>
        <v>17491</v>
      </c>
      <c r="CL60" s="227">
        <f t="shared" si="260"/>
        <v>34228</v>
      </c>
      <c r="CM60" s="253">
        <f t="shared" si="260"/>
        <v>30008</v>
      </c>
      <c r="CN60" s="253">
        <f t="shared" si="260"/>
        <v>28947</v>
      </c>
      <c r="CO60" s="253">
        <f t="shared" si="261"/>
        <v>8811</v>
      </c>
      <c r="CP60" s="366">
        <f t="shared" si="261"/>
        <v>23982</v>
      </c>
      <c r="CQ60" s="335">
        <f t="shared" si="261"/>
        <v>30627</v>
      </c>
      <c r="CR60" s="253">
        <f t="shared" si="261"/>
        <v>17162</v>
      </c>
      <c r="CS60" s="253">
        <f t="shared" si="261"/>
        <v>698</v>
      </c>
      <c r="CT60" s="253">
        <f t="shared" si="261"/>
        <v>-17421</v>
      </c>
      <c r="CU60" s="253">
        <f t="shared" si="261"/>
        <v>-13701</v>
      </c>
      <c r="CV60" s="253">
        <f t="shared" si="261"/>
        <v>-19212</v>
      </c>
      <c r="CW60" s="253">
        <f t="shared" si="261"/>
        <v>-19930</v>
      </c>
      <c r="CX60" s="253">
        <f t="shared" si="261"/>
        <v>-64298</v>
      </c>
      <c r="CY60" s="253">
        <f t="shared" si="262"/>
        <v>-36072</v>
      </c>
      <c r="CZ60" s="253">
        <f t="shared" si="262"/>
        <v>-39950</v>
      </c>
      <c r="DA60" s="253">
        <f t="shared" si="262"/>
        <v>-24596</v>
      </c>
      <c r="DB60" s="366">
        <f t="shared" si="262"/>
        <v>-58612</v>
      </c>
      <c r="DC60" s="366">
        <f t="shared" si="262"/>
        <v>-63831</v>
      </c>
      <c r="DD60" s="366">
        <f t="shared" si="262"/>
        <v>-54178</v>
      </c>
      <c r="DE60" s="366">
        <f t="shared" si="262"/>
        <v>-45380</v>
      </c>
      <c r="DF60" s="366">
        <f t="shared" si="262"/>
        <v>-46184</v>
      </c>
      <c r="DG60" s="366">
        <f t="shared" si="262"/>
        <v>-51778</v>
      </c>
      <c r="DH60" s="366">
        <f t="shared" si="262"/>
        <v>-47553</v>
      </c>
      <c r="DI60" s="366">
        <f t="shared" si="263"/>
        <v>-41015</v>
      </c>
      <c r="DJ60" s="366">
        <f t="shared" si="263"/>
        <v>-2151</v>
      </c>
      <c r="DK60" s="366">
        <f t="shared" si="263"/>
        <v>-19262</v>
      </c>
      <c r="DL60" s="366">
        <f t="shared" si="263"/>
        <v>-1640</v>
      </c>
      <c r="DM60" s="366">
        <f t="shared" si="263"/>
        <v>-676</v>
      </c>
      <c r="DN60" s="366">
        <f t="shared" si="263"/>
        <v>8085</v>
      </c>
      <c r="DO60" s="366">
        <f t="shared" si="263"/>
        <v>7607</v>
      </c>
      <c r="DP60" s="366">
        <f t="shared" si="263"/>
        <v>-2108</v>
      </c>
      <c r="DQ60" s="366">
        <f t="shared" si="263"/>
        <v>2000</v>
      </c>
      <c r="DR60" s="366">
        <f t="shared" si="263"/>
        <v>-15</v>
      </c>
      <c r="DS60" s="366">
        <f t="shared" si="263"/>
        <v>1920</v>
      </c>
      <c r="DT60" s="366">
        <f t="shared" si="263"/>
        <v>-7545</v>
      </c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35192</v>
      </c>
    </row>
    <row r="61" spans="1:133" s="31" customFormat="1" ht="15">
      <c r="A61" s="138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65">
        <v>16450</v>
      </c>
      <c r="BJ61" s="529">
        <v>12814</v>
      </c>
      <c r="BK61" s="552">
        <v>22347</v>
      </c>
      <c r="BL61" s="276">
        <v>30208</v>
      </c>
      <c r="BM61" s="276">
        <v>32553</v>
      </c>
      <c r="BN61" s="276">
        <v>26418</v>
      </c>
      <c r="BO61" s="56"/>
      <c r="BP61" s="276"/>
      <c r="BQ61" s="276"/>
      <c r="BR61" s="276"/>
      <c r="BS61" s="276"/>
      <c r="BT61" s="276"/>
      <c r="BU61" s="33">
        <f t="shared" si="259"/>
        <v>-1140.0199999999995</v>
      </c>
      <c r="BV61" s="36">
        <f t="shared" si="259"/>
        <v>15133.73</v>
      </c>
      <c r="BW61" s="36">
        <f t="shared" si="259"/>
        <v>19108.080000000002</v>
      </c>
      <c r="BX61" s="36">
        <f t="shared" si="259"/>
        <v>30972.48</v>
      </c>
      <c r="BY61" s="36">
        <f t="shared" si="259"/>
        <v>41320.729999999996</v>
      </c>
      <c r="BZ61" s="36">
        <f t="shared" si="259"/>
        <v>44342.879999999997</v>
      </c>
      <c r="CA61" s="36">
        <f t="shared" si="259"/>
        <v>45149.300000000003</v>
      </c>
      <c r="CB61" s="36">
        <f t="shared" si="259"/>
        <v>10856.73</v>
      </c>
      <c r="CC61" s="36">
        <f t="shared" si="259"/>
        <v>18321.060000000001</v>
      </c>
      <c r="CD61" s="386">
        <f t="shared" si="259"/>
        <v>27899.970000000001</v>
      </c>
      <c r="CE61" s="409">
        <f t="shared" si="260"/>
        <v>29580.080000000002</v>
      </c>
      <c r="CF61" s="36">
        <f t="shared" si="260"/>
        <v>39699.739999999998</v>
      </c>
      <c r="CG61" s="36">
        <f t="shared" si="260"/>
        <v>38098.410000000003</v>
      </c>
      <c r="CH61" s="36">
        <f t="shared" si="260"/>
        <v>11793</v>
      </c>
      <c r="CI61" s="36">
        <f t="shared" si="260"/>
        <v>1780</v>
      </c>
      <c r="CJ61" s="227">
        <f t="shared" si="260"/>
        <v>-8220</v>
      </c>
      <c r="CK61" s="227">
        <f t="shared" si="260"/>
        <v>-18100</v>
      </c>
      <c r="CL61" s="227">
        <f t="shared" si="260"/>
        <v>-18787</v>
      </c>
      <c r="CM61" s="253">
        <f t="shared" si="260"/>
        <v>-28338</v>
      </c>
      <c r="CN61" s="253">
        <f t="shared" si="260"/>
        <v>9495</v>
      </c>
      <c r="CO61" s="253">
        <f t="shared" si="261"/>
        <v>13040</v>
      </c>
      <c r="CP61" s="366">
        <f t="shared" si="261"/>
        <v>-16969</v>
      </c>
      <c r="CQ61" s="335">
        <f t="shared" si="261"/>
        <v>-15868</v>
      </c>
      <c r="CR61" s="253">
        <f t="shared" si="261"/>
        <v>-23780</v>
      </c>
      <c r="CS61" s="253">
        <f t="shared" si="261"/>
        <v>-29533</v>
      </c>
      <c r="CT61" s="253">
        <f t="shared" si="261"/>
        <v>-12443</v>
      </c>
      <c r="CU61" s="253">
        <f t="shared" si="261"/>
        <v>-7871</v>
      </c>
      <c r="CV61" s="253">
        <f t="shared" si="261"/>
        <v>-8282</v>
      </c>
      <c r="CW61" s="253">
        <f t="shared" si="261"/>
        <v>-20889</v>
      </c>
      <c r="CX61" s="253">
        <f t="shared" si="261"/>
        <v>-19249</v>
      </c>
      <c r="CY61" s="253">
        <f t="shared" si="262"/>
        <v>-13537</v>
      </c>
      <c r="CZ61" s="253">
        <f t="shared" si="262"/>
        <v>-19157</v>
      </c>
      <c r="DA61" s="253">
        <f t="shared" si="262"/>
        <v>-23870</v>
      </c>
      <c r="DB61" s="366">
        <f t="shared" si="262"/>
        <v>-6833</v>
      </c>
      <c r="DC61" s="366">
        <f t="shared" si="262"/>
        <v>-13076</v>
      </c>
      <c r="DD61" s="366">
        <f t="shared" si="262"/>
        <v>-7904</v>
      </c>
      <c r="DE61" s="366">
        <f t="shared" si="262"/>
        <v>-3535</v>
      </c>
      <c r="DF61" s="366">
        <f t="shared" si="262"/>
        <v>-7766</v>
      </c>
      <c r="DG61" s="366">
        <f t="shared" si="262"/>
        <v>-10981</v>
      </c>
      <c r="DH61" s="366">
        <f t="shared" si="262"/>
        <v>-11254</v>
      </c>
      <c r="DI61" s="366">
        <f t="shared" si="263"/>
        <v>3934</v>
      </c>
      <c r="DJ61" s="366">
        <f t="shared" si="263"/>
        <v>-837</v>
      </c>
      <c r="DK61" s="366">
        <f t="shared" si="263"/>
        <v>1982</v>
      </c>
      <c r="DL61" s="366">
        <f t="shared" si="263"/>
        <v>-1737</v>
      </c>
      <c r="DM61" s="366">
        <f t="shared" si="263"/>
        <v>-1501</v>
      </c>
      <c r="DN61" s="366">
        <f t="shared" si="263"/>
        <v>6792</v>
      </c>
      <c r="DO61" s="366">
        <f t="shared" si="263"/>
        <v>4908</v>
      </c>
      <c r="DP61" s="366">
        <f t="shared" si="263"/>
        <v>697</v>
      </c>
      <c r="DQ61" s="366">
        <f t="shared" si="263"/>
        <v>10850</v>
      </c>
      <c r="DR61" s="366">
        <f t="shared" si="263"/>
        <v>19106</v>
      </c>
      <c r="DS61" s="366">
        <f t="shared" si="263"/>
        <v>21624</v>
      </c>
      <c r="DT61" s="366">
        <f t="shared" si="263"/>
        <v>17064</v>
      </c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26418</v>
      </c>
    </row>
    <row r="62" spans="1:133" s="31" customFormat="1" ht="15">
      <c r="A62" s="138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65">
        <v>11</v>
      </c>
      <c r="BJ62" s="529">
        <v>1985</v>
      </c>
      <c r="BK62" s="552">
        <v>0</v>
      </c>
      <c r="BL62" s="276">
        <v>57</v>
      </c>
      <c r="BM62" s="276">
        <v>0</v>
      </c>
      <c r="BN62" s="276">
        <v>0</v>
      </c>
      <c r="BO62" s="56"/>
      <c r="BP62" s="276"/>
      <c r="BQ62" s="276"/>
      <c r="BR62" s="276"/>
      <c r="BS62" s="276"/>
      <c r="BT62" s="276"/>
      <c r="BU62" s="33">
        <f t="shared" si="259"/>
        <v>3189.3199999999997</v>
      </c>
      <c r="BV62" s="36">
        <f t="shared" si="259"/>
        <v>9383.8299999999999</v>
      </c>
      <c r="BW62" s="36">
        <f t="shared" si="259"/>
        <v>3663.54</v>
      </c>
      <c r="BX62" s="36">
        <f t="shared" si="259"/>
        <v>5607.9200000000001</v>
      </c>
      <c r="BY62" s="36">
        <f t="shared" si="259"/>
        <v>9264</v>
      </c>
      <c r="BZ62" s="36">
        <f t="shared" si="259"/>
        <v>6109.6000000000004</v>
      </c>
      <c r="CA62" s="36">
        <f t="shared" si="259"/>
        <v>5601.1999999999998</v>
      </c>
      <c r="CB62" s="36">
        <f t="shared" si="259"/>
        <v>6205.8900000000003</v>
      </c>
      <c r="CC62" s="36">
        <f t="shared" si="259"/>
        <v>11184.76</v>
      </c>
      <c r="CD62" s="386">
        <f t="shared" si="259"/>
        <v>9958.4099999999999</v>
      </c>
      <c r="CE62" s="409">
        <f t="shared" si="260"/>
        <v>13816.09</v>
      </c>
      <c r="CF62" s="36">
        <f t="shared" si="260"/>
        <v>14285.51</v>
      </c>
      <c r="CG62" s="36">
        <f t="shared" si="260"/>
        <v>64.050000000000182</v>
      </c>
      <c r="CH62" s="36">
        <f t="shared" si="260"/>
        <v>-8488</v>
      </c>
      <c r="CI62" s="36">
        <f t="shared" si="260"/>
        <v>-4245</v>
      </c>
      <c r="CJ62" s="227">
        <f t="shared" si="260"/>
        <v>-5608</v>
      </c>
      <c r="CK62" s="227">
        <f t="shared" si="260"/>
        <v>-9264</v>
      </c>
      <c r="CL62" s="227">
        <f t="shared" si="260"/>
        <v>-7448</v>
      </c>
      <c r="CM62" s="253">
        <f t="shared" si="260"/>
        <v>-9081</v>
      </c>
      <c r="CN62" s="253">
        <f t="shared" si="260"/>
        <v>-11261</v>
      </c>
      <c r="CO62" s="253">
        <f t="shared" si="261"/>
        <v>-13802</v>
      </c>
      <c r="CP62" s="366">
        <f t="shared" si="261"/>
        <v>-14793</v>
      </c>
      <c r="CQ62" s="335">
        <f t="shared" si="261"/>
        <v>-14837</v>
      </c>
      <c r="CR62" s="253">
        <f t="shared" si="261"/>
        <v>-13469</v>
      </c>
      <c r="CS62" s="253">
        <f t="shared" si="261"/>
        <v>-3343</v>
      </c>
      <c r="CT62" s="253">
        <f t="shared" si="261"/>
        <v>-993</v>
      </c>
      <c r="CU62" s="253">
        <f t="shared" si="261"/>
        <v>-978</v>
      </c>
      <c r="CV62" s="253">
        <f t="shared" si="261"/>
        <v>0</v>
      </c>
      <c r="CW62" s="253">
        <f t="shared" si="261"/>
        <v>0</v>
      </c>
      <c r="CX62" s="253">
        <f t="shared" si="261"/>
        <v>0</v>
      </c>
      <c r="CY62" s="253">
        <f t="shared" si="262"/>
        <v>4391</v>
      </c>
      <c r="CZ62" s="253">
        <f t="shared" si="262"/>
        <v>30</v>
      </c>
      <c r="DA62" s="253">
        <f t="shared" si="262"/>
        <v>45</v>
      </c>
      <c r="DB62" s="366">
        <f t="shared" si="262"/>
        <v>619</v>
      </c>
      <c r="DC62" s="366">
        <f t="shared" si="262"/>
        <v>-42</v>
      </c>
      <c r="DD62" s="366">
        <f t="shared" si="262"/>
        <v>2463</v>
      </c>
      <c r="DE62" s="366">
        <f t="shared" si="262"/>
        <v>930</v>
      </c>
      <c r="DF62" s="366">
        <f t="shared" si="262"/>
        <v>1744</v>
      </c>
      <c r="DG62" s="366">
        <f t="shared" si="262"/>
        <v>2349</v>
      </c>
      <c r="DH62" s="366">
        <f t="shared" si="262"/>
        <v>2627</v>
      </c>
      <c r="DI62" s="366">
        <f t="shared" si="263"/>
        <v>3029</v>
      </c>
      <c r="DJ62" s="366">
        <f t="shared" si="263"/>
        <v>3503</v>
      </c>
      <c r="DK62" s="366">
        <f t="shared" si="263"/>
        <v>-4391</v>
      </c>
      <c r="DL62" s="366">
        <f t="shared" si="263"/>
        <v>-30</v>
      </c>
      <c r="DM62" s="366">
        <f t="shared" si="263"/>
        <v>-40</v>
      </c>
      <c r="DN62" s="366">
        <f t="shared" si="263"/>
        <v>5277</v>
      </c>
      <c r="DO62" s="366">
        <f t="shared" si="263"/>
        <v>-1443</v>
      </c>
      <c r="DP62" s="366">
        <f t="shared" si="263"/>
        <v>-1396</v>
      </c>
      <c r="DQ62" s="366">
        <f t="shared" si="263"/>
        <v>-930</v>
      </c>
      <c r="DR62" s="366">
        <f t="shared" si="263"/>
        <v>-1687</v>
      </c>
      <c r="DS62" s="366">
        <f t="shared" si="263"/>
        <v>-2349</v>
      </c>
      <c r="DT62" s="366">
        <f t="shared" si="263"/>
        <v>-2627</v>
      </c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0</v>
      </c>
    </row>
    <row r="63" spans="1:133" s="31" customFormat="1" ht="15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65">
        <v>43054</v>
      </c>
      <c r="BJ63" s="529">
        <v>48288</v>
      </c>
      <c r="BK63" s="552">
        <v>79881</v>
      </c>
      <c r="BL63" s="276">
        <v>22275</v>
      </c>
      <c r="BM63" s="276">
        <v>24565</v>
      </c>
      <c r="BN63" s="276">
        <v>36916</v>
      </c>
      <c r="BO63" s="56"/>
      <c r="BP63" s="276"/>
      <c r="BQ63" s="276"/>
      <c r="BR63" s="276"/>
      <c r="BS63" s="276"/>
      <c r="BT63" s="276"/>
      <c r="BU63" s="33">
        <f t="shared" si="259"/>
        <v>0</v>
      </c>
      <c r="BV63" s="36">
        <f t="shared" si="259"/>
        <v>0</v>
      </c>
      <c r="BW63" s="36">
        <f t="shared" si="259"/>
        <v>0</v>
      </c>
      <c r="BX63" s="36">
        <f t="shared" si="259"/>
        <v>0</v>
      </c>
      <c r="BY63" s="36">
        <f t="shared" si="259"/>
        <v>0</v>
      </c>
      <c r="BZ63" s="36">
        <f t="shared" si="259"/>
        <v>0</v>
      </c>
      <c r="CA63" s="36">
        <f t="shared" si="259"/>
        <v>0</v>
      </c>
      <c r="CB63" s="36">
        <f t="shared" si="259"/>
        <v>0</v>
      </c>
      <c r="CC63" s="36">
        <f t="shared" si="259"/>
        <v>0</v>
      </c>
      <c r="CD63" s="386">
        <f t="shared" si="259"/>
        <v>0</v>
      </c>
      <c r="CE63" s="409">
        <f t="shared" si="260"/>
        <v>0</v>
      </c>
      <c r="CF63" s="36">
        <f t="shared" si="260"/>
        <v>0</v>
      </c>
      <c r="CG63" s="36">
        <f t="shared" si="260"/>
        <v>0</v>
      </c>
      <c r="CH63" s="36">
        <f t="shared" si="260"/>
        <v>0</v>
      </c>
      <c r="CI63" s="36">
        <f t="shared" si="260"/>
        <v>0</v>
      </c>
      <c r="CJ63" s="227">
        <f t="shared" si="260"/>
        <v>0</v>
      </c>
      <c r="CK63" s="227">
        <f t="shared" si="260"/>
        <v>0</v>
      </c>
      <c r="CL63" s="227">
        <f t="shared" si="260"/>
        <v>0</v>
      </c>
      <c r="CM63" s="253">
        <f t="shared" si="260"/>
        <v>212</v>
      </c>
      <c r="CN63" s="253">
        <f t="shared" si="260"/>
        <v>21332</v>
      </c>
      <c r="CO63" s="253">
        <f t="shared" si="261"/>
        <v>9671</v>
      </c>
      <c r="CP63" s="366">
        <f t="shared" si="261"/>
        <v>421</v>
      </c>
      <c r="CQ63" s="335">
        <f t="shared" si="261"/>
        <v>3856</v>
      </c>
      <c r="CR63" s="253">
        <f t="shared" si="261"/>
        <v>5742</v>
      </c>
      <c r="CS63" s="253">
        <f t="shared" si="261"/>
        <v>7554</v>
      </c>
      <c r="CT63" s="253">
        <f t="shared" si="261"/>
        <v>8537</v>
      </c>
      <c r="CU63" s="253">
        <f t="shared" si="261"/>
        <v>17938</v>
      </c>
      <c r="CV63" s="253">
        <f t="shared" si="261"/>
        <v>6306</v>
      </c>
      <c r="CW63" s="253">
        <f t="shared" si="261"/>
        <v>476</v>
      </c>
      <c r="CX63" s="253">
        <f t="shared" si="261"/>
        <v>86</v>
      </c>
      <c r="CY63" s="253">
        <f t="shared" si="262"/>
        <v>95</v>
      </c>
      <c r="CZ63" s="253">
        <f t="shared" si="262"/>
        <v>-21244</v>
      </c>
      <c r="DA63" s="253">
        <f t="shared" si="262"/>
        <v>-9582</v>
      </c>
      <c r="DB63" s="366">
        <f t="shared" si="262"/>
        <v>-421</v>
      </c>
      <c r="DC63" s="366">
        <f t="shared" si="262"/>
        <v>-3856</v>
      </c>
      <c r="DD63" s="366">
        <f t="shared" si="262"/>
        <v>-216</v>
      </c>
      <c r="DE63" s="366">
        <f t="shared" si="262"/>
        <v>11443</v>
      </c>
      <c r="DF63" s="366">
        <f t="shared" si="262"/>
        <v>2112</v>
      </c>
      <c r="DG63" s="366">
        <f t="shared" si="262"/>
        <v>1858</v>
      </c>
      <c r="DH63" s="366">
        <f t="shared" si="262"/>
        <v>8109</v>
      </c>
      <c r="DI63" s="366">
        <f t="shared" si="263"/>
        <v>10137</v>
      </c>
      <c r="DJ63" s="366">
        <f t="shared" si="263"/>
        <v>11590</v>
      </c>
      <c r="DK63" s="366">
        <f t="shared" si="263"/>
        <v>7193</v>
      </c>
      <c r="DL63" s="366">
        <f t="shared" si="263"/>
        <v>18711</v>
      </c>
      <c r="DM63" s="366">
        <f t="shared" si="263"/>
        <v>24046</v>
      </c>
      <c r="DN63" s="366">
        <f t="shared" si="263"/>
        <v>28866</v>
      </c>
      <c r="DO63" s="366">
        <f t="shared" si="263"/>
        <v>43054</v>
      </c>
      <c r="DP63" s="366">
        <f t="shared" si="263"/>
        <v>42762</v>
      </c>
      <c r="DQ63" s="366">
        <f t="shared" si="263"/>
        <v>60884</v>
      </c>
      <c r="DR63" s="366">
        <f t="shared" si="263"/>
        <v>11626</v>
      </c>
      <c r="DS63" s="366">
        <f t="shared" si="263"/>
        <v>4769</v>
      </c>
      <c r="DT63" s="366">
        <f t="shared" si="263"/>
        <v>22501</v>
      </c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36916</v>
      </c>
    </row>
    <row r="64" spans="1:133" s="122" customFormat="1" ht="15">
      <c r="A64" s="139"/>
      <c r="B64" s="32" t="s">
        <v>144</v>
      </c>
      <c r="C64" s="132">
        <f t="shared" si="264" ref="C64:Q64">SUM(C59:C63)</f>
        <v>295759.62</v>
      </c>
      <c r="D64" s="133">
        <f t="shared" si="264"/>
        <v>314561.91999999998</v>
      </c>
      <c r="E64" s="133">
        <f t="shared" si="264"/>
        <v>331115.20999999996</v>
      </c>
      <c r="F64" s="133">
        <f t="shared" si="264"/>
        <v>327583.40000000002</v>
      </c>
      <c r="G64" s="133">
        <f t="shared" si="264"/>
        <v>336588.27000000002</v>
      </c>
      <c r="H64" s="133">
        <f t="shared" si="264"/>
        <v>311218.70000000001</v>
      </c>
      <c r="I64" s="133">
        <f t="shared" si="264"/>
        <v>311601.70999999996</v>
      </c>
      <c r="J64" s="133">
        <f t="shared" si="264"/>
        <v>322677.63</v>
      </c>
      <c r="K64" s="133">
        <f t="shared" si="264"/>
        <v>347190.84000000003</v>
      </c>
      <c r="L64" s="134">
        <f t="shared" si="264"/>
        <v>362154.71000000002</v>
      </c>
      <c r="M64" s="133">
        <f t="shared" si="264"/>
        <v>382136.92999999993</v>
      </c>
      <c r="N64" s="133">
        <f t="shared" si="264"/>
        <v>361295.79000000004</v>
      </c>
      <c r="O64" s="133">
        <f t="shared" si="264"/>
        <v>406217.32000000007</v>
      </c>
      <c r="P64" s="133">
        <f t="shared" si="264"/>
        <v>490615</v>
      </c>
      <c r="Q64" s="133">
        <f t="shared" si="264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66">
        <v>577382</v>
      </c>
      <c r="BJ64" s="530">
        <v>565515</v>
      </c>
      <c r="BK64" s="553">
        <v>631916</v>
      </c>
      <c r="BL64" s="277">
        <v>611290</v>
      </c>
      <c r="BM64" s="277">
        <v>597548</v>
      </c>
      <c r="BN64" s="277">
        <v>624377</v>
      </c>
      <c r="BO64" s="37"/>
      <c r="BP64" s="277"/>
      <c r="BQ64" s="277"/>
      <c r="BR64" s="277"/>
      <c r="BS64" s="277"/>
      <c r="BT64" s="277"/>
      <c r="BU64" s="132">
        <f t="shared" si="265" ref="BU64:BY64">SUM(BU59:BU63)</f>
        <v>110457.70000000001</v>
      </c>
      <c r="BV64" s="135">
        <f t="shared" si="265"/>
        <v>176053.08000000002</v>
      </c>
      <c r="BW64" s="135">
        <f t="shared" si="265"/>
        <v>238966.79000000001</v>
      </c>
      <c r="BX64" s="135">
        <f t="shared" si="265"/>
        <v>316345.59999999998</v>
      </c>
      <c r="BY64" s="135">
        <f t="shared" si="265"/>
        <v>376518.72999999998</v>
      </c>
      <c r="BZ64" s="135">
        <f t="shared" si="266" ref="BZ64:CH64">SUM(BZ59:BZ63)</f>
        <v>390088.30000000005</v>
      </c>
      <c r="CA64" s="135">
        <f t="shared" si="266"/>
        <v>422910.29000000004</v>
      </c>
      <c r="CB64" s="135">
        <f t="shared" si="266"/>
        <v>403156.37</v>
      </c>
      <c r="CC64" s="135">
        <f t="shared" si="266"/>
        <v>464233.15999999997</v>
      </c>
      <c r="CD64" s="387">
        <f t="shared" si="266"/>
        <v>521355.28999999998</v>
      </c>
      <c r="CE64" s="410">
        <f t="shared" si="266"/>
        <v>531653.07000000007</v>
      </c>
      <c r="CF64" s="135">
        <f t="shared" si="266"/>
        <v>546915.20999999996</v>
      </c>
      <c r="CG64" s="135">
        <f t="shared" si="266"/>
        <v>534772.68000000005</v>
      </c>
      <c r="CH64" s="135">
        <f t="shared" si="266"/>
        <v>438372</v>
      </c>
      <c r="CI64" s="135">
        <f t="shared" si="267" ref="CI64:CJ64">SUM(CI59:CI63)</f>
        <v>383634</v>
      </c>
      <c r="CJ64" s="228">
        <f t="shared" si="267"/>
        <v>312445</v>
      </c>
      <c r="CK64" s="228">
        <f t="shared" si="268" ref="CK64">SUM(CK59:CK63)</f>
        <v>212803</v>
      </c>
      <c r="CL64" s="228">
        <f t="shared" si="269" ref="CL64:CM64">SUM(CL59:CL63)</f>
        <v>103459</v>
      </c>
      <c r="CM64" s="254">
        <f t="shared" si="269"/>
        <v>-29753</v>
      </c>
      <c r="CN64" s="254">
        <f t="shared" si="270" ref="CN64:CO64">SUM(CN59:CN63)</f>
        <v>-18538</v>
      </c>
      <c r="CO64" s="254">
        <f t="shared" si="270"/>
        <v>-90792</v>
      </c>
      <c r="CP64" s="367">
        <f t="shared" si="271" ref="CP64:CQ64">SUM(CP59:CP63)</f>
        <v>-209110</v>
      </c>
      <c r="CQ64" s="336">
        <f t="shared" si="271"/>
        <v>-216703</v>
      </c>
      <c r="CR64" s="254">
        <f t="shared" si="272" ref="CR64">SUM(CR59:CR63)</f>
        <v>-237002</v>
      </c>
      <c r="CS64" s="254">
        <f t="shared" si="273" ref="CS64">SUM(CS59:CS63)</f>
        <v>-255612</v>
      </c>
      <c r="CT64" s="254">
        <f t="shared" si="274" ref="CT64">SUM(CT59:CT63)</f>
        <v>-266959</v>
      </c>
      <c r="CU64" s="254">
        <f t="shared" si="275" ref="CU64">SUM(CU59:CU63)</f>
        <v>-274021</v>
      </c>
      <c r="CV64" s="254">
        <f t="shared" si="276" ref="CV64">SUM(CV59:CV63)</f>
        <v>-324200</v>
      </c>
      <c r="CW64" s="254">
        <f t="shared" si="277" ref="CW64">SUM(CW59:CW63)</f>
        <v>-369980</v>
      </c>
      <c r="CX64" s="254">
        <f t="shared" si="278" ref="CX64">SUM(CX59:CX63)</f>
        <v>-261737</v>
      </c>
      <c r="CY64" s="254">
        <f t="shared" si="279" ref="CY64">SUM(CY59:CY63)</f>
        <v>-174386</v>
      </c>
      <c r="CZ64" s="254">
        <f t="shared" si="280" ref="CZ64">SUM(CZ59:CZ63)</f>
        <v>-180703</v>
      </c>
      <c r="DA64" s="254">
        <f t="shared" si="281" ref="DA64">SUM(DA59:DA63)</f>
        <v>-192003</v>
      </c>
      <c r="DB64" s="367">
        <f t="shared" si="282" ref="DB64">SUM(DB59:DB63)</f>
        <v>-140546</v>
      </c>
      <c r="DC64" s="367">
        <f t="shared" si="283" ref="DC64">SUM(DC59:DC63)</f>
        <v>-182945</v>
      </c>
      <c r="DD64" s="367">
        <f t="shared" si="284" ref="DD64">SUM(DD59:DD63)</f>
        <v>-174714</v>
      </c>
      <c r="DE64" s="367">
        <f t="shared" si="285" ref="DE64">SUM(DE59:DE63)</f>
        <v>-146326</v>
      </c>
      <c r="DF64" s="367">
        <f t="shared" si="286" ref="DF64">SUM(DF59:DF63)</f>
        <v>-122674</v>
      </c>
      <c r="DG64" s="367">
        <f t="shared" si="287" ref="DG64">SUM(DG59:DG63)</f>
        <v>-95603</v>
      </c>
      <c r="DH64" s="367">
        <f t="shared" si="288" ref="DH64">SUM(DH59:DH63)</f>
        <v>-51359</v>
      </c>
      <c r="DI64" s="367">
        <f t="shared" si="289" ref="DI64">SUM(DI59:DI63)</f>
        <v>-20022</v>
      </c>
      <c r="DJ64" s="367">
        <f t="shared" si="290" ref="DJ64">SUM(DJ59:DJ63)</f>
        <v>-20343</v>
      </c>
      <c r="DK64" s="367">
        <f t="shared" si="291" ref="DK64:DL64">SUM(DK59:DK63)</f>
        <v>-23929</v>
      </c>
      <c r="DL64" s="367">
        <f t="shared" si="291"/>
        <v>-22723</v>
      </c>
      <c r="DM64" s="367">
        <f t="shared" si="292" ref="DM64:DN64">SUM(DM59:DM63)</f>
        <v>20117</v>
      </c>
      <c r="DN64" s="367">
        <f t="shared" si="292"/>
        <v>55864</v>
      </c>
      <c r="DO64" s="367">
        <f t="shared" si="293" ref="DO64:DP64">SUM(DO59:DO63)</f>
        <v>63240</v>
      </c>
      <c r="DP64" s="367">
        <f t="shared" si="293"/>
        <v>69020</v>
      </c>
      <c r="DQ64" s="367">
        <f t="shared" si="294" ref="DQ64:DR64">SUM(DQ59:DQ63)</f>
        <v>92864</v>
      </c>
      <c r="DR64" s="367">
        <f t="shared" si="294"/>
        <v>71936</v>
      </c>
      <c r="DS64" s="367">
        <f t="shared" si="295" ref="DS64:DT64">SUM(DS59:DS63)</f>
        <v>13456</v>
      </c>
      <c r="DT64" s="367">
        <f t="shared" si="295"/>
        <v>43562</v>
      </c>
      <c r="EB64" s="327"/>
      <c r="EC64" s="37">
        <f>SUM(EC59:EC63)</f>
        <v>624377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278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443"/>
      <c r="DV65" s="443"/>
      <c r="DW65" s="443"/>
      <c r="DX65" s="443"/>
      <c r="DY65" s="443"/>
      <c r="DZ65" s="443"/>
      <c r="EA65" s="443"/>
      <c r="EB65" s="326"/>
      <c r="EC65" s="42"/>
    </row>
    <row r="66" spans="1:133" s="31" customFormat="1" ht="15">
      <c r="A66" s="138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65">
        <v>748167</v>
      </c>
      <c r="BJ66" s="529">
        <v>815589</v>
      </c>
      <c r="BK66" s="552">
        <v>916280</v>
      </c>
      <c r="BL66" s="276">
        <v>872737</v>
      </c>
      <c r="BM66" s="276">
        <v>830542</v>
      </c>
      <c r="BN66" s="276">
        <v>825981</v>
      </c>
      <c r="BO66" s="56"/>
      <c r="BP66" s="276"/>
      <c r="BQ66" s="276"/>
      <c r="BR66" s="276"/>
      <c r="BS66" s="276"/>
      <c r="BT66" s="276"/>
      <c r="BU66" s="33">
        <f t="shared" si="296" ref="BU66:CD70">O66-C66</f>
        <v>194729.13999999996</v>
      </c>
      <c r="BV66" s="36">
        <f t="shared" si="296"/>
        <v>315674.67999999999</v>
      </c>
      <c r="BW66" s="36">
        <f t="shared" si="296"/>
        <v>351849.84999999998</v>
      </c>
      <c r="BX66" s="36">
        <f t="shared" si="296"/>
        <v>454409.57000000001</v>
      </c>
      <c r="BY66" s="36">
        <f t="shared" si="296"/>
        <v>479776.81</v>
      </c>
      <c r="BZ66" s="36">
        <f t="shared" si="296"/>
        <v>515186.64000000001</v>
      </c>
      <c r="CA66" s="36">
        <f t="shared" si="296"/>
        <v>593161.25</v>
      </c>
      <c r="CB66" s="36">
        <f t="shared" si="296"/>
        <v>623564.38</v>
      </c>
      <c r="CC66" s="36">
        <f t="shared" si="296"/>
        <v>649553.75</v>
      </c>
      <c r="CD66" s="386">
        <f t="shared" si="296"/>
        <v>597014.28000000003</v>
      </c>
      <c r="CE66" s="409">
        <f t="shared" si="297" ref="CE66:CN70">Y66-M66</f>
        <v>568318.96999999997</v>
      </c>
      <c r="CF66" s="36">
        <f t="shared" si="297"/>
        <v>634895.81999999995</v>
      </c>
      <c r="CG66" s="36">
        <f t="shared" si="297"/>
        <v>563710.30000000005</v>
      </c>
      <c r="CH66" s="36">
        <f t="shared" si="297"/>
        <v>408163</v>
      </c>
      <c r="CI66" s="36">
        <f t="shared" si="297"/>
        <v>296812</v>
      </c>
      <c r="CJ66" s="227">
        <f t="shared" si="297"/>
        <v>206822</v>
      </c>
      <c r="CK66" s="227">
        <f t="shared" si="297"/>
        <v>153923</v>
      </c>
      <c r="CL66" s="227">
        <f t="shared" si="297"/>
        <v>25743</v>
      </c>
      <c r="CM66" s="253">
        <f t="shared" si="297"/>
        <v>-161370</v>
      </c>
      <c r="CN66" s="253">
        <f t="shared" si="297"/>
        <v>-159542</v>
      </c>
      <c r="CO66" s="253">
        <f t="shared" si="298" ref="CO66:CX70">AI66-W66</f>
        <v>-229452</v>
      </c>
      <c r="CP66" s="366">
        <f t="shared" si="298"/>
        <v>-286158</v>
      </c>
      <c r="CQ66" s="335">
        <f t="shared" si="298"/>
        <v>-259897</v>
      </c>
      <c r="CR66" s="253">
        <f t="shared" si="298"/>
        <v>-333994</v>
      </c>
      <c r="CS66" s="253">
        <f t="shared" si="298"/>
        <v>-306455</v>
      </c>
      <c r="CT66" s="253">
        <f t="shared" si="298"/>
        <v>-375129</v>
      </c>
      <c r="CU66" s="253">
        <f t="shared" si="298"/>
        <v>-344663</v>
      </c>
      <c r="CV66" s="253">
        <f t="shared" si="298"/>
        <v>-345196</v>
      </c>
      <c r="CW66" s="253">
        <f t="shared" si="298"/>
        <v>-356813</v>
      </c>
      <c r="CX66" s="253">
        <f t="shared" si="298"/>
        <v>-247644</v>
      </c>
      <c r="CY66" s="253">
        <f t="shared" si="299" ref="CY66:DH70">AS66-AG66</f>
        <v>-153964</v>
      </c>
      <c r="CZ66" s="253">
        <f t="shared" si="299"/>
        <v>-175747</v>
      </c>
      <c r="DA66" s="253">
        <f t="shared" si="299"/>
        <v>-203790</v>
      </c>
      <c r="DB66" s="366">
        <f t="shared" si="299"/>
        <v>-116326</v>
      </c>
      <c r="DC66" s="366">
        <f t="shared" si="299"/>
        <v>-169179</v>
      </c>
      <c r="DD66" s="366">
        <f t="shared" si="299"/>
        <v>-21573</v>
      </c>
      <c r="DE66" s="366">
        <f t="shared" si="299"/>
        <v>-95517</v>
      </c>
      <c r="DF66" s="366">
        <f t="shared" si="299"/>
        <v>-34362</v>
      </c>
      <c r="DG66" s="366">
        <f t="shared" si="299"/>
        <v>99888</v>
      </c>
      <c r="DH66" s="366">
        <f t="shared" si="299"/>
        <v>44732</v>
      </c>
      <c r="DI66" s="366">
        <f t="shared" si="300" ref="DI66:DT70">BC66-AQ66</f>
        <v>-41720</v>
      </c>
      <c r="DJ66" s="366">
        <f t="shared" si="300"/>
        <v>69155</v>
      </c>
      <c r="DK66" s="366">
        <f t="shared" si="300"/>
        <v>47555</v>
      </c>
      <c r="DL66" s="366">
        <f t="shared" si="300"/>
        <v>-66079</v>
      </c>
      <c r="DM66" s="366">
        <f t="shared" si="300"/>
        <v>59771</v>
      </c>
      <c r="DN66" s="366">
        <f t="shared" si="300"/>
        <v>40534</v>
      </c>
      <c r="DO66" s="366">
        <f t="shared" si="300"/>
        <v>8262</v>
      </c>
      <c r="DP66" s="366">
        <f t="shared" si="300"/>
        <v>-47311</v>
      </c>
      <c r="DQ66" s="366">
        <f t="shared" si="300"/>
        <v>66790</v>
      </c>
      <c r="DR66" s="366">
        <f t="shared" si="300"/>
        <v>41069</v>
      </c>
      <c r="DS66" s="366">
        <f t="shared" si="300"/>
        <v>-98747</v>
      </c>
      <c r="DT66" s="366">
        <f t="shared" si="300"/>
        <v>16315</v>
      </c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825981</v>
      </c>
    </row>
    <row r="67" spans="1:133" s="31" customFormat="1" ht="15">
      <c r="A67" s="138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65">
        <v>55450</v>
      </c>
      <c r="BJ67" s="529">
        <v>51973</v>
      </c>
      <c r="BK67" s="552">
        <v>58288</v>
      </c>
      <c r="BL67" s="276">
        <v>51394</v>
      </c>
      <c r="BM67" s="276">
        <v>57145</v>
      </c>
      <c r="BN67" s="276">
        <v>46378</v>
      </c>
      <c r="BO67" s="56"/>
      <c r="BP67" s="276"/>
      <c r="BQ67" s="276"/>
      <c r="BR67" s="276"/>
      <c r="BS67" s="276"/>
      <c r="BT67" s="276"/>
      <c r="BU67" s="33">
        <f t="shared" si="296"/>
        <v>-3807.0899999999965</v>
      </c>
      <c r="BV67" s="36">
        <f t="shared" si="296"/>
        <v>691.02999999999884</v>
      </c>
      <c r="BW67" s="36">
        <f t="shared" si="296"/>
        <v>5294.7700000000041</v>
      </c>
      <c r="BX67" s="36">
        <f t="shared" si="296"/>
        <v>11318.130000000005</v>
      </c>
      <c r="BY67" s="36">
        <f t="shared" si="296"/>
        <v>21795.089999999997</v>
      </c>
      <c r="BZ67" s="36">
        <f t="shared" si="296"/>
        <v>20898.339999999997</v>
      </c>
      <c r="CA67" s="36">
        <f t="shared" si="296"/>
        <v>14599.350000000006</v>
      </c>
      <c r="CB67" s="36">
        <f t="shared" si="296"/>
        <v>623.52999999999884</v>
      </c>
      <c r="CC67" s="36">
        <f t="shared" si="296"/>
        <v>4004.4000000000015</v>
      </c>
      <c r="CD67" s="386">
        <f t="shared" si="296"/>
        <v>12945.330000000002</v>
      </c>
      <c r="CE67" s="409">
        <f t="shared" si="297"/>
        <v>7985.3899999999994</v>
      </c>
      <c r="CF67" s="36">
        <f t="shared" si="297"/>
        <v>24343.139999999999</v>
      </c>
      <c r="CG67" s="36">
        <f t="shared" si="297"/>
        <v>33061.080000000002</v>
      </c>
      <c r="CH67" s="36">
        <f t="shared" si="297"/>
        <v>52860</v>
      </c>
      <c r="CI67" s="36">
        <f t="shared" si="297"/>
        <v>47629</v>
      </c>
      <c r="CJ67" s="227">
        <f t="shared" si="297"/>
        <v>45621</v>
      </c>
      <c r="CK67" s="227">
        <f t="shared" si="297"/>
        <v>19225</v>
      </c>
      <c r="CL67" s="227">
        <f t="shared" si="297"/>
        <v>36416</v>
      </c>
      <c r="CM67" s="253">
        <f t="shared" si="297"/>
        <v>31280</v>
      </c>
      <c r="CN67" s="253">
        <f t="shared" si="297"/>
        <v>30652</v>
      </c>
      <c r="CO67" s="253">
        <f t="shared" si="298"/>
        <v>13723</v>
      </c>
      <c r="CP67" s="366">
        <f t="shared" si="298"/>
        <v>31459</v>
      </c>
      <c r="CQ67" s="335">
        <f t="shared" si="298"/>
        <v>34669</v>
      </c>
      <c r="CR67" s="253">
        <f t="shared" si="298"/>
        <v>12600</v>
      </c>
      <c r="CS67" s="253">
        <f t="shared" si="298"/>
        <v>-3521</v>
      </c>
      <c r="CT67" s="253">
        <f t="shared" si="298"/>
        <v>-25163</v>
      </c>
      <c r="CU67" s="253">
        <f t="shared" si="298"/>
        <v>-19149</v>
      </c>
      <c r="CV67" s="253">
        <f t="shared" si="298"/>
        <v>-20474</v>
      </c>
      <c r="CW67" s="253">
        <f t="shared" si="298"/>
        <v>-21994</v>
      </c>
      <c r="CX67" s="253">
        <f t="shared" si="298"/>
        <v>-69860</v>
      </c>
      <c r="CY67" s="253">
        <f t="shared" si="299"/>
        <v>-38446</v>
      </c>
      <c r="CZ67" s="253">
        <f t="shared" si="299"/>
        <v>-42098</v>
      </c>
      <c r="DA67" s="253">
        <f t="shared" si="299"/>
        <v>-30359</v>
      </c>
      <c r="DB67" s="366">
        <f t="shared" si="299"/>
        <v>-65937</v>
      </c>
      <c r="DC67" s="366">
        <f t="shared" si="299"/>
        <v>-65322</v>
      </c>
      <c r="DD67" s="366">
        <f t="shared" si="299"/>
        <v>-48448</v>
      </c>
      <c r="DE67" s="366">
        <f t="shared" si="299"/>
        <v>-44197</v>
      </c>
      <c r="DF67" s="366">
        <f t="shared" si="299"/>
        <v>-48544</v>
      </c>
      <c r="DG67" s="366">
        <f t="shared" si="299"/>
        <v>-51724</v>
      </c>
      <c r="DH67" s="366">
        <f t="shared" si="299"/>
        <v>-49441</v>
      </c>
      <c r="DI67" s="366">
        <f t="shared" si="300"/>
        <v>-43290</v>
      </c>
      <c r="DJ67" s="366">
        <f t="shared" si="300"/>
        <v>-1172</v>
      </c>
      <c r="DK67" s="366">
        <f t="shared" si="300"/>
        <v>-20576</v>
      </c>
      <c r="DL67" s="366">
        <f t="shared" si="300"/>
        <v>1280</v>
      </c>
      <c r="DM67" s="366">
        <f t="shared" si="300"/>
        <v>2394</v>
      </c>
      <c r="DN67" s="366">
        <f t="shared" si="300"/>
        <v>9893</v>
      </c>
      <c r="DO67" s="366">
        <f t="shared" si="300"/>
        <v>13529</v>
      </c>
      <c r="DP67" s="366">
        <f t="shared" si="300"/>
        <v>-1254</v>
      </c>
      <c r="DQ67" s="366">
        <f t="shared" si="300"/>
        <v>4368</v>
      </c>
      <c r="DR67" s="366">
        <f t="shared" si="300"/>
        <v>524</v>
      </c>
      <c r="DS67" s="366">
        <f t="shared" si="300"/>
        <v>3206</v>
      </c>
      <c r="DT67" s="366">
        <f t="shared" si="300"/>
        <v>-8767</v>
      </c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46378</v>
      </c>
    </row>
    <row r="68" spans="1:133" s="31" customFormat="1" ht="15">
      <c r="A68" s="138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65">
        <v>60275</v>
      </c>
      <c r="BJ68" s="529">
        <v>60991</v>
      </c>
      <c r="BK68" s="552">
        <v>129690</v>
      </c>
      <c r="BL68" s="276">
        <v>90582</v>
      </c>
      <c r="BM68" s="276">
        <v>84976</v>
      </c>
      <c r="BN68" s="276">
        <v>73389</v>
      </c>
      <c r="BO68" s="56"/>
      <c r="BP68" s="276"/>
      <c r="BQ68" s="276"/>
      <c r="BR68" s="276"/>
      <c r="BS68" s="276"/>
      <c r="BT68" s="276"/>
      <c r="BU68" s="33">
        <f t="shared" si="296"/>
        <v>3383.760000000002</v>
      </c>
      <c r="BV68" s="36">
        <f t="shared" si="296"/>
        <v>86456.839999999997</v>
      </c>
      <c r="BW68" s="36">
        <f t="shared" si="296"/>
        <v>68117.51999999999</v>
      </c>
      <c r="BX68" s="36">
        <f t="shared" si="296"/>
        <v>52000.43</v>
      </c>
      <c r="BY68" s="36">
        <f t="shared" si="296"/>
        <v>109135.82000000001</v>
      </c>
      <c r="BZ68" s="36">
        <f t="shared" si="296"/>
        <v>53346.519999999997</v>
      </c>
      <c r="CA68" s="36">
        <f t="shared" si="296"/>
        <v>39151.730000000003</v>
      </c>
      <c r="CB68" s="36">
        <f t="shared" si="296"/>
        <v>26393.589999999997</v>
      </c>
      <c r="CC68" s="36">
        <f t="shared" si="296"/>
        <v>33917.539999999994</v>
      </c>
      <c r="CD68" s="386">
        <f t="shared" si="296"/>
        <v>27441.130000000005</v>
      </c>
      <c r="CE68" s="409">
        <f t="shared" si="297"/>
        <v>24213.490000000005</v>
      </c>
      <c r="CF68" s="36">
        <f t="shared" si="297"/>
        <v>49604.449999999997</v>
      </c>
      <c r="CG68" s="36">
        <f t="shared" si="297"/>
        <v>22396.629999999997</v>
      </c>
      <c r="CH68" s="36">
        <f t="shared" si="297"/>
        <v>-48945</v>
      </c>
      <c r="CI68" s="36">
        <f t="shared" si="297"/>
        <v>-55649</v>
      </c>
      <c r="CJ68" s="227">
        <f t="shared" si="297"/>
        <v>-11499</v>
      </c>
      <c r="CK68" s="227">
        <f t="shared" si="297"/>
        <v>-66258</v>
      </c>
      <c r="CL68" s="227">
        <f t="shared" si="297"/>
        <v>-14344</v>
      </c>
      <c r="CM68" s="253">
        <f t="shared" si="297"/>
        <v>-23727</v>
      </c>
      <c r="CN68" s="253">
        <f t="shared" si="297"/>
        <v>44204</v>
      </c>
      <c r="CO68" s="253">
        <f t="shared" si="298"/>
        <v>8923</v>
      </c>
      <c r="CP68" s="366">
        <f t="shared" si="298"/>
        <v>-13884</v>
      </c>
      <c r="CQ68" s="335">
        <f t="shared" si="298"/>
        <v>29584</v>
      </c>
      <c r="CR68" s="253">
        <f t="shared" si="298"/>
        <v>-23399</v>
      </c>
      <c r="CS68" s="253">
        <f t="shared" si="298"/>
        <v>3138</v>
      </c>
      <c r="CT68" s="253">
        <f t="shared" si="298"/>
        <v>-20394</v>
      </c>
      <c r="CU68" s="253">
        <f t="shared" si="298"/>
        <v>11709</v>
      </c>
      <c r="CV68" s="253">
        <f t="shared" si="298"/>
        <v>-464</v>
      </c>
      <c r="CW68" s="253">
        <f t="shared" si="298"/>
        <v>27073</v>
      </c>
      <c r="CX68" s="253">
        <f t="shared" si="298"/>
        <v>-30633</v>
      </c>
      <c r="CY68" s="253">
        <f t="shared" si="299"/>
        <v>-6761</v>
      </c>
      <c r="CZ68" s="253">
        <f t="shared" si="299"/>
        <v>-73994</v>
      </c>
      <c r="DA68" s="253">
        <f t="shared" si="299"/>
        <v>-34297</v>
      </c>
      <c r="DB68" s="366">
        <f t="shared" si="299"/>
        <v>-10067</v>
      </c>
      <c r="DC68" s="366">
        <f t="shared" si="299"/>
        <v>-44890</v>
      </c>
      <c r="DD68" s="366">
        <f t="shared" si="299"/>
        <v>1365</v>
      </c>
      <c r="DE68" s="366">
        <f t="shared" si="299"/>
        <v>-39961</v>
      </c>
      <c r="DF68" s="366">
        <f t="shared" si="299"/>
        <v>-6580</v>
      </c>
      <c r="DG68" s="366">
        <f t="shared" si="299"/>
        <v>-19830</v>
      </c>
      <c r="DH68" s="366">
        <f t="shared" si="299"/>
        <v>-36921</v>
      </c>
      <c r="DI68" s="366">
        <f t="shared" si="300"/>
        <v>-67234</v>
      </c>
      <c r="DJ68" s="366">
        <f t="shared" si="300"/>
        <v>4696</v>
      </c>
      <c r="DK68" s="366">
        <f t="shared" si="300"/>
        <v>26511</v>
      </c>
      <c r="DL68" s="366">
        <f t="shared" si="300"/>
        <v>4087</v>
      </c>
      <c r="DM68" s="366">
        <f t="shared" si="300"/>
        <v>-25606</v>
      </c>
      <c r="DN68" s="366">
        <f t="shared" si="300"/>
        <v>-1940</v>
      </c>
      <c r="DO68" s="366">
        <f t="shared" si="300"/>
        <v>-16364</v>
      </c>
      <c r="DP68" s="366">
        <f t="shared" si="300"/>
        <v>-31398</v>
      </c>
      <c r="DQ68" s="366">
        <f t="shared" si="300"/>
        <v>84092</v>
      </c>
      <c r="DR68" s="366">
        <f t="shared" si="300"/>
        <v>35022</v>
      </c>
      <c r="DS68" s="366">
        <f t="shared" si="300"/>
        <v>32253</v>
      </c>
      <c r="DT68" s="366">
        <f t="shared" si="300"/>
        <v>34435</v>
      </c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73389</v>
      </c>
    </row>
    <row r="69" spans="1:133" s="31" customFormat="1" ht="15">
      <c r="A69" s="138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65">
        <v>44857</v>
      </c>
      <c r="BJ69" s="529">
        <v>64150</v>
      </c>
      <c r="BK69" s="552">
        <v>81890</v>
      </c>
      <c r="BL69" s="276">
        <v>23058</v>
      </c>
      <c r="BM69" s="276">
        <v>35469</v>
      </c>
      <c r="BN69" s="276">
        <v>21822</v>
      </c>
      <c r="BO69" s="56"/>
      <c r="BP69" s="276"/>
      <c r="BQ69" s="276"/>
      <c r="BR69" s="276"/>
      <c r="BS69" s="276"/>
      <c r="BT69" s="276"/>
      <c r="BU69" s="33">
        <f t="shared" si="296"/>
        <v>3363.3100000000013</v>
      </c>
      <c r="BV69" s="36">
        <f t="shared" si="296"/>
        <v>66285.330000000002</v>
      </c>
      <c r="BW69" s="36">
        <f t="shared" si="296"/>
        <v>39997.770000000004</v>
      </c>
      <c r="BX69" s="36">
        <f t="shared" si="296"/>
        <v>-5996.7900000000009</v>
      </c>
      <c r="BY69" s="36">
        <f t="shared" si="296"/>
        <v>52517.380000000005</v>
      </c>
      <c r="BZ69" s="36">
        <f t="shared" si="296"/>
        <v>21540.529999999999</v>
      </c>
      <c r="CA69" s="36">
        <f t="shared" si="296"/>
        <v>11367.009999999998</v>
      </c>
      <c r="CB69" s="36">
        <f t="shared" si="296"/>
        <v>70116.660000000003</v>
      </c>
      <c r="CC69" s="36">
        <f t="shared" si="296"/>
        <v>22381.039999999994</v>
      </c>
      <c r="CD69" s="386">
        <f t="shared" si="296"/>
        <v>40500.239999999998</v>
      </c>
      <c r="CE69" s="409">
        <f t="shared" si="297"/>
        <v>4185.0599999999977</v>
      </c>
      <c r="CF69" s="36">
        <f t="shared" si="297"/>
        <v>-15292.290000000001</v>
      </c>
      <c r="CG69" s="36">
        <f t="shared" si="297"/>
        <v>-18961.130000000001</v>
      </c>
      <c r="CH69" s="36">
        <f t="shared" si="297"/>
        <v>-54173</v>
      </c>
      <c r="CI69" s="36">
        <f t="shared" si="297"/>
        <v>-44602</v>
      </c>
      <c r="CJ69" s="227">
        <f t="shared" si="297"/>
        <v>28607</v>
      </c>
      <c r="CK69" s="227">
        <f t="shared" si="297"/>
        <v>-15889</v>
      </c>
      <c r="CL69" s="227">
        <f t="shared" si="297"/>
        <v>-10888</v>
      </c>
      <c r="CM69" s="253">
        <f t="shared" si="297"/>
        <v>-8523</v>
      </c>
      <c r="CN69" s="253">
        <f t="shared" si="297"/>
        <v>44143</v>
      </c>
      <c r="CO69" s="253">
        <f t="shared" si="298"/>
        <v>-67148</v>
      </c>
      <c r="CP69" s="366">
        <f t="shared" si="298"/>
        <v>-61766</v>
      </c>
      <c r="CQ69" s="335">
        <f t="shared" si="298"/>
        <v>11291</v>
      </c>
      <c r="CR69" s="253">
        <f t="shared" si="298"/>
        <v>-16913</v>
      </c>
      <c r="CS69" s="253">
        <f t="shared" si="298"/>
        <v>2195</v>
      </c>
      <c r="CT69" s="253">
        <f t="shared" si="298"/>
        <v>-27770</v>
      </c>
      <c r="CU69" s="253">
        <f t="shared" si="298"/>
        <v>-232</v>
      </c>
      <c r="CV69" s="253">
        <f t="shared" si="298"/>
        <v>-35427</v>
      </c>
      <c r="CW69" s="253">
        <f t="shared" si="298"/>
        <v>13649</v>
      </c>
      <c r="CX69" s="253">
        <f t="shared" si="298"/>
        <v>-17842</v>
      </c>
      <c r="CY69" s="253">
        <f t="shared" si="299"/>
        <v>15903</v>
      </c>
      <c r="CZ69" s="253">
        <f t="shared" si="299"/>
        <v>-43097</v>
      </c>
      <c r="DA69" s="253">
        <f t="shared" si="299"/>
        <v>62372</v>
      </c>
      <c r="DB69" s="366">
        <f t="shared" si="299"/>
        <v>40060</v>
      </c>
      <c r="DC69" s="366">
        <f t="shared" si="299"/>
        <v>-32924</v>
      </c>
      <c r="DD69" s="366">
        <f t="shared" si="299"/>
        <v>46841</v>
      </c>
      <c r="DE69" s="366">
        <f t="shared" si="299"/>
        <v>-7720</v>
      </c>
      <c r="DF69" s="366">
        <f t="shared" si="299"/>
        <v>33074</v>
      </c>
      <c r="DG69" s="366">
        <f t="shared" si="299"/>
        <v>10592</v>
      </c>
      <c r="DH69" s="366">
        <f t="shared" si="299"/>
        <v>1684</v>
      </c>
      <c r="DI69" s="366">
        <f t="shared" si="300"/>
        <v>-62125</v>
      </c>
      <c r="DJ69" s="366">
        <f t="shared" si="300"/>
        <v>13772</v>
      </c>
      <c r="DK69" s="366">
        <f t="shared" si="300"/>
        <v>71133</v>
      </c>
      <c r="DL69" s="366">
        <f t="shared" si="300"/>
        <v>-63179</v>
      </c>
      <c r="DM69" s="366">
        <f t="shared" si="300"/>
        <v>-52061</v>
      </c>
      <c r="DN69" s="366">
        <f t="shared" si="300"/>
        <v>5920</v>
      </c>
      <c r="DO69" s="366">
        <f t="shared" si="300"/>
        <v>935</v>
      </c>
      <c r="DP69" s="366">
        <f t="shared" si="300"/>
        <v>7089</v>
      </c>
      <c r="DQ69" s="366">
        <f t="shared" si="300"/>
        <v>76519</v>
      </c>
      <c r="DR69" s="366">
        <f t="shared" si="300"/>
        <v>-20153</v>
      </c>
      <c r="DS69" s="366">
        <f t="shared" si="300"/>
        <v>15064</v>
      </c>
      <c r="DT69" s="366">
        <f t="shared" si="300"/>
        <v>8969</v>
      </c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21822</v>
      </c>
    </row>
    <row r="70" spans="1:133" s="31" customFormat="1" ht="15">
      <c r="A70" s="138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65">
        <v>73604</v>
      </c>
      <c r="BJ70" s="529">
        <v>115359</v>
      </c>
      <c r="BK70" s="552">
        <v>109430</v>
      </c>
      <c r="BL70" s="276">
        <v>36916</v>
      </c>
      <c r="BM70" s="276">
        <v>74390</v>
      </c>
      <c r="BN70" s="276">
        <v>161448</v>
      </c>
      <c r="BO70" s="56"/>
      <c r="BP70" s="276"/>
      <c r="BQ70" s="276"/>
      <c r="BR70" s="276"/>
      <c r="BS70" s="276"/>
      <c r="BT70" s="276"/>
      <c r="BU70" s="33">
        <f t="shared" si="296"/>
        <v>47563.330000000002</v>
      </c>
      <c r="BV70" s="36">
        <f t="shared" si="296"/>
        <v>24522.720000000001</v>
      </c>
      <c r="BW70" s="36">
        <f t="shared" si="296"/>
        <v>16296</v>
      </c>
      <c r="BX70" s="36">
        <f t="shared" si="296"/>
        <v>78331.509999999995</v>
      </c>
      <c r="BY70" s="36">
        <f t="shared" si="296"/>
        <v>702.02999999999884</v>
      </c>
      <c r="BZ70" s="36">
        <f t="shared" si="296"/>
        <v>5735.1800000000003</v>
      </c>
      <c r="CA70" s="36">
        <f t="shared" si="296"/>
        <v>13642.49</v>
      </c>
      <c r="CB70" s="36">
        <f t="shared" si="296"/>
        <v>34504.650000000001</v>
      </c>
      <c r="CC70" s="36">
        <f t="shared" si="296"/>
        <v>10106.950000000001</v>
      </c>
      <c r="CD70" s="386">
        <f t="shared" si="296"/>
        <v>40151.279999999999</v>
      </c>
      <c r="CE70" s="409">
        <f t="shared" si="297"/>
        <v>29.460000000000001</v>
      </c>
      <c r="CF70" s="36">
        <f t="shared" si="297"/>
        <v>22604.950000000001</v>
      </c>
      <c r="CG70" s="36">
        <f t="shared" si="297"/>
        <v>-36130.120000000003</v>
      </c>
      <c r="CH70" s="36">
        <f t="shared" si="297"/>
        <v>-21272</v>
      </c>
      <c r="CI70" s="36">
        <f t="shared" si="297"/>
        <v>841</v>
      </c>
      <c r="CJ70" s="227">
        <f t="shared" si="297"/>
        <v>-78901</v>
      </c>
      <c r="CK70" s="227">
        <f t="shared" si="297"/>
        <v>-5578</v>
      </c>
      <c r="CL70" s="227">
        <f t="shared" si="297"/>
        <v>-5947</v>
      </c>
      <c r="CM70" s="253">
        <f t="shared" si="297"/>
        <v>38191</v>
      </c>
      <c r="CN70" s="253">
        <f t="shared" si="297"/>
        <v>59671</v>
      </c>
      <c r="CO70" s="253">
        <f t="shared" si="298"/>
        <v>67092</v>
      </c>
      <c r="CP70" s="366">
        <f t="shared" si="298"/>
        <v>-27793</v>
      </c>
      <c r="CQ70" s="335">
        <f t="shared" si="298"/>
        <v>92129</v>
      </c>
      <c r="CR70" s="253">
        <f t="shared" si="298"/>
        <v>26419</v>
      </c>
      <c r="CS70" s="253">
        <f t="shared" si="298"/>
        <v>29760</v>
      </c>
      <c r="CT70" s="253">
        <f t="shared" si="298"/>
        <v>137890</v>
      </c>
      <c r="CU70" s="253">
        <f t="shared" si="298"/>
        <v>62133</v>
      </c>
      <c r="CV70" s="253">
        <f t="shared" si="298"/>
        <v>55588</v>
      </c>
      <c r="CW70" s="253">
        <f t="shared" si="298"/>
        <v>13844</v>
      </c>
      <c r="CX70" s="253">
        <f t="shared" si="298"/>
        <v>-24420</v>
      </c>
      <c r="CY70" s="253">
        <f t="shared" si="299"/>
        <v>43904</v>
      </c>
      <c r="CZ70" s="253">
        <f t="shared" si="299"/>
        <v>-53441</v>
      </c>
      <c r="DA70" s="253">
        <f t="shared" si="299"/>
        <v>-62562</v>
      </c>
      <c r="DB70" s="366">
        <f t="shared" si="299"/>
        <v>-18246</v>
      </c>
      <c r="DC70" s="366">
        <f t="shared" si="299"/>
        <v>-67792</v>
      </c>
      <c r="DD70" s="366">
        <f t="shared" si="299"/>
        <v>-14766</v>
      </c>
      <c r="DE70" s="366">
        <f t="shared" si="299"/>
        <v>-1338</v>
      </c>
      <c r="DF70" s="366">
        <f t="shared" si="299"/>
        <v>-100006</v>
      </c>
      <c r="DG70" s="366">
        <f t="shared" si="299"/>
        <v>-8680</v>
      </c>
      <c r="DH70" s="366">
        <f t="shared" si="299"/>
        <v>20904</v>
      </c>
      <c r="DI70" s="366">
        <f t="shared" si="300"/>
        <v>-4809</v>
      </c>
      <c r="DJ70" s="366">
        <f t="shared" si="300"/>
        <v>43725</v>
      </c>
      <c r="DK70" s="366">
        <f t="shared" si="300"/>
        <v>-13237</v>
      </c>
      <c r="DL70" s="366">
        <f t="shared" si="300"/>
        <v>14586</v>
      </c>
      <c r="DM70" s="366">
        <f t="shared" si="300"/>
        <v>38311</v>
      </c>
      <c r="DN70" s="366">
        <f t="shared" si="300"/>
        <v>41510</v>
      </c>
      <c r="DO70" s="366">
        <f t="shared" si="300"/>
        <v>49237</v>
      </c>
      <c r="DP70" s="366">
        <f t="shared" si="300"/>
        <v>66310</v>
      </c>
      <c r="DQ70" s="366">
        <f t="shared" si="300"/>
        <v>69574</v>
      </c>
      <c r="DR70" s="366">
        <f t="shared" si="300"/>
        <v>-4567</v>
      </c>
      <c r="DS70" s="366">
        <f t="shared" si="300"/>
        <v>3800</v>
      </c>
      <c r="DT70" s="366">
        <f t="shared" si="300"/>
        <v>68979</v>
      </c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161448</v>
      </c>
    </row>
    <row r="71" spans="1:133" s="122" customFormat="1" ht="15.75" thickBot="1">
      <c r="A71" s="139"/>
      <c r="B71" s="44" t="s">
        <v>144</v>
      </c>
      <c r="C71" s="118">
        <f t="shared" si="301" ref="C71:Q71">SUM(C66:C70)</f>
        <v>648541.78999999992</v>
      </c>
      <c r="D71" s="119">
        <f t="shared" si="301"/>
        <v>659512.40000000014</v>
      </c>
      <c r="E71" s="119">
        <f t="shared" si="301"/>
        <v>660315.08999999997</v>
      </c>
      <c r="F71" s="119">
        <f t="shared" si="301"/>
        <v>593389.15000000002</v>
      </c>
      <c r="G71" s="119">
        <f t="shared" si="301"/>
        <v>628632.87</v>
      </c>
      <c r="H71" s="119">
        <f t="shared" si="301"/>
        <v>588563.78999999992</v>
      </c>
      <c r="I71" s="119">
        <f t="shared" si="301"/>
        <v>670844.17000000004</v>
      </c>
      <c r="J71" s="119">
        <f t="shared" si="301"/>
        <v>704997.18999999994</v>
      </c>
      <c r="K71" s="119">
        <f t="shared" si="301"/>
        <v>770425.31999999995</v>
      </c>
      <c r="L71" s="120">
        <f t="shared" si="301"/>
        <v>767522.73999999999</v>
      </c>
      <c r="M71" s="119">
        <f t="shared" si="301"/>
        <v>794352.63000000012</v>
      </c>
      <c r="N71" s="119">
        <f t="shared" si="301"/>
        <v>770337.93000000017</v>
      </c>
      <c r="O71" s="119">
        <f t="shared" si="301"/>
        <v>893774.23999999999</v>
      </c>
      <c r="P71" s="119">
        <f t="shared" si="301"/>
        <v>1153143</v>
      </c>
      <c r="Q71" s="119">
        <f t="shared" si="301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68">
        <v>982353</v>
      </c>
      <c r="BJ71" s="532">
        <v>1108062</v>
      </c>
      <c r="BK71" s="555">
        <v>1295578</v>
      </c>
      <c r="BL71" s="201">
        <v>1074687</v>
      </c>
      <c r="BM71" s="201">
        <v>1082522</v>
      </c>
      <c r="BN71" s="201">
        <v>1129018</v>
      </c>
      <c r="BO71" s="29"/>
      <c r="BP71" s="201"/>
      <c r="BQ71" s="201"/>
      <c r="BR71" s="201"/>
      <c r="BS71" s="201"/>
      <c r="BT71" s="201"/>
      <c r="BU71" s="118">
        <f t="shared" si="302" ref="BU71:BY71">SUM(BU66:BU70)</f>
        <v>245232.44999999995</v>
      </c>
      <c r="BV71" s="121">
        <f t="shared" si="302"/>
        <v>493630.59999999998</v>
      </c>
      <c r="BW71" s="121">
        <f t="shared" si="302"/>
        <v>481555.91000000003</v>
      </c>
      <c r="BX71" s="121">
        <f t="shared" si="302"/>
        <v>590062.84999999998</v>
      </c>
      <c r="BY71" s="121">
        <f t="shared" si="302"/>
        <v>663927.13</v>
      </c>
      <c r="BZ71" s="121">
        <f t="shared" si="303" ref="BZ71:CH71">SUM(BZ66:BZ70)</f>
        <v>616707.21000000008</v>
      </c>
      <c r="CA71" s="121">
        <f t="shared" si="303"/>
        <v>671921.82999999996</v>
      </c>
      <c r="CB71" s="121">
        <f t="shared" si="303"/>
        <v>755202.81000000006</v>
      </c>
      <c r="CC71" s="121">
        <f t="shared" si="303"/>
        <v>719963.68000000005</v>
      </c>
      <c r="CD71" s="389">
        <f t="shared" si="303"/>
        <v>718052.26000000001</v>
      </c>
      <c r="CE71" s="412">
        <f t="shared" si="303"/>
        <v>604732.36999999988</v>
      </c>
      <c r="CF71" s="121">
        <f t="shared" si="303"/>
        <v>716156.06999999983</v>
      </c>
      <c r="CG71" s="121">
        <f t="shared" si="303"/>
        <v>564076.76000000001</v>
      </c>
      <c r="CH71" s="121">
        <f t="shared" si="303"/>
        <v>336633</v>
      </c>
      <c r="CI71" s="121">
        <f t="shared" si="304" ref="CI71:CJ71">SUM(CI66:CI70)</f>
        <v>245031</v>
      </c>
      <c r="CJ71" s="230">
        <f t="shared" si="304"/>
        <v>190650</v>
      </c>
      <c r="CK71" s="230">
        <f t="shared" si="305" ref="CK71">SUM(CK66:CK70)</f>
        <v>85423</v>
      </c>
      <c r="CL71" s="230">
        <f t="shared" si="306" ref="CL71:CM71">SUM(CL66:CL70)</f>
        <v>30980</v>
      </c>
      <c r="CM71" s="256">
        <f t="shared" si="306"/>
        <v>-124149</v>
      </c>
      <c r="CN71" s="256">
        <f t="shared" si="307" ref="CN71:CO71">SUM(CN66:CN70)</f>
        <v>19128</v>
      </c>
      <c r="CO71" s="256">
        <f t="shared" si="307"/>
        <v>-206862</v>
      </c>
      <c r="CP71" s="369">
        <f t="shared" si="308" ref="CP71:CQ71">SUM(CP66:CP70)</f>
        <v>-358142</v>
      </c>
      <c r="CQ71" s="338">
        <f t="shared" si="308"/>
        <v>-92224</v>
      </c>
      <c r="CR71" s="256">
        <f t="shared" si="309" ref="CR71">SUM(CR66:CR70)</f>
        <v>-335287</v>
      </c>
      <c r="CS71" s="256">
        <f t="shared" si="310" ref="CS71">SUM(CS66:CS70)</f>
        <v>-274883</v>
      </c>
      <c r="CT71" s="256">
        <f t="shared" si="311" ref="CT71">SUM(CT66:CT70)</f>
        <v>-310566</v>
      </c>
      <c r="CU71" s="256">
        <f t="shared" si="312" ref="CU71">SUM(CU66:CU70)</f>
        <v>-290202</v>
      </c>
      <c r="CV71" s="256">
        <f t="shared" si="313" ref="CV71">SUM(CV66:CV70)</f>
        <v>-345973</v>
      </c>
      <c r="CW71" s="256">
        <f t="shared" si="314" ref="CW71">SUM(CW66:CW70)</f>
        <v>-324241</v>
      </c>
      <c r="CX71" s="256">
        <f t="shared" si="315" ref="CX71">SUM(CX66:CX70)</f>
        <v>-390399</v>
      </c>
      <c r="CY71" s="256">
        <f t="shared" si="316" ref="CY71">SUM(CY66:CY70)</f>
        <v>-139364</v>
      </c>
      <c r="CZ71" s="256">
        <f t="shared" si="317" ref="CZ71">SUM(CZ66:CZ70)</f>
        <v>-388377</v>
      </c>
      <c r="DA71" s="256">
        <f t="shared" si="318" ref="DA71">SUM(DA66:DA70)</f>
        <v>-268636</v>
      </c>
      <c r="DB71" s="369">
        <f t="shared" si="319" ref="DB71">SUM(DB66:DB70)</f>
        <v>-170516</v>
      </c>
      <c r="DC71" s="369">
        <f t="shared" si="320" ref="DC71">SUM(DC66:DC70)</f>
        <v>-380107</v>
      </c>
      <c r="DD71" s="369">
        <f t="shared" si="321" ref="DD71">SUM(DD66:DD70)</f>
        <v>-36581</v>
      </c>
      <c r="DE71" s="369">
        <f t="shared" si="322" ref="DE71">SUM(DE66:DE70)</f>
        <v>-188733</v>
      </c>
      <c r="DF71" s="369">
        <f t="shared" si="323" ref="DF71">SUM(DF66:DF70)</f>
        <v>-156418</v>
      </c>
      <c r="DG71" s="369">
        <f t="shared" si="324" ref="DG71">SUM(DG66:DG70)</f>
        <v>30246</v>
      </c>
      <c r="DH71" s="369">
        <f t="shared" si="325" ref="DH71">SUM(DH66:DH70)</f>
        <v>-19042</v>
      </c>
      <c r="DI71" s="369">
        <f t="shared" si="326" ref="DI71">SUM(DI66:DI70)</f>
        <v>-219178</v>
      </c>
      <c r="DJ71" s="369">
        <f t="shared" si="327" ref="DJ71">SUM(DJ66:DJ70)</f>
        <v>130176</v>
      </c>
      <c r="DK71" s="369">
        <f t="shared" si="328" ref="DK71:DL71">SUM(DK66:DK70)</f>
        <v>111386</v>
      </c>
      <c r="DL71" s="369">
        <f t="shared" si="328"/>
        <v>-109305</v>
      </c>
      <c r="DM71" s="369">
        <f t="shared" si="329" ref="DM71:DN71">SUM(DM66:DM70)</f>
        <v>22809</v>
      </c>
      <c r="DN71" s="369">
        <f t="shared" si="329"/>
        <v>95917</v>
      </c>
      <c r="DO71" s="369">
        <f t="shared" si="330" ref="DO71:DP71">SUM(DO66:DO70)</f>
        <v>55599</v>
      </c>
      <c r="DP71" s="369">
        <f t="shared" si="330"/>
        <v>-6564</v>
      </c>
      <c r="DQ71" s="369">
        <f t="shared" si="331" ref="DQ71:DR71">SUM(DQ66:DQ70)</f>
        <v>301343</v>
      </c>
      <c r="DR71" s="369">
        <f t="shared" si="331"/>
        <v>51895</v>
      </c>
      <c r="DS71" s="369">
        <f t="shared" si="332" ref="DS71:DT71">SUM(DS66:DS70)</f>
        <v>-44424</v>
      </c>
      <c r="DT71" s="369">
        <f t="shared" si="332"/>
        <v>119931</v>
      </c>
      <c r="EB71" s="327"/>
      <c r="EC71" s="29">
        <f>SUM(EC66:EC70)</f>
        <v>1129018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271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431"/>
      <c r="DV72" s="431"/>
      <c r="DW72" s="431"/>
      <c r="DX72" s="431"/>
      <c r="DY72" s="431"/>
      <c r="DZ72" s="431"/>
      <c r="EA72" s="431"/>
      <c r="EB72" s="261"/>
      <c r="EC72" s="70"/>
    </row>
    <row r="73" spans="1:133" s="51" customFormat="1" ht="15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61">
        <v>9776378</v>
      </c>
      <c r="BJ73" s="525">
        <v>10009182</v>
      </c>
      <c r="BK73" s="548">
        <v>9062340</v>
      </c>
      <c r="BL73" s="51">
        <v>8656872</v>
      </c>
      <c r="BM73" s="272">
        <v>8275067</v>
      </c>
      <c r="BN73" s="272">
        <v>9171752</v>
      </c>
      <c r="BO73" s="148"/>
      <c r="BP73" s="272"/>
      <c r="BQ73" s="272"/>
      <c r="BR73" s="272"/>
      <c r="BS73" s="272"/>
      <c r="BT73" s="272"/>
      <c r="BU73" s="72">
        <f t="shared" si="333" ref="BU73:CD77">O73-C73</f>
        <v>-490467</v>
      </c>
      <c r="BV73" s="76">
        <f t="shared" si="333"/>
        <v>346513</v>
      </c>
      <c r="BW73" s="76">
        <f t="shared" si="333"/>
        <v>316416</v>
      </c>
      <c r="BX73" s="76">
        <f t="shared" si="333"/>
        <v>283743</v>
      </c>
      <c r="BY73" s="76">
        <f t="shared" si="333"/>
        <v>-74014</v>
      </c>
      <c r="BZ73" s="76">
        <f t="shared" si="333"/>
        <v>1333409</v>
      </c>
      <c r="CA73" s="76">
        <f t="shared" si="333"/>
        <v>938976</v>
      </c>
      <c r="CB73" s="76">
        <f t="shared" si="333"/>
        <v>1899107</v>
      </c>
      <c r="CC73" s="76">
        <f t="shared" si="333"/>
        <v>946187</v>
      </c>
      <c r="CD73" s="382">
        <f t="shared" si="333"/>
        <v>-17534</v>
      </c>
      <c r="CE73" s="405">
        <f t="shared" si="334" ref="CE73:CN77">Y73-M73</f>
        <v>-413619</v>
      </c>
      <c r="CF73" s="76">
        <f t="shared" si="334"/>
        <v>2078492</v>
      </c>
      <c r="CG73" s="76">
        <f t="shared" si="334"/>
        <v>1362484</v>
      </c>
      <c r="CH73" s="76">
        <f t="shared" si="334"/>
        <v>46325</v>
      </c>
      <c r="CI73" s="76">
        <f t="shared" si="334"/>
        <v>-275309</v>
      </c>
      <c r="CJ73" s="223">
        <f t="shared" si="334"/>
        <v>888953</v>
      </c>
      <c r="CK73" s="223">
        <f t="shared" si="334"/>
        <v>1267617</v>
      </c>
      <c r="CL73" s="223">
        <f t="shared" si="334"/>
        <v>-739290</v>
      </c>
      <c r="CM73" s="249">
        <f t="shared" si="334"/>
        <v>1066513</v>
      </c>
      <c r="CN73" s="249">
        <f t="shared" si="334"/>
        <v>113792</v>
      </c>
      <c r="CO73" s="249">
        <f t="shared" si="335" ref="CO73:CX77">AI73-W73</f>
        <v>-360599</v>
      </c>
      <c r="CP73" s="362">
        <f t="shared" si="335"/>
        <v>-530948</v>
      </c>
      <c r="CQ73" s="331">
        <f t="shared" si="335"/>
        <v>-721094</v>
      </c>
      <c r="CR73" s="249">
        <f t="shared" si="335"/>
        <v>305230</v>
      </c>
      <c r="CS73" s="249">
        <f t="shared" si="335"/>
        <v>-452889</v>
      </c>
      <c r="CT73" s="249">
        <f t="shared" si="335"/>
        <v>252898</v>
      </c>
      <c r="CU73" s="249">
        <f t="shared" si="335"/>
        <v>148427</v>
      </c>
      <c r="CV73" s="249">
        <f t="shared" si="335"/>
        <v>49361</v>
      </c>
      <c r="CW73" s="249">
        <f t="shared" si="335"/>
        <v>-1427535</v>
      </c>
      <c r="CX73" s="249">
        <f t="shared" si="335"/>
        <v>1614760</v>
      </c>
      <c r="CY73" s="249">
        <f t="shared" si="336" ref="CY73:DH77">AS73-AG73</f>
        <v>153776</v>
      </c>
      <c r="CZ73" s="249">
        <f t="shared" si="336"/>
        <v>-560333</v>
      </c>
      <c r="DA73" s="249">
        <f t="shared" si="336"/>
        <v>83990</v>
      </c>
      <c r="DB73" s="362">
        <f t="shared" si="336"/>
        <v>254955</v>
      </c>
      <c r="DC73" s="362">
        <f t="shared" si="336"/>
        <v>608264</v>
      </c>
      <c r="DD73" s="362">
        <f t="shared" si="336"/>
        <v>-1131310</v>
      </c>
      <c r="DE73" s="362">
        <f t="shared" si="336"/>
        <v>-317026</v>
      </c>
      <c r="DF73" s="362">
        <f t="shared" si="336"/>
        <v>777475</v>
      </c>
      <c r="DG73" s="362">
        <f t="shared" si="336"/>
        <v>-76540</v>
      </c>
      <c r="DH73" s="362">
        <f t="shared" si="336"/>
        <v>-165481</v>
      </c>
      <c r="DI73" s="362">
        <f t="shared" si="337" ref="DI73:DT77">BC73-AQ73</f>
        <v>1480231</v>
      </c>
      <c r="DJ73" s="362">
        <f t="shared" si="337"/>
        <v>-1199054</v>
      </c>
      <c r="DK73" s="362">
        <f t="shared" si="337"/>
        <v>-1318904</v>
      </c>
      <c r="DL73" s="362">
        <f t="shared" si="337"/>
        <v>679713</v>
      </c>
      <c r="DM73" s="362">
        <f t="shared" si="337"/>
        <v>144869</v>
      </c>
      <c r="DN73" s="362">
        <f t="shared" si="337"/>
        <v>518016</v>
      </c>
      <c r="DO73" s="362">
        <f t="shared" si="337"/>
        <v>-29859</v>
      </c>
      <c r="DP73" s="362">
        <f t="shared" si="337"/>
        <v>1319837</v>
      </c>
      <c r="DQ73" s="362">
        <f t="shared" si="337"/>
        <v>547232</v>
      </c>
      <c r="DR73" s="362">
        <f t="shared" si="337"/>
        <v>-260198</v>
      </c>
      <c r="DS73" s="362">
        <f t="shared" si="337"/>
        <v>1279716</v>
      </c>
      <c r="DT73" s="362">
        <f t="shared" si="337"/>
        <v>462050</v>
      </c>
      <c r="EB73" s="261"/>
      <c r="EC73" s="148" t="s">
        <v>154</v>
      </c>
    </row>
    <row r="74" spans="1:133" s="51" customFormat="1" ht="15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61">
        <v>161282</v>
      </c>
      <c r="BJ74" s="525">
        <v>166545</v>
      </c>
      <c r="BK74" s="548">
        <v>155554</v>
      </c>
      <c r="BL74" s="51">
        <v>141948</v>
      </c>
      <c r="BM74" s="272">
        <v>123432</v>
      </c>
      <c r="BN74" s="272">
        <v>100202</v>
      </c>
      <c r="BO74" s="148"/>
      <c r="BP74" s="272"/>
      <c r="BQ74" s="272"/>
      <c r="BR74" s="272"/>
      <c r="BS74" s="272"/>
      <c r="BT74" s="272"/>
      <c r="BU74" s="72">
        <f t="shared" si="333"/>
        <v>-15060</v>
      </c>
      <c r="BV74" s="76">
        <f t="shared" si="333"/>
        <v>2505</v>
      </c>
      <c r="BW74" s="76">
        <f t="shared" si="333"/>
        <v>8243</v>
      </c>
      <c r="BX74" s="76">
        <f t="shared" si="333"/>
        <v>10675</v>
      </c>
      <c r="BY74" s="76">
        <f t="shared" si="333"/>
        <v>6464</v>
      </c>
      <c r="BZ74" s="76">
        <f t="shared" si="333"/>
        <v>23936</v>
      </c>
      <c r="CA74" s="76">
        <f t="shared" si="333"/>
        <v>22678</v>
      </c>
      <c r="CB74" s="76">
        <f t="shared" si="333"/>
        <v>18128</v>
      </c>
      <c r="CC74" s="76">
        <f t="shared" si="333"/>
        <v>4214</v>
      </c>
      <c r="CD74" s="382">
        <f t="shared" si="333"/>
        <v>10382</v>
      </c>
      <c r="CE74" s="405">
        <f t="shared" si="334"/>
        <v>22412</v>
      </c>
      <c r="CF74" s="76">
        <f t="shared" si="334"/>
        <v>39625</v>
      </c>
      <c r="CG74" s="76">
        <f t="shared" si="334"/>
        <v>62318</v>
      </c>
      <c r="CH74" s="76">
        <f t="shared" si="334"/>
        <v>29056</v>
      </c>
      <c r="CI74" s="76">
        <f t="shared" si="334"/>
        <v>23658</v>
      </c>
      <c r="CJ74" s="223">
        <f t="shared" si="334"/>
        <v>27656</v>
      </c>
      <c r="CK74" s="223">
        <f t="shared" si="334"/>
        <v>40892</v>
      </c>
      <c r="CL74" s="223">
        <f t="shared" si="334"/>
        <v>10808</v>
      </c>
      <c r="CM74" s="249">
        <f t="shared" si="334"/>
        <v>30897</v>
      </c>
      <c r="CN74" s="249">
        <f t="shared" si="334"/>
        <v>13702</v>
      </c>
      <c r="CO74" s="249">
        <f t="shared" si="335"/>
        <v>7451</v>
      </c>
      <c r="CP74" s="362">
        <f t="shared" si="335"/>
        <v>5302</v>
      </c>
      <c r="CQ74" s="331">
        <f t="shared" si="335"/>
        <v>-23033</v>
      </c>
      <c r="CR74" s="249">
        <f t="shared" si="335"/>
        <v>9335</v>
      </c>
      <c r="CS74" s="249">
        <f t="shared" si="335"/>
        <v>-29958</v>
      </c>
      <c r="CT74" s="249">
        <f t="shared" si="335"/>
        <v>-23069</v>
      </c>
      <c r="CU74" s="249">
        <f t="shared" si="335"/>
        <v>-19804</v>
      </c>
      <c r="CV74" s="249">
        <f t="shared" si="335"/>
        <v>-13584</v>
      </c>
      <c r="CW74" s="249">
        <f t="shared" si="335"/>
        <v>-42679</v>
      </c>
      <c r="CX74" s="249">
        <f t="shared" si="335"/>
        <v>-18018</v>
      </c>
      <c r="CY74" s="249">
        <f t="shared" si="336"/>
        <v>-22950</v>
      </c>
      <c r="CZ74" s="249">
        <f t="shared" si="336"/>
        <v>-8688</v>
      </c>
      <c r="DA74" s="249">
        <f t="shared" si="336"/>
        <v>-8301</v>
      </c>
      <c r="DB74" s="362">
        <f t="shared" si="336"/>
        <v>139</v>
      </c>
      <c r="DC74" s="362">
        <f t="shared" si="336"/>
        <v>-1088</v>
      </c>
      <c r="DD74" s="362">
        <f t="shared" si="336"/>
        <v>-26486</v>
      </c>
      <c r="DE74" s="362">
        <f t="shared" si="336"/>
        <v>-16848</v>
      </c>
      <c r="DF74" s="362">
        <f t="shared" si="336"/>
        <v>-1275</v>
      </c>
      <c r="DG74" s="362">
        <f t="shared" si="336"/>
        <v>-14763</v>
      </c>
      <c r="DH74" s="362">
        <f t="shared" si="336"/>
        <v>-14239</v>
      </c>
      <c r="DI74" s="362">
        <f t="shared" si="337"/>
        <v>7245</v>
      </c>
      <c r="DJ74" s="362">
        <f t="shared" si="337"/>
        <v>4</v>
      </c>
      <c r="DK74" s="362">
        <f t="shared" si="337"/>
        <v>-8228</v>
      </c>
      <c r="DL74" s="362">
        <f t="shared" si="337"/>
        <v>-2300</v>
      </c>
      <c r="DM74" s="362">
        <f t="shared" si="337"/>
        <v>9759</v>
      </c>
      <c r="DN74" s="362">
        <f t="shared" si="337"/>
        <v>12026</v>
      </c>
      <c r="DO74" s="362">
        <f t="shared" si="337"/>
        <v>22821</v>
      </c>
      <c r="DP74" s="362">
        <f t="shared" si="337"/>
        <v>23323</v>
      </c>
      <c r="DQ74" s="362">
        <f t="shared" si="337"/>
        <v>23911</v>
      </c>
      <c r="DR74" s="362">
        <f t="shared" si="337"/>
        <v>18777</v>
      </c>
      <c r="DS74" s="362">
        <f t="shared" si="337"/>
        <v>37438</v>
      </c>
      <c r="DT74" s="362">
        <f t="shared" si="337"/>
        <v>17455</v>
      </c>
      <c r="EB74" s="261"/>
      <c r="EC74" s="148" t="s">
        <v>154</v>
      </c>
    </row>
    <row r="75" spans="1:133" s="51" customFormat="1" ht="15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61">
        <v>1813721</v>
      </c>
      <c r="BJ75" s="525">
        <v>1951993</v>
      </c>
      <c r="BK75" s="548">
        <v>1861805</v>
      </c>
      <c r="BL75" s="51">
        <v>1761836</v>
      </c>
      <c r="BM75" s="272">
        <v>1764024</v>
      </c>
      <c r="BN75" s="272">
        <v>1863084</v>
      </c>
      <c r="BO75" s="148"/>
      <c r="BP75" s="272"/>
      <c r="BQ75" s="272"/>
      <c r="BR75" s="272"/>
      <c r="BS75" s="272"/>
      <c r="BT75" s="272"/>
      <c r="BU75" s="72">
        <f t="shared" si="333"/>
        <v>-8240</v>
      </c>
      <c r="BV75" s="76">
        <f t="shared" si="333"/>
        <v>-289757</v>
      </c>
      <c r="BW75" s="76">
        <f t="shared" si="333"/>
        <v>-245940</v>
      </c>
      <c r="BX75" s="76">
        <f t="shared" si="333"/>
        <v>-485543</v>
      </c>
      <c r="BY75" s="76">
        <f t="shared" si="333"/>
        <v>-377753</v>
      </c>
      <c r="BZ75" s="76">
        <f t="shared" si="333"/>
        <v>-370195</v>
      </c>
      <c r="CA75" s="76">
        <f t="shared" si="333"/>
        <v>-517183</v>
      </c>
      <c r="CB75" s="76">
        <f t="shared" si="333"/>
        <v>-111709</v>
      </c>
      <c r="CC75" s="76">
        <f t="shared" si="333"/>
        <v>40828</v>
      </c>
      <c r="CD75" s="382">
        <f t="shared" si="333"/>
        <v>-123501</v>
      </c>
      <c r="CE75" s="405">
        <f t="shared" si="334"/>
        <v>-426615</v>
      </c>
      <c r="CF75" s="76">
        <f t="shared" si="334"/>
        <v>431020</v>
      </c>
      <c r="CG75" s="76">
        <f t="shared" si="334"/>
        <v>44449</v>
      </c>
      <c r="CH75" s="76">
        <f t="shared" si="334"/>
        <v>204176</v>
      </c>
      <c r="CI75" s="76">
        <f t="shared" si="334"/>
        <v>161789</v>
      </c>
      <c r="CJ75" s="223">
        <f t="shared" si="334"/>
        <v>387272</v>
      </c>
      <c r="CK75" s="223">
        <f t="shared" si="334"/>
        <v>612020</v>
      </c>
      <c r="CL75" s="223">
        <f t="shared" si="334"/>
        <v>262695</v>
      </c>
      <c r="CM75" s="249">
        <f t="shared" si="334"/>
        <v>335045</v>
      </c>
      <c r="CN75" s="249">
        <f t="shared" si="334"/>
        <v>498921</v>
      </c>
      <c r="CO75" s="249">
        <f t="shared" si="335"/>
        <v>89850</v>
      </c>
      <c r="CP75" s="362">
        <f t="shared" si="335"/>
        <v>-4270</v>
      </c>
      <c r="CQ75" s="331">
        <f t="shared" si="335"/>
        <v>-210836</v>
      </c>
      <c r="CR75" s="249">
        <f t="shared" si="335"/>
        <v>118952</v>
      </c>
      <c r="CS75" s="249">
        <f t="shared" si="335"/>
        <v>-5844</v>
      </c>
      <c r="CT75" s="249">
        <f t="shared" si="335"/>
        <v>84880</v>
      </c>
      <c r="CU75" s="249">
        <f t="shared" si="335"/>
        <v>114077</v>
      </c>
      <c r="CV75" s="249">
        <f t="shared" si="335"/>
        <v>17644</v>
      </c>
      <c r="CW75" s="249">
        <f t="shared" si="335"/>
        <v>-426587</v>
      </c>
      <c r="CX75" s="249">
        <f t="shared" si="335"/>
        <v>-92508</v>
      </c>
      <c r="CY75" s="249">
        <f t="shared" si="336"/>
        <v>28147</v>
      </c>
      <c r="CZ75" s="249">
        <f t="shared" si="336"/>
        <v>-263847</v>
      </c>
      <c r="DA75" s="249">
        <f t="shared" si="336"/>
        <v>-66569</v>
      </c>
      <c r="DB75" s="362">
        <f t="shared" si="336"/>
        <v>-37357</v>
      </c>
      <c r="DC75" s="362">
        <f t="shared" si="336"/>
        <v>88523</v>
      </c>
      <c r="DD75" s="362">
        <f t="shared" si="336"/>
        <v>-245875</v>
      </c>
      <c r="DE75" s="362">
        <f t="shared" si="336"/>
        <v>-61737</v>
      </c>
      <c r="DF75" s="362">
        <f t="shared" si="336"/>
        <v>51686</v>
      </c>
      <c r="DG75" s="362">
        <f t="shared" si="336"/>
        <v>-60401</v>
      </c>
      <c r="DH75" s="362">
        <f t="shared" si="336"/>
        <v>22303</v>
      </c>
      <c r="DI75" s="362">
        <f t="shared" si="337"/>
        <v>140393</v>
      </c>
      <c r="DJ75" s="362">
        <f t="shared" si="337"/>
        <v>-102091</v>
      </c>
      <c r="DK75" s="362">
        <f t="shared" si="337"/>
        <v>-220580</v>
      </c>
      <c r="DL75" s="362">
        <f t="shared" si="337"/>
        <v>135980</v>
      </c>
      <c r="DM75" s="362">
        <f t="shared" si="337"/>
        <v>-26983</v>
      </c>
      <c r="DN75" s="362">
        <f t="shared" si="337"/>
        <v>154246</v>
      </c>
      <c r="DO75" s="362">
        <f t="shared" si="337"/>
        <v>-108725</v>
      </c>
      <c r="DP75" s="362">
        <f t="shared" si="337"/>
        <v>245491</v>
      </c>
      <c r="DQ75" s="362">
        <f t="shared" si="337"/>
        <v>59479</v>
      </c>
      <c r="DR75" s="362">
        <f t="shared" si="337"/>
        <v>-114939</v>
      </c>
      <c r="DS75" s="362">
        <f t="shared" si="337"/>
        <v>158448</v>
      </c>
      <c r="DT75" s="362">
        <f t="shared" si="337"/>
        <v>-6344</v>
      </c>
      <c r="EB75" s="261"/>
      <c r="EC75" s="148" t="s">
        <v>154</v>
      </c>
    </row>
    <row r="76" spans="1:133" s="51" customFormat="1" ht="15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61">
        <v>1306515</v>
      </c>
      <c r="BJ76" s="525">
        <v>1340227</v>
      </c>
      <c r="BK76" s="548">
        <v>1418977</v>
      </c>
      <c r="BL76" s="51">
        <v>1261924</v>
      </c>
      <c r="BM76" s="272">
        <v>1387021</v>
      </c>
      <c r="BN76" s="272">
        <v>1415479</v>
      </c>
      <c r="BO76" s="148"/>
      <c r="BP76" s="272"/>
      <c r="BQ76" s="272"/>
      <c r="BR76" s="272"/>
      <c r="BS76" s="272"/>
      <c r="BT76" s="272"/>
      <c r="BU76" s="72">
        <f t="shared" si="333"/>
        <v>-100776</v>
      </c>
      <c r="BV76" s="76">
        <f t="shared" si="333"/>
        <v>-98570</v>
      </c>
      <c r="BW76" s="76">
        <f t="shared" si="333"/>
        <v>-263740</v>
      </c>
      <c r="BX76" s="76">
        <f t="shared" si="333"/>
        <v>-460016</v>
      </c>
      <c r="BY76" s="76">
        <f t="shared" si="333"/>
        <v>-227851</v>
      </c>
      <c r="BZ76" s="76">
        <f t="shared" si="333"/>
        <v>-415514</v>
      </c>
      <c r="CA76" s="76">
        <f t="shared" si="333"/>
        <v>-289030</v>
      </c>
      <c r="CB76" s="76">
        <f t="shared" si="333"/>
        <v>-35591</v>
      </c>
      <c r="CC76" s="76">
        <f t="shared" si="333"/>
        <v>51001</v>
      </c>
      <c r="CD76" s="382">
        <f t="shared" si="333"/>
        <v>-149642</v>
      </c>
      <c r="CE76" s="405">
        <f t="shared" si="334"/>
        <v>-569302</v>
      </c>
      <c r="CF76" s="76">
        <f t="shared" si="334"/>
        <v>239965</v>
      </c>
      <c r="CG76" s="76">
        <f t="shared" si="334"/>
        <v>584</v>
      </c>
      <c r="CH76" s="76">
        <f t="shared" si="334"/>
        <v>-91421</v>
      </c>
      <c r="CI76" s="76">
        <f t="shared" si="334"/>
        <v>181679</v>
      </c>
      <c r="CJ76" s="223">
        <f t="shared" si="334"/>
        <v>330912</v>
      </c>
      <c r="CK76" s="223">
        <f t="shared" si="334"/>
        <v>336893</v>
      </c>
      <c r="CL76" s="223">
        <f t="shared" si="334"/>
        <v>66458</v>
      </c>
      <c r="CM76" s="249">
        <f t="shared" si="334"/>
        <v>-15309</v>
      </c>
      <c r="CN76" s="249">
        <f t="shared" si="334"/>
        <v>429324</v>
      </c>
      <c r="CO76" s="249">
        <f t="shared" si="335"/>
        <v>94202</v>
      </c>
      <c r="CP76" s="362">
        <f t="shared" si="335"/>
        <v>224119</v>
      </c>
      <c r="CQ76" s="331">
        <f t="shared" si="335"/>
        <v>-74082</v>
      </c>
      <c r="CR76" s="249">
        <f t="shared" si="335"/>
        <v>81958</v>
      </c>
      <c r="CS76" s="249">
        <f t="shared" si="335"/>
        <v>6714</v>
      </c>
      <c r="CT76" s="249">
        <f t="shared" si="335"/>
        <v>232037</v>
      </c>
      <c r="CU76" s="249">
        <f t="shared" si="335"/>
        <v>-31347</v>
      </c>
      <c r="CV76" s="249">
        <f t="shared" si="335"/>
        <v>10205</v>
      </c>
      <c r="CW76" s="249">
        <f t="shared" si="335"/>
        <v>-49023</v>
      </c>
      <c r="CX76" s="249">
        <f t="shared" si="335"/>
        <v>205646</v>
      </c>
      <c r="CY76" s="249">
        <f t="shared" si="336"/>
        <v>604990</v>
      </c>
      <c r="CZ76" s="249">
        <f t="shared" si="336"/>
        <v>-122565</v>
      </c>
      <c r="DA76" s="249">
        <f t="shared" si="336"/>
        <v>-109307</v>
      </c>
      <c r="DB76" s="362">
        <f t="shared" si="336"/>
        <v>18441</v>
      </c>
      <c r="DC76" s="362">
        <f t="shared" si="336"/>
        <v>126605</v>
      </c>
      <c r="DD76" s="362">
        <f t="shared" si="336"/>
        <v>-101</v>
      </c>
      <c r="DE76" s="362">
        <f t="shared" si="336"/>
        <v>111407</v>
      </c>
      <c r="DF76" s="362">
        <f t="shared" si="336"/>
        <v>63699</v>
      </c>
      <c r="DG76" s="362">
        <f t="shared" si="336"/>
        <v>68452</v>
      </c>
      <c r="DH76" s="362">
        <f t="shared" si="336"/>
        <v>144568</v>
      </c>
      <c r="DI76" s="362">
        <f t="shared" si="337"/>
        <v>14784</v>
      </c>
      <c r="DJ76" s="362">
        <f t="shared" si="337"/>
        <v>-310631</v>
      </c>
      <c r="DK76" s="362">
        <f t="shared" si="337"/>
        <v>-399200</v>
      </c>
      <c r="DL76" s="362">
        <f t="shared" si="337"/>
        <v>-75519</v>
      </c>
      <c r="DM76" s="362">
        <f t="shared" si="337"/>
        <v>32351</v>
      </c>
      <c r="DN76" s="362">
        <f t="shared" si="337"/>
        <v>33361</v>
      </c>
      <c r="DO76" s="362">
        <f t="shared" si="337"/>
        <v>-45472</v>
      </c>
      <c r="DP76" s="362">
        <f t="shared" si="337"/>
        <v>67517</v>
      </c>
      <c r="DQ76" s="362">
        <f t="shared" si="337"/>
        <v>100398</v>
      </c>
      <c r="DR76" s="362">
        <f t="shared" si="337"/>
        <v>-111546</v>
      </c>
      <c r="DS76" s="362">
        <f t="shared" si="337"/>
        <v>119655</v>
      </c>
      <c r="DT76" s="362">
        <f t="shared" si="337"/>
        <v>-53449</v>
      </c>
      <c r="EB76" s="261"/>
      <c r="EC76" s="148" t="s">
        <v>154</v>
      </c>
    </row>
    <row r="77" spans="1:133" s="51" customFormat="1" ht="15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61">
        <v>1184630</v>
      </c>
      <c r="BJ77" s="525">
        <v>936422</v>
      </c>
      <c r="BK77" s="548">
        <v>927870</v>
      </c>
      <c r="BL77" s="51">
        <v>1213026</v>
      </c>
      <c r="BM77" s="272">
        <v>967782</v>
      </c>
      <c r="BN77" s="272">
        <v>1082059</v>
      </c>
      <c r="BO77" s="148"/>
      <c r="BP77" s="272"/>
      <c r="BQ77" s="272"/>
      <c r="BR77" s="272"/>
      <c r="BS77" s="272"/>
      <c r="BT77" s="272"/>
      <c r="BU77" s="72">
        <f t="shared" si="333"/>
        <v>-3405398</v>
      </c>
      <c r="BV77" s="76">
        <f t="shared" si="333"/>
        <v>975962</v>
      </c>
      <c r="BW77" s="76">
        <f t="shared" si="333"/>
        <v>1792595</v>
      </c>
      <c r="BX77" s="76">
        <f t="shared" si="333"/>
        <v>83908</v>
      </c>
      <c r="BY77" s="76">
        <f t="shared" si="333"/>
        <v>-158229</v>
      </c>
      <c r="BZ77" s="76">
        <f t="shared" si="333"/>
        <v>-163337</v>
      </c>
      <c r="CA77" s="76">
        <f t="shared" si="333"/>
        <v>-79713</v>
      </c>
      <c r="CB77" s="76">
        <f t="shared" si="333"/>
        <v>-90463</v>
      </c>
      <c r="CC77" s="76">
        <f t="shared" si="333"/>
        <v>68955</v>
      </c>
      <c r="CD77" s="382">
        <f t="shared" si="333"/>
        <v>106292</v>
      </c>
      <c r="CE77" s="405">
        <f t="shared" si="334"/>
        <v>291935</v>
      </c>
      <c r="CF77" s="76">
        <f t="shared" si="334"/>
        <v>-685379</v>
      </c>
      <c r="CG77" s="76">
        <f t="shared" si="334"/>
        <v>3486610</v>
      </c>
      <c r="CH77" s="76">
        <f t="shared" si="334"/>
        <v>-1243353</v>
      </c>
      <c r="CI77" s="76">
        <f t="shared" si="334"/>
        <v>-2122737</v>
      </c>
      <c r="CJ77" s="223">
        <f t="shared" si="334"/>
        <v>-105426</v>
      </c>
      <c r="CK77" s="223">
        <f t="shared" si="334"/>
        <v>485545</v>
      </c>
      <c r="CL77" s="223">
        <f t="shared" si="334"/>
        <v>21846</v>
      </c>
      <c r="CM77" s="249">
        <f t="shared" si="334"/>
        <v>-82633</v>
      </c>
      <c r="CN77" s="249">
        <f t="shared" si="334"/>
        <v>69585</v>
      </c>
      <c r="CO77" s="249">
        <f t="shared" si="335"/>
        <v>-65084</v>
      </c>
      <c r="CP77" s="362">
        <f t="shared" si="335"/>
        <v>-984709</v>
      </c>
      <c r="CQ77" s="331">
        <f t="shared" si="335"/>
        <v>604378</v>
      </c>
      <c r="CR77" s="249">
        <f t="shared" si="335"/>
        <v>-599205</v>
      </c>
      <c r="CS77" s="249">
        <f t="shared" si="335"/>
        <v>817663</v>
      </c>
      <c r="CT77" s="249">
        <f t="shared" si="335"/>
        <v>301317</v>
      </c>
      <c r="CU77" s="249">
        <f t="shared" si="335"/>
        <v>7762</v>
      </c>
      <c r="CV77" s="249">
        <f t="shared" si="335"/>
        <v>86980</v>
      </c>
      <c r="CW77" s="249">
        <f t="shared" si="335"/>
        <v>-573571</v>
      </c>
      <c r="CX77" s="249">
        <f t="shared" si="335"/>
        <v>41851</v>
      </c>
      <c r="CY77" s="249">
        <f t="shared" si="336"/>
        <v>-137332</v>
      </c>
      <c r="CZ77" s="249">
        <f t="shared" si="336"/>
        <v>754362</v>
      </c>
      <c r="DA77" s="249">
        <f t="shared" si="336"/>
        <v>240076</v>
      </c>
      <c r="DB77" s="362">
        <f t="shared" si="336"/>
        <v>885774</v>
      </c>
      <c r="DC77" s="362">
        <f t="shared" si="336"/>
        <v>-176394</v>
      </c>
      <c r="DD77" s="362">
        <f t="shared" si="336"/>
        <v>395333</v>
      </c>
      <c r="DE77" s="362">
        <f t="shared" si="336"/>
        <v>-956937</v>
      </c>
      <c r="DF77" s="362">
        <f t="shared" si="336"/>
        <v>-40662</v>
      </c>
      <c r="DG77" s="362">
        <f t="shared" si="336"/>
        <v>242330</v>
      </c>
      <c r="DH77" s="362">
        <f t="shared" si="336"/>
        <v>-301249</v>
      </c>
      <c r="DI77" s="362">
        <f t="shared" si="337"/>
        <v>-86453</v>
      </c>
      <c r="DJ77" s="362">
        <f t="shared" si="337"/>
        <v>-88572</v>
      </c>
      <c r="DK77" s="362">
        <f t="shared" si="337"/>
        <v>-174442</v>
      </c>
      <c r="DL77" s="362">
        <f t="shared" si="337"/>
        <v>-87526</v>
      </c>
      <c r="DM77" s="362">
        <f t="shared" si="337"/>
        <v>-235049</v>
      </c>
      <c r="DN77" s="362">
        <f t="shared" si="337"/>
        <v>136852</v>
      </c>
      <c r="DO77" s="362">
        <f t="shared" si="337"/>
        <v>147159</v>
      </c>
      <c r="DP77" s="362">
        <f t="shared" si="337"/>
        <v>-208174</v>
      </c>
      <c r="DQ77" s="362">
        <f t="shared" si="337"/>
        <v>-135285</v>
      </c>
      <c r="DR77" s="362">
        <f t="shared" si="337"/>
        <v>194631</v>
      </c>
      <c r="DS77" s="362">
        <f t="shared" si="337"/>
        <v>-282480</v>
      </c>
      <c r="DT77" s="362">
        <f t="shared" si="337"/>
        <v>314728</v>
      </c>
      <c r="EB77" s="261"/>
      <c r="EC77" s="148" t="s">
        <v>154</v>
      </c>
    </row>
    <row r="78" spans="1:133" s="65" customFormat="1" ht="15">
      <c r="A78" s="139"/>
      <c r="B78" s="52" t="s">
        <v>144</v>
      </c>
      <c r="C78" s="128">
        <f>SUM(C73:C77)</f>
        <v>12799762</v>
      </c>
      <c r="D78" s="129">
        <f t="shared" si="338" ref="D78:AK78">SUM(D73:D77)</f>
        <v>11728459</v>
      </c>
      <c r="E78" s="129">
        <f t="shared" si="338"/>
        <v>11249702</v>
      </c>
      <c r="F78" s="129">
        <f t="shared" si="338"/>
        <v>12099494</v>
      </c>
      <c r="G78" s="129">
        <f t="shared" si="338"/>
        <v>17298395</v>
      </c>
      <c r="H78" s="129">
        <f t="shared" si="338"/>
        <v>22325004</v>
      </c>
      <c r="I78" s="129">
        <f t="shared" si="338"/>
        <v>19693404</v>
      </c>
      <c r="J78" s="129">
        <f t="shared" si="338"/>
        <v>12512823</v>
      </c>
      <c r="K78" s="129">
        <f t="shared" si="338"/>
        <v>10911929</v>
      </c>
      <c r="L78" s="130">
        <f t="shared" si="338"/>
        <v>13226170</v>
      </c>
      <c r="M78" s="129">
        <f t="shared" si="338"/>
        <v>15130548</v>
      </c>
      <c r="N78" s="129">
        <f t="shared" si="338"/>
        <v>11944821</v>
      </c>
      <c r="O78" s="129">
        <f t="shared" si="338"/>
        <v>8779821</v>
      </c>
      <c r="P78" s="129">
        <f t="shared" si="338"/>
        <v>12665112</v>
      </c>
      <c r="Q78" s="129">
        <f t="shared" si="338"/>
        <v>12857276</v>
      </c>
      <c r="R78" s="129">
        <f t="shared" si="338"/>
        <v>11532261</v>
      </c>
      <c r="S78" s="129">
        <f t="shared" si="338"/>
        <v>16467012</v>
      </c>
      <c r="T78" s="129">
        <f t="shared" si="338"/>
        <v>22733303</v>
      </c>
      <c r="U78" s="129">
        <f t="shared" si="338"/>
        <v>19769132</v>
      </c>
      <c r="V78" s="129">
        <f t="shared" si="338"/>
        <v>14192295</v>
      </c>
      <c r="W78" s="129">
        <f t="shared" si="338"/>
        <v>12023114</v>
      </c>
      <c r="X78" s="130">
        <f t="shared" si="338"/>
        <v>13052167</v>
      </c>
      <c r="Y78" s="129">
        <f t="shared" si="338"/>
        <v>14035359</v>
      </c>
      <c r="Z78" s="129">
        <f t="shared" si="338"/>
        <v>14048544</v>
      </c>
      <c r="AA78" s="129">
        <f t="shared" si="338"/>
        <v>13736266</v>
      </c>
      <c r="AB78" s="129">
        <f t="shared" si="338"/>
        <v>11609895</v>
      </c>
      <c r="AC78" s="129">
        <f t="shared" si="338"/>
        <v>10826356</v>
      </c>
      <c r="AD78" s="129">
        <f t="shared" si="338"/>
        <v>13061628</v>
      </c>
      <c r="AE78" s="129">
        <f t="shared" si="338"/>
        <v>19209979</v>
      </c>
      <c r="AF78" s="129">
        <f t="shared" si="338"/>
        <v>22355820</v>
      </c>
      <c r="AG78" s="129">
        <f t="shared" si="338"/>
        <v>21103645</v>
      </c>
      <c r="AH78" s="129">
        <f t="shared" si="338"/>
        <v>15317619</v>
      </c>
      <c r="AI78" s="129">
        <f t="shared" si="338"/>
        <v>11788934</v>
      </c>
      <c r="AJ78" s="301">
        <f t="shared" si="338"/>
        <v>11761661</v>
      </c>
      <c r="AK78" s="77">
        <f t="shared" si="338"/>
        <v>13610692</v>
      </c>
      <c r="AL78" s="77">
        <f t="shared" si="339" ref="AL78:BG78">SUM(AL73:AL77)</f>
        <v>13964814</v>
      </c>
      <c r="AM78" s="77">
        <f t="shared" si="339"/>
        <v>14071952</v>
      </c>
      <c r="AN78" s="77">
        <f t="shared" si="339"/>
        <v>12457958</v>
      </c>
      <c r="AO78" s="77">
        <f t="shared" si="339"/>
        <v>11045471</v>
      </c>
      <c r="AP78" s="77">
        <f t="shared" si="339"/>
        <v>13212234</v>
      </c>
      <c r="AQ78" s="77">
        <f t="shared" si="339"/>
        <v>16690584</v>
      </c>
      <c r="AR78" s="77">
        <f t="shared" si="339"/>
        <v>24107551</v>
      </c>
      <c r="AS78" s="77">
        <f t="shared" si="339"/>
        <v>21730276</v>
      </c>
      <c r="AT78" s="77">
        <f t="shared" si="339"/>
        <v>15116548</v>
      </c>
      <c r="AU78" s="77">
        <f t="shared" si="339"/>
        <v>11928823</v>
      </c>
      <c r="AV78" s="289">
        <f t="shared" si="339"/>
        <v>12883613</v>
      </c>
      <c r="AW78" s="77">
        <f t="shared" si="339"/>
        <v>14256602</v>
      </c>
      <c r="AX78" s="77">
        <f t="shared" si="339"/>
        <v>12956375</v>
      </c>
      <c r="AY78" s="77">
        <f t="shared" si="339"/>
        <v>12830811</v>
      </c>
      <c r="AZ78" s="77">
        <f t="shared" si="339"/>
        <v>13308881</v>
      </c>
      <c r="BA78" s="77">
        <f t="shared" si="339"/>
        <v>11204549</v>
      </c>
      <c r="BB78" s="77">
        <f t="shared" si="339"/>
        <v>12898136</v>
      </c>
      <c r="BC78" s="77">
        <f t="shared" si="339"/>
        <v>18246784</v>
      </c>
      <c r="BD78" s="77">
        <f t="shared" si="339"/>
        <v>22407207</v>
      </c>
      <c r="BE78" s="77">
        <f t="shared" si="339"/>
        <v>19608922</v>
      </c>
      <c r="BF78" s="77">
        <f t="shared" si="339"/>
        <v>15766896</v>
      </c>
      <c r="BG78" s="77">
        <f t="shared" si="339"/>
        <v>11853770</v>
      </c>
      <c r="BH78" s="289">
        <f t="shared" si="340" ref="BH78:BN78">SUM(BH73:BH77)</f>
        <v>13738114</v>
      </c>
      <c r="BI78" s="462">
        <f t="shared" si="340"/>
        <v>14242526</v>
      </c>
      <c r="BJ78" s="526">
        <f t="shared" si="340"/>
        <v>14404369</v>
      </c>
      <c r="BK78" s="566">
        <f t="shared" si="340"/>
        <v>13426546</v>
      </c>
      <c r="BL78" s="566">
        <f t="shared" si="340"/>
        <v>13035606</v>
      </c>
      <c r="BM78" s="566">
        <f t="shared" si="340"/>
        <v>12517326</v>
      </c>
      <c r="BN78" s="566">
        <f t="shared" si="340"/>
        <v>13632576</v>
      </c>
      <c r="BO78" s="289"/>
      <c r="BP78" s="289"/>
      <c r="BQ78" s="289"/>
      <c r="BR78" s="289"/>
      <c r="BS78" s="289"/>
      <c r="BT78" s="273"/>
      <c r="BU78" s="128">
        <f t="shared" si="341" ref="BU78:EC85">SUM(BU73:BU77)</f>
        <v>-4019941</v>
      </c>
      <c r="BV78" s="131">
        <f t="shared" si="342" ref="BV78:BX78">SUM(BV73:BV77)</f>
        <v>936653</v>
      </c>
      <c r="BW78" s="131">
        <f t="shared" si="342"/>
        <v>1607574</v>
      </c>
      <c r="BX78" s="131">
        <f t="shared" si="342"/>
        <v>-567233</v>
      </c>
      <c r="BY78" s="131">
        <f t="shared" si="343" ref="BY78">SUM(BY73:BY77)</f>
        <v>-831383</v>
      </c>
      <c r="BZ78" s="131">
        <f t="shared" si="344" ref="BZ78:CH78">SUM(BZ73:BZ77)</f>
        <v>408299</v>
      </c>
      <c r="CA78" s="131">
        <f t="shared" si="344"/>
        <v>75728</v>
      </c>
      <c r="CB78" s="131">
        <f t="shared" si="344"/>
        <v>1679472</v>
      </c>
      <c r="CC78" s="131">
        <f t="shared" si="344"/>
        <v>1111185</v>
      </c>
      <c r="CD78" s="383">
        <f t="shared" si="344"/>
        <v>-174003</v>
      </c>
      <c r="CE78" s="406">
        <f t="shared" si="344"/>
        <v>-1095189</v>
      </c>
      <c r="CF78" s="131">
        <f t="shared" si="344"/>
        <v>2103723</v>
      </c>
      <c r="CG78" s="131">
        <f t="shared" si="344"/>
        <v>4956445</v>
      </c>
      <c r="CH78" s="131">
        <f t="shared" si="344"/>
        <v>-1055217</v>
      </c>
      <c r="CI78" s="131">
        <f t="shared" si="345" ref="CI78:CJ78">SUM(CI73:CI77)</f>
        <v>-2030920</v>
      </c>
      <c r="CJ78" s="224">
        <f t="shared" si="345"/>
        <v>1529367</v>
      </c>
      <c r="CK78" s="224">
        <f t="shared" si="346" ref="CK78">SUM(CK73:CK77)</f>
        <v>2742967</v>
      </c>
      <c r="CL78" s="224">
        <f t="shared" si="347" ref="CL78:CM78">SUM(CL73:CL77)</f>
        <v>-377483</v>
      </c>
      <c r="CM78" s="250">
        <f t="shared" si="347"/>
        <v>1334513</v>
      </c>
      <c r="CN78" s="250">
        <f t="shared" si="348" ref="CN78:CO78">SUM(CN73:CN77)</f>
        <v>1125324</v>
      </c>
      <c r="CO78" s="250">
        <f t="shared" si="348"/>
        <v>-234180</v>
      </c>
      <c r="CP78" s="363">
        <f t="shared" si="349" ref="CP78:CQ78">SUM(CP73:CP77)</f>
        <v>-1290506</v>
      </c>
      <c r="CQ78" s="332">
        <f t="shared" si="349"/>
        <v>-424667</v>
      </c>
      <c r="CR78" s="250">
        <f t="shared" si="350" ref="CR78">SUM(CR73:CR77)</f>
        <v>-83730</v>
      </c>
      <c r="CS78" s="250">
        <f t="shared" si="351" ref="CS78">SUM(CS73:CS77)</f>
        <v>335686</v>
      </c>
      <c r="CT78" s="250">
        <f t="shared" si="352" ref="CT78">SUM(CT73:CT77)</f>
        <v>848063</v>
      </c>
      <c r="CU78" s="250">
        <f t="shared" si="353" ref="CU78">SUM(CU73:CU77)</f>
        <v>219115</v>
      </c>
      <c r="CV78" s="250">
        <f t="shared" si="354" ref="CV78">SUM(CV73:CV77)</f>
        <v>150606</v>
      </c>
      <c r="CW78" s="250">
        <f t="shared" si="355" ref="CW78">SUM(CW73:CW77)</f>
        <v>-2519395</v>
      </c>
      <c r="CX78" s="250">
        <f t="shared" si="356" ref="CX78">SUM(CX73:CX77)</f>
        <v>1751731</v>
      </c>
      <c r="CY78" s="250">
        <f t="shared" si="357" ref="CY78">SUM(CY73:CY77)</f>
        <v>626631</v>
      </c>
      <c r="CZ78" s="250">
        <f t="shared" si="358" ref="CZ78">SUM(CZ73:CZ77)</f>
        <v>-201071</v>
      </c>
      <c r="DA78" s="250">
        <f t="shared" si="359" ref="DA78">SUM(DA73:DA77)</f>
        <v>139889</v>
      </c>
      <c r="DB78" s="363">
        <f t="shared" si="360" ref="DB78">SUM(DB73:DB77)</f>
        <v>1121952</v>
      </c>
      <c r="DC78" s="363">
        <f t="shared" si="361" ref="DC78">SUM(DC73:DC77)</f>
        <v>645910</v>
      </c>
      <c r="DD78" s="363">
        <f t="shared" si="362" ref="DD78">SUM(DD73:DD77)</f>
        <v>-1008439</v>
      </c>
      <c r="DE78" s="363">
        <f t="shared" si="363" ref="DE78">SUM(DE73:DE77)</f>
        <v>-1241141</v>
      </c>
      <c r="DF78" s="363">
        <f t="shared" si="364" ref="DF78">SUM(DF73:DF77)</f>
        <v>850923</v>
      </c>
      <c r="DG78" s="363">
        <f t="shared" si="365" ref="DG78">SUM(DG73:DG77)</f>
        <v>159078</v>
      </c>
      <c r="DH78" s="363">
        <f t="shared" si="366" ref="DH78">SUM(DH73:DH77)</f>
        <v>-314098</v>
      </c>
      <c r="DI78" s="363">
        <f t="shared" si="367" ref="DI78">SUM(DI73:DI77)</f>
        <v>1556200</v>
      </c>
      <c r="DJ78" s="363">
        <f t="shared" si="368" ref="DJ78">SUM(DJ73:DJ77)</f>
        <v>-1700344</v>
      </c>
      <c r="DK78" s="363">
        <f t="shared" si="369" ref="DK78:DL78">SUM(DK73:DK77)</f>
        <v>-2121354</v>
      </c>
      <c r="DL78" s="363">
        <f t="shared" si="369"/>
        <v>650348</v>
      </c>
      <c r="DM78" s="363">
        <f t="shared" si="370" ref="DM78:DN78">SUM(DM73:DM77)</f>
        <v>-75053</v>
      </c>
      <c r="DN78" s="363">
        <f t="shared" si="370"/>
        <v>854501</v>
      </c>
      <c r="DO78" s="363">
        <f t="shared" si="371" ref="DO78:DP78">SUM(DO73:DO77)</f>
        <v>-14076</v>
      </c>
      <c r="DP78" s="363">
        <f t="shared" si="371"/>
        <v>1447994</v>
      </c>
      <c r="DQ78" s="363">
        <f t="shared" si="372" ref="DQ78:DR78">SUM(DQ73:DQ77)</f>
        <v>595735</v>
      </c>
      <c r="DR78" s="363">
        <f t="shared" si="372"/>
        <v>-273275</v>
      </c>
      <c r="DS78" s="363">
        <f t="shared" si="373" ref="DS78:DT78">SUM(DS73:DS77)</f>
        <v>1312777</v>
      </c>
      <c r="DT78" s="363">
        <f t="shared" si="373"/>
        <v>734440</v>
      </c>
      <c r="EB78" s="262"/>
      <c r="EC78" s="77">
        <f t="shared" si="341"/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278"/>
      <c r="BM79" s="278"/>
      <c r="BN79" s="278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443"/>
      <c r="DV79" s="443"/>
      <c r="DW79" s="443"/>
      <c r="DX79" s="443"/>
      <c r="DY79" s="443"/>
      <c r="DZ79" s="443"/>
      <c r="EA79" s="443"/>
      <c r="EB79" s="326"/>
      <c r="EC79" s="42"/>
    </row>
    <row r="80" spans="1:133" s="31" customFormat="1" ht="15">
      <c r="A80" s="138"/>
      <c r="B80" s="32" t="s">
        <v>139</v>
      </c>
      <c r="C80" s="89">
        <f>C94-C87</f>
        <v>964451.80000000005</v>
      </c>
      <c r="D80" s="90">
        <f t="shared" si="374" ref="D80:O80">D94-D87</f>
        <v>885026.43999999994</v>
      </c>
      <c r="E80" s="90">
        <f t="shared" si="374"/>
        <v>948444.29999999993</v>
      </c>
      <c r="F80" s="90">
        <f t="shared" si="374"/>
        <v>835116.07999999984</v>
      </c>
      <c r="G80" s="90">
        <f t="shared" si="374"/>
        <v>1466563.3100000001</v>
      </c>
      <c r="H80" s="90">
        <f t="shared" si="374"/>
        <v>1893474.6299999999</v>
      </c>
      <c r="I80" s="90">
        <f t="shared" si="374"/>
        <v>1702039.5399999998</v>
      </c>
      <c r="J80" s="90">
        <f t="shared" si="374"/>
        <v>1308529.1100000001</v>
      </c>
      <c r="K80" s="90">
        <f t="shared" si="374"/>
        <v>676738.5</v>
      </c>
      <c r="L80" s="91">
        <f t="shared" si="374"/>
        <v>1202677.9499999997</v>
      </c>
      <c r="M80" s="90">
        <f t="shared" si="374"/>
        <v>1414476.54</v>
      </c>
      <c r="N80" s="90">
        <f t="shared" si="374"/>
        <v>1167237.9299999999</v>
      </c>
      <c r="O80" s="90">
        <f t="shared" si="374"/>
        <v>1219451.52</v>
      </c>
      <c r="P80" s="90">
        <f t="shared" si="375" ref="P80:Q80">P94-P87</f>
        <v>1164026.48</v>
      </c>
      <c r="Q80" s="90">
        <f t="shared" si="375"/>
        <v>1084223.0700000001</v>
      </c>
      <c r="R80" s="90">
        <f t="shared" si="376" ref="R80:S80">R94-R87</f>
        <v>1276079.8300000001</v>
      </c>
      <c r="S80" s="90">
        <f t="shared" si="376"/>
        <v>1815272.53</v>
      </c>
      <c r="T80" s="90">
        <f t="shared" si="377" ref="T80:U80">T94-T87</f>
        <v>2915906.7299999995</v>
      </c>
      <c r="U80" s="90">
        <f t="shared" si="377"/>
        <v>1997871.1800000002</v>
      </c>
      <c r="V80" s="90">
        <f t="shared" si="378" ref="V80:W80">V94-V87</f>
        <v>1271814.76</v>
      </c>
      <c r="W80" s="90">
        <f t="shared" si="378"/>
        <v>2691744.79</v>
      </c>
      <c r="X80" s="91">
        <f t="shared" si="379" ref="X80:Y80">X94-X87</f>
        <v>1313424.4400000002</v>
      </c>
      <c r="Y80" s="90">
        <f t="shared" si="379"/>
        <v>1244614.6800000002</v>
      </c>
      <c r="Z80" s="90">
        <f t="shared" si="380" ref="Z80:AA80">Z94-Z87</f>
        <v>1514608.3</v>
      </c>
      <c r="AA80" s="90">
        <f t="shared" si="380"/>
        <v>1420137.3100000001</v>
      </c>
      <c r="AB80" s="90">
        <f t="shared" si="381" ref="AB80:AC80">AB94-AB87</f>
        <v>1294680.4700000002</v>
      </c>
      <c r="AC80" s="90">
        <f t="shared" si="381"/>
        <v>1261112.74</v>
      </c>
      <c r="AD80" s="90">
        <f t="shared" si="382" ref="AD80:AE80">AD94-AD87</f>
        <v>1415946.3500000001</v>
      </c>
      <c r="AE80" s="90">
        <f t="shared" si="382"/>
        <v>2017313.3799999999</v>
      </c>
      <c r="AF80" s="90">
        <f t="shared" si="383" ref="AF80:AG80">AF94-AF87</f>
        <v>2449952.0099999998</v>
      </c>
      <c r="AG80" s="90">
        <f t="shared" si="383"/>
        <v>2581920.9399999999</v>
      </c>
      <c r="AH80" s="191">
        <f t="shared" si="384" ref="AH80:AI80">AH94-AH87</f>
        <v>1551421.3999999999</v>
      </c>
      <c r="AI80" s="191">
        <f t="shared" si="384"/>
        <v>1220489.04</v>
      </c>
      <c r="AJ80" s="178">
        <f t="shared" si="385" ref="AJ80:AK80">AJ94-AJ87</f>
        <v>1575297.52</v>
      </c>
      <c r="AK80" s="304">
        <f t="shared" si="385"/>
        <v>1574197.4399999999</v>
      </c>
      <c r="AL80" s="304">
        <f t="shared" si="386" ref="AL80:AQ80">AL94-AL87</f>
        <v>1641335.3500000001</v>
      </c>
      <c r="AM80" s="279">
        <f t="shared" si="386"/>
        <v>1328816.4199999999</v>
      </c>
      <c r="AN80" s="279">
        <f t="shared" si="386"/>
        <v>1900791.54</v>
      </c>
      <c r="AO80" s="279">
        <f t="shared" si="386"/>
        <v>1219178.4100000001</v>
      </c>
      <c r="AP80" s="279">
        <f t="shared" si="386"/>
        <v>1666106.77</v>
      </c>
      <c r="AQ80" s="279">
        <f t="shared" si="386"/>
        <v>1607570.6699999999</v>
      </c>
      <c r="AR80" s="279">
        <f t="shared" si="387" ref="AR80:AV80">AR94-AR87</f>
        <v>3136484.7800000003</v>
      </c>
      <c r="AS80" s="279">
        <f t="shared" si="387"/>
        <v>2357655.6000000001</v>
      </c>
      <c r="AT80" s="279">
        <f t="shared" si="387"/>
        <v>1149259.8700000001</v>
      </c>
      <c r="AU80" s="279">
        <f t="shared" si="387"/>
        <v>52472.050000000047</v>
      </c>
      <c r="AV80" s="296">
        <f t="shared" si="387"/>
        <v>-292031.26000000001</v>
      </c>
      <c r="AW80" s="279">
        <f t="shared" si="388" ref="AW80:BB80">AW94-AW87</f>
        <v>-273417.58999999997</v>
      </c>
      <c r="AX80" s="279">
        <f t="shared" si="388"/>
        <v>301532.20000000007</v>
      </c>
      <c r="AY80" s="279">
        <f t="shared" si="388"/>
        <v>1956686.98</v>
      </c>
      <c r="AZ80" s="279">
        <f t="shared" si="388"/>
        <v>1349891.98</v>
      </c>
      <c r="BA80" s="279">
        <f t="shared" si="388"/>
        <v>1463145.4199999999</v>
      </c>
      <c r="BB80" s="279">
        <f t="shared" si="388"/>
        <v>1820540</v>
      </c>
      <c r="BC80" s="279">
        <f t="shared" si="389" ref="BC80:BH80">BC94-BC87</f>
        <v>1977518.9500000002</v>
      </c>
      <c r="BD80" s="279">
        <f t="shared" si="389"/>
        <v>3312594.27</v>
      </c>
      <c r="BE80" s="279">
        <f t="shared" si="389"/>
        <v>2632170.9500000002</v>
      </c>
      <c r="BF80" s="279">
        <f t="shared" si="389"/>
        <v>1719392.6000000001</v>
      </c>
      <c r="BG80" s="279">
        <f t="shared" si="389"/>
        <v>1448463.52</v>
      </c>
      <c r="BH80" s="296">
        <f t="shared" si="389"/>
        <v>1513058.2000000002</v>
      </c>
      <c r="BI80" s="470">
        <f t="shared" si="390" ref="BI80:BJ80">BI94-BI87</f>
        <v>2030625.7</v>
      </c>
      <c r="BJ80" s="533">
        <f t="shared" si="390"/>
        <v>2028997.04</v>
      </c>
      <c r="BK80" s="567">
        <f t="shared" si="391" ref="BK80:BL80">BK94-BK87</f>
        <v>1285386.3999999999</v>
      </c>
      <c r="BL80" s="567">
        <f t="shared" si="391"/>
        <v>1674220.9399999999</v>
      </c>
      <c r="BM80" s="567">
        <f>BM94-BM87</f>
        <v>1841533.23</v>
      </c>
      <c r="BN80" s="567">
        <f t="shared" si="392" ref="BN80">BN94-BN87</f>
        <v>1624590.3300000001</v>
      </c>
      <c r="BO80" s="279"/>
      <c r="BP80" s="279"/>
      <c r="BQ80" s="279"/>
      <c r="BR80" s="279"/>
      <c r="BS80" s="279"/>
      <c r="BT80" s="279"/>
      <c r="BU80" s="89">
        <f t="shared" si="393" ref="BU80:CD84">O80-C80</f>
        <v>254999.71999999997</v>
      </c>
      <c r="BV80" s="92">
        <f t="shared" si="393"/>
        <v>279000.04000000004</v>
      </c>
      <c r="BW80" s="92">
        <f t="shared" si="393"/>
        <v>135778.77000000014</v>
      </c>
      <c r="BX80" s="92">
        <f t="shared" si="393"/>
        <v>440963.75000000023</v>
      </c>
      <c r="BY80" s="92">
        <f t="shared" si="393"/>
        <v>348709.21999999997</v>
      </c>
      <c r="BZ80" s="92">
        <f t="shared" si="393"/>
        <v>1022432.0999999996</v>
      </c>
      <c r="CA80" s="92">
        <f t="shared" si="393"/>
        <v>295831.64000000036</v>
      </c>
      <c r="CB80" s="92">
        <f t="shared" si="393"/>
        <v>-36714.350000000093</v>
      </c>
      <c r="CC80" s="92">
        <f t="shared" si="393"/>
        <v>2015006.29</v>
      </c>
      <c r="CD80" s="390">
        <f t="shared" si="393"/>
        <v>110746.49000000046</v>
      </c>
      <c r="CE80" s="413">
        <f t="shared" si="394" ref="CE80:CN84">Y80-M80</f>
        <v>-169861.85999999987</v>
      </c>
      <c r="CF80" s="92">
        <f t="shared" si="394"/>
        <v>347370.37000000011</v>
      </c>
      <c r="CG80" s="92">
        <f t="shared" si="394"/>
        <v>200685.79000000004</v>
      </c>
      <c r="CH80" s="92">
        <f t="shared" si="394"/>
        <v>130653.99000000022</v>
      </c>
      <c r="CI80" s="92">
        <f t="shared" si="394"/>
        <v>176889.66999999993</v>
      </c>
      <c r="CJ80" s="231">
        <f t="shared" si="394"/>
        <v>139866.52000000002</v>
      </c>
      <c r="CK80" s="231">
        <f t="shared" si="394"/>
        <v>202040.84999999986</v>
      </c>
      <c r="CL80" s="231">
        <f t="shared" si="394"/>
        <v>-465954.71999999974</v>
      </c>
      <c r="CM80" s="244">
        <f t="shared" si="394"/>
        <v>584049.75999999978</v>
      </c>
      <c r="CN80" s="244">
        <f t="shared" si="394"/>
        <v>279606.6399999999</v>
      </c>
      <c r="CO80" s="244">
        <f t="shared" si="395" ref="CO80:CX84">AI80-W80</f>
        <v>-1471255.75</v>
      </c>
      <c r="CP80" s="370">
        <f t="shared" si="395"/>
        <v>261873.07999999984</v>
      </c>
      <c r="CQ80" s="339">
        <f t="shared" si="395"/>
        <v>329582.75999999978</v>
      </c>
      <c r="CR80" s="244">
        <f t="shared" si="395"/>
        <v>126727.05000000005</v>
      </c>
      <c r="CS80" s="244">
        <f t="shared" si="395"/>
        <v>-91320.89000000013</v>
      </c>
      <c r="CT80" s="244">
        <f t="shared" si="395"/>
        <v>606111.06999999983</v>
      </c>
      <c r="CU80" s="244">
        <f t="shared" si="395"/>
        <v>-41934.329999999842</v>
      </c>
      <c r="CV80" s="244">
        <f t="shared" si="395"/>
        <v>250160.41999999993</v>
      </c>
      <c r="CW80" s="244">
        <f t="shared" si="395"/>
        <v>-409742.70999999996</v>
      </c>
      <c r="CX80" s="244">
        <f t="shared" si="395"/>
        <v>686532.77000000048</v>
      </c>
      <c r="CY80" s="244">
        <f t="shared" si="396" ref="CY80:DH84">AS80-AG80</f>
        <v>-224265.33999999985</v>
      </c>
      <c r="CZ80" s="244">
        <f t="shared" si="396"/>
        <v>-402161.5299999998</v>
      </c>
      <c r="DA80" s="244">
        <f t="shared" si="396"/>
        <v>-1168016.99</v>
      </c>
      <c r="DB80" s="370">
        <f t="shared" si="396"/>
        <v>-1867328.78</v>
      </c>
      <c r="DC80" s="370">
        <f t="shared" si="396"/>
        <v>-1847615.0299999998</v>
      </c>
      <c r="DD80" s="370">
        <f t="shared" si="396"/>
        <v>-1339803.1499999999</v>
      </c>
      <c r="DE80" s="370">
        <f t="shared" si="396"/>
        <v>627870.56000000006</v>
      </c>
      <c r="DF80" s="370">
        <f t="shared" si="396"/>
        <v>-550899.56000000006</v>
      </c>
      <c r="DG80" s="370">
        <f t="shared" si="396"/>
        <v>243967.00999999978</v>
      </c>
      <c r="DH80" s="370">
        <f t="shared" si="396"/>
        <v>154433.22999999998</v>
      </c>
      <c r="DI80" s="370">
        <f t="shared" si="397" ref="DI80:DT84">BC80-AQ80</f>
        <v>369948.28000000026</v>
      </c>
      <c r="DJ80" s="370">
        <f t="shared" si="397"/>
        <v>176109.48999999976</v>
      </c>
      <c r="DK80" s="370">
        <f t="shared" si="397"/>
        <v>274515.35000000009</v>
      </c>
      <c r="DL80" s="370">
        <f t="shared" si="397"/>
        <v>570132.72999999998</v>
      </c>
      <c r="DM80" s="370">
        <f t="shared" si="397"/>
        <v>1395991.47</v>
      </c>
      <c r="DN80" s="370">
        <f t="shared" si="397"/>
        <v>1805089.4600000002</v>
      </c>
      <c r="DO80" s="370">
        <f t="shared" si="397"/>
        <v>2304043.29</v>
      </c>
      <c r="DP80" s="370">
        <f t="shared" si="397"/>
        <v>1727464.8399999999</v>
      </c>
      <c r="DQ80" s="370">
        <f t="shared" si="397"/>
        <v>-671300.58000000007</v>
      </c>
      <c r="DR80" s="370">
        <f t="shared" si="397"/>
        <v>324328.95999999996</v>
      </c>
      <c r="DS80" s="370">
        <f t="shared" si="397"/>
        <v>378387.81000000006</v>
      </c>
      <c r="DT80" s="370">
        <f t="shared" si="397"/>
        <v>-195949.66999999993</v>
      </c>
      <c r="EB80" s="326"/>
      <c r="EC80" s="148" t="s">
        <v>154</v>
      </c>
    </row>
    <row r="81" spans="1:133" s="31" customFormat="1" ht="15">
      <c r="A81" s="138"/>
      <c r="B81" s="32" t="s">
        <v>140</v>
      </c>
      <c r="C81" s="89">
        <f>C95-C88</f>
        <v>6075.2899999999991</v>
      </c>
      <c r="D81" s="90">
        <f t="shared" si="398" ref="D81:Y81">D95-D88</f>
        <v>6604.0900000000001</v>
      </c>
      <c r="E81" s="90">
        <f t="shared" si="398"/>
        <v>5384.420000000001</v>
      </c>
      <c r="F81" s="90">
        <f t="shared" si="398"/>
        <v>5096.2700000000004</v>
      </c>
      <c r="G81" s="90">
        <f t="shared" si="398"/>
        <v>7189.4100000000008</v>
      </c>
      <c r="H81" s="90">
        <f t="shared" si="398"/>
        <v>6721.7900000000009</v>
      </c>
      <c r="I81" s="90">
        <f t="shared" si="398"/>
        <v>9196.2099999999991</v>
      </c>
      <c r="J81" s="90">
        <f t="shared" si="398"/>
        <v>7587.8400000000011</v>
      </c>
      <c r="K81" s="90">
        <f t="shared" si="398"/>
        <v>4667.6700000000001</v>
      </c>
      <c r="L81" s="91">
        <f t="shared" si="398"/>
        <v>8488.4099999999999</v>
      </c>
      <c r="M81" s="90">
        <f t="shared" si="398"/>
        <v>8359.7199999999993</v>
      </c>
      <c r="N81" s="90">
        <f t="shared" si="398"/>
        <v>9210.6900000000005</v>
      </c>
      <c r="O81" s="90">
        <f t="shared" si="398"/>
        <v>10604.369999999999</v>
      </c>
      <c r="P81" s="90">
        <f t="shared" si="398"/>
        <v>6465.8500000000022</v>
      </c>
      <c r="Q81" s="90">
        <f t="shared" si="398"/>
        <v>6698.8799999999992</v>
      </c>
      <c r="R81" s="90">
        <f t="shared" si="398"/>
        <v>6275.0200000000004</v>
      </c>
      <c r="S81" s="90">
        <f t="shared" si="398"/>
        <v>7746.8999999999996</v>
      </c>
      <c r="T81" s="90">
        <f t="shared" si="398"/>
        <v>7874.4200000000001</v>
      </c>
      <c r="U81" s="90">
        <f t="shared" si="398"/>
        <v>6662.4300000000003</v>
      </c>
      <c r="V81" s="90">
        <f t="shared" si="398"/>
        <v>3860.5200000000004</v>
      </c>
      <c r="W81" s="90">
        <f t="shared" si="398"/>
        <v>9418.9299999999985</v>
      </c>
      <c r="X81" s="91">
        <f t="shared" si="398"/>
        <v>8586.8200000000015</v>
      </c>
      <c r="Y81" s="90">
        <f t="shared" si="398"/>
        <v>8526.3400000000001</v>
      </c>
      <c r="Z81" s="90">
        <f t="shared" si="399" ref="Z81:AA81">Z95-Z88</f>
        <v>22782.559999999998</v>
      </c>
      <c r="AA81" s="90">
        <f t="shared" si="399"/>
        <v>13598.450000000001</v>
      </c>
      <c r="AB81" s="90">
        <f t="shared" si="400" ref="AB81:AC81">AB95-AB88</f>
        <v>10447.09</v>
      </c>
      <c r="AC81" s="90">
        <f t="shared" si="400"/>
        <v>11775.459999999999</v>
      </c>
      <c r="AD81" s="90">
        <f t="shared" si="401" ref="AD81:AE81">AD95-AD88</f>
        <v>10505.419999999998</v>
      </c>
      <c r="AE81" s="90">
        <f t="shared" si="401"/>
        <v>7890.8600000000006</v>
      </c>
      <c r="AF81" s="90">
        <f t="shared" si="402" ref="AF81:AG81">AF95-AF88</f>
        <v>7569.7200000000012</v>
      </c>
      <c r="AG81" s="90">
        <f t="shared" si="402"/>
        <v>7961.8900000000012</v>
      </c>
      <c r="AH81" s="191">
        <f t="shared" si="403" ref="AH81:AI81">AH95-AH88</f>
        <v>9674.9400000000005</v>
      </c>
      <c r="AI81" s="191">
        <f t="shared" si="403"/>
        <v>11856.129999999999</v>
      </c>
      <c r="AJ81" s="178">
        <f t="shared" si="404" ref="AJ81:AK81">AJ95-AJ88</f>
        <v>6516.2100000000009</v>
      </c>
      <c r="AK81" s="304">
        <f t="shared" si="404"/>
        <v>8828.3799999999992</v>
      </c>
      <c r="AL81" s="304">
        <f t="shared" si="405" ref="AL81:AM81">AL95-AL88</f>
        <v>10448.849999999999</v>
      </c>
      <c r="AM81" s="279">
        <f t="shared" si="405"/>
        <v>12415.26</v>
      </c>
      <c r="AN81" s="279">
        <f t="shared" si="406" ref="AN81:AO81">AN95-AN88</f>
        <v>17605.25</v>
      </c>
      <c r="AO81" s="279">
        <f t="shared" si="406"/>
        <v>10218.610000000001</v>
      </c>
      <c r="AP81" s="279">
        <f t="shared" si="407" ref="AP81:AQ81">AP95-AP88</f>
        <v>6682.9399999999987</v>
      </c>
      <c r="AQ81" s="279">
        <f t="shared" si="407"/>
        <v>5852.04</v>
      </c>
      <c r="AR81" s="279">
        <f t="shared" si="408" ref="AR81">AR95-AR88</f>
        <v>6935.3600000000006</v>
      </c>
      <c r="AS81" s="279">
        <f t="shared" si="409" ref="AS81:AT81">AS95-AS88</f>
        <v>7934.5400000000009</v>
      </c>
      <c r="AT81" s="279">
        <f t="shared" si="409"/>
        <v>3126.8999999999996</v>
      </c>
      <c r="AU81" s="279">
        <f t="shared" si="410" ref="AU81:AV81">AU95-AU88</f>
        <v>-3570.4400000000005</v>
      </c>
      <c r="AV81" s="296">
        <f t="shared" si="410"/>
        <v>-3158.1500000000015</v>
      </c>
      <c r="AW81" s="279">
        <f t="shared" si="411" ref="AW81:AX81">AW95-AW88</f>
        <v>-2230.4200000000001</v>
      </c>
      <c r="AX81" s="279">
        <f t="shared" si="411"/>
        <v>-1884.6100000000006</v>
      </c>
      <c r="AY81" s="279">
        <f t="shared" si="412" ref="AY81:AZ81">AY95-AY88</f>
        <v>19449.419999999998</v>
      </c>
      <c r="AZ81" s="279">
        <f t="shared" si="412"/>
        <v>12259.42</v>
      </c>
      <c r="BA81" s="279">
        <f t="shared" si="413" ref="BA81:BB81">BA95-BA88</f>
        <v>12659.99</v>
      </c>
      <c r="BB81" s="279">
        <f t="shared" si="413"/>
        <v>7227.7700000000004</v>
      </c>
      <c r="BC81" s="279">
        <f t="shared" si="414" ref="BC81">BC95-BC88</f>
        <v>8549.7600000000002</v>
      </c>
      <c r="BD81" s="279">
        <f t="shared" si="415" ref="BD81:BE81">BD95-BD88</f>
        <v>11688.07</v>
      </c>
      <c r="BE81" s="279">
        <f t="shared" si="415"/>
        <v>14828.52</v>
      </c>
      <c r="BF81" s="279">
        <f t="shared" si="416" ref="BF81:BG81">BF95-BF88</f>
        <v>8503.3500000000004</v>
      </c>
      <c r="BG81" s="279">
        <f t="shared" si="416"/>
        <v>8803.1100000000006</v>
      </c>
      <c r="BH81" s="296">
        <f t="shared" si="417" ref="BH81">BH95-BH88</f>
        <v>11895.91</v>
      </c>
      <c r="BI81" s="470">
        <f t="shared" si="418" ref="BI81:BJ81">BI95-BI88</f>
        <v>15682.790000000001</v>
      </c>
      <c r="BJ81" s="533">
        <f t="shared" si="418"/>
        <v>17518.669999999998</v>
      </c>
      <c r="BK81" s="567">
        <f t="shared" si="419" ref="BK81:BL81">BK95-BK88</f>
        <v>12314.16</v>
      </c>
      <c r="BL81" s="567">
        <f t="shared" si="419"/>
        <v>13139.200000000001</v>
      </c>
      <c r="BM81" s="567">
        <f t="shared" si="420" ref="BM81:BN81">BM95-BM88</f>
        <v>11075.290000000001</v>
      </c>
      <c r="BN81" s="567">
        <f t="shared" si="420"/>
        <v>8917.4300000000003</v>
      </c>
      <c r="BO81" s="279"/>
      <c r="BP81" s="279"/>
      <c r="BQ81" s="279"/>
      <c r="BR81" s="279"/>
      <c r="BS81" s="279"/>
      <c r="BT81" s="279"/>
      <c r="BU81" s="89">
        <f t="shared" si="393"/>
        <v>4529.0799999999999</v>
      </c>
      <c r="BV81" s="92">
        <f t="shared" si="393"/>
        <v>-138.23999999999796</v>
      </c>
      <c r="BW81" s="92">
        <f t="shared" si="393"/>
        <v>1314.4599999999982</v>
      </c>
      <c r="BX81" s="92">
        <f t="shared" si="393"/>
        <v>1178.75</v>
      </c>
      <c r="BY81" s="92">
        <f t="shared" si="393"/>
        <v>557.48999999999887</v>
      </c>
      <c r="BZ81" s="92">
        <f t="shared" si="393"/>
        <v>1152.6299999999992</v>
      </c>
      <c r="CA81" s="92">
        <f t="shared" si="393"/>
        <v>-2533.7799999999988</v>
      </c>
      <c r="CB81" s="92">
        <f t="shared" si="393"/>
        <v>-3727.3200000000006</v>
      </c>
      <c r="CC81" s="92">
        <f t="shared" si="393"/>
        <v>4751.2599999999984</v>
      </c>
      <c r="CD81" s="390">
        <f t="shared" si="393"/>
        <v>98.410000000001673</v>
      </c>
      <c r="CE81" s="413">
        <f t="shared" si="394"/>
        <v>166.6200000000008</v>
      </c>
      <c r="CF81" s="92">
        <f t="shared" si="394"/>
        <v>13571.869999999997</v>
      </c>
      <c r="CG81" s="92">
        <f t="shared" si="394"/>
        <v>2994.0800000000017</v>
      </c>
      <c r="CH81" s="92">
        <f t="shared" si="394"/>
        <v>3981.239999999998</v>
      </c>
      <c r="CI81" s="92">
        <f t="shared" si="394"/>
        <v>5076.5799999999999</v>
      </c>
      <c r="CJ81" s="231">
        <f t="shared" si="394"/>
        <v>4230.3999999999978</v>
      </c>
      <c r="CK81" s="231">
        <f t="shared" si="394"/>
        <v>143.96000000000095</v>
      </c>
      <c r="CL81" s="231">
        <f t="shared" si="394"/>
        <v>-304.69999999999891</v>
      </c>
      <c r="CM81" s="244">
        <f t="shared" si="394"/>
        <v>1299.4600000000009</v>
      </c>
      <c r="CN81" s="244">
        <f t="shared" si="394"/>
        <v>5814.4200000000001</v>
      </c>
      <c r="CO81" s="244">
        <f t="shared" si="395"/>
        <v>2437.2000000000007</v>
      </c>
      <c r="CP81" s="370">
        <f t="shared" si="395"/>
        <v>-2070.6100000000006</v>
      </c>
      <c r="CQ81" s="339">
        <f t="shared" si="395"/>
        <v>302.03999999999905</v>
      </c>
      <c r="CR81" s="244">
        <f t="shared" si="395"/>
        <v>-12333.709999999999</v>
      </c>
      <c r="CS81" s="244">
        <f t="shared" si="395"/>
        <v>-1183.1900000000005</v>
      </c>
      <c r="CT81" s="244">
        <f t="shared" si="395"/>
        <v>7158.1599999999999</v>
      </c>
      <c r="CU81" s="244">
        <f t="shared" si="395"/>
        <v>-1556.8499999999985</v>
      </c>
      <c r="CV81" s="244">
        <f t="shared" si="395"/>
        <v>-3822.4799999999996</v>
      </c>
      <c r="CW81" s="244">
        <f t="shared" si="395"/>
        <v>-2038.8200000000006</v>
      </c>
      <c r="CX81" s="244">
        <f t="shared" si="395"/>
        <v>-634.36000000000058</v>
      </c>
      <c r="CY81" s="244">
        <f t="shared" si="396"/>
        <v>-27.350000000000364</v>
      </c>
      <c r="CZ81" s="244">
        <f t="shared" si="396"/>
        <v>-6548.0400000000009</v>
      </c>
      <c r="DA81" s="244">
        <f t="shared" si="396"/>
        <v>-15426.57</v>
      </c>
      <c r="DB81" s="370">
        <f t="shared" si="396"/>
        <v>-9674.3600000000024</v>
      </c>
      <c r="DC81" s="370">
        <f t="shared" si="396"/>
        <v>-11058.799999999999</v>
      </c>
      <c r="DD81" s="370">
        <f t="shared" si="396"/>
        <v>-12333.459999999999</v>
      </c>
      <c r="DE81" s="370">
        <f t="shared" si="396"/>
        <v>7034.159999999998</v>
      </c>
      <c r="DF81" s="370">
        <f t="shared" si="396"/>
        <v>-5345.8299999999999</v>
      </c>
      <c r="DG81" s="370">
        <f t="shared" si="396"/>
        <v>2441.3799999999992</v>
      </c>
      <c r="DH81" s="370">
        <f t="shared" si="396"/>
        <v>544.83000000000175</v>
      </c>
      <c r="DI81" s="370">
        <f t="shared" si="397"/>
        <v>2697.7200000000003</v>
      </c>
      <c r="DJ81" s="370">
        <f t="shared" si="397"/>
        <v>4752.7099999999991</v>
      </c>
      <c r="DK81" s="370">
        <f t="shared" si="397"/>
        <v>6893.9799999999996</v>
      </c>
      <c r="DL81" s="370">
        <f t="shared" si="397"/>
        <v>5376.4500000000007</v>
      </c>
      <c r="DM81" s="370">
        <f t="shared" si="397"/>
        <v>12373.550000000001</v>
      </c>
      <c r="DN81" s="370">
        <f t="shared" si="397"/>
        <v>15054.060000000001</v>
      </c>
      <c r="DO81" s="370">
        <f t="shared" si="397"/>
        <v>17913.209999999999</v>
      </c>
      <c r="DP81" s="370">
        <f t="shared" si="397"/>
        <v>19403.279999999999</v>
      </c>
      <c r="DQ81" s="370">
        <f t="shared" si="397"/>
        <v>-7135.2599999999984</v>
      </c>
      <c r="DR81" s="370">
        <f t="shared" si="397"/>
        <v>879.78000000000065</v>
      </c>
      <c r="DS81" s="370">
        <f t="shared" si="397"/>
        <v>-1584.6999999999989</v>
      </c>
      <c r="DT81" s="370">
        <f t="shared" si="397"/>
        <v>1689.6599999999999</v>
      </c>
      <c r="EB81" s="326"/>
      <c r="EC81" s="148" t="s">
        <v>154</v>
      </c>
    </row>
    <row r="82" spans="1:133" s="31" customFormat="1" ht="15">
      <c r="A82" s="138"/>
      <c r="B82" s="32" t="s">
        <v>141</v>
      </c>
      <c r="C82" s="89">
        <f>C96-C89</f>
        <v>215628.67000000004</v>
      </c>
      <c r="D82" s="90">
        <f t="shared" si="421" ref="D82:Y82">D96-D89</f>
        <v>205151.00999999998</v>
      </c>
      <c r="E82" s="90">
        <f t="shared" si="421"/>
        <v>258335.22999999998</v>
      </c>
      <c r="F82" s="90">
        <f t="shared" si="421"/>
        <v>180172.31</v>
      </c>
      <c r="G82" s="90">
        <f t="shared" si="421"/>
        <v>272120.43000000005</v>
      </c>
      <c r="H82" s="90">
        <f t="shared" si="421"/>
        <v>367742.00000000006</v>
      </c>
      <c r="I82" s="90">
        <f t="shared" si="421"/>
        <v>392423.19</v>
      </c>
      <c r="J82" s="90">
        <f t="shared" si="421"/>
        <v>413064.33999999997</v>
      </c>
      <c r="K82" s="90">
        <f t="shared" si="421"/>
        <v>101573.44999999998</v>
      </c>
      <c r="L82" s="91">
        <f t="shared" si="421"/>
        <v>237082.69</v>
      </c>
      <c r="M82" s="90">
        <f t="shared" si="421"/>
        <v>307601.40000000002</v>
      </c>
      <c r="N82" s="90">
        <f t="shared" si="421"/>
        <v>197535.07999999996</v>
      </c>
      <c r="O82" s="90">
        <f t="shared" si="421"/>
        <v>252377.45999999999</v>
      </c>
      <c r="P82" s="90">
        <f t="shared" si="421"/>
        <v>236680.09000000003</v>
      </c>
      <c r="Q82" s="90">
        <f t="shared" si="421"/>
        <v>230146.65000000002</v>
      </c>
      <c r="R82" s="90">
        <f t="shared" si="421"/>
        <v>225553.39000000001</v>
      </c>
      <c r="S82" s="90">
        <f t="shared" si="421"/>
        <v>285300.95000000001</v>
      </c>
      <c r="T82" s="90">
        <f t="shared" si="421"/>
        <v>532906.08999999997</v>
      </c>
      <c r="U82" s="90">
        <f t="shared" si="421"/>
        <v>439941.17000000004</v>
      </c>
      <c r="V82" s="90">
        <f t="shared" si="421"/>
        <v>271877.57000000001</v>
      </c>
      <c r="W82" s="90">
        <f t="shared" si="421"/>
        <v>587113.84000000008</v>
      </c>
      <c r="X82" s="91">
        <f t="shared" si="421"/>
        <v>242740.48000000004</v>
      </c>
      <c r="Y82" s="90">
        <f t="shared" si="421"/>
        <v>240240.70000000001</v>
      </c>
      <c r="Z82" s="90">
        <f t="shared" si="422" ref="Z82:AA82">Z96-Z89</f>
        <v>281576.91000000003</v>
      </c>
      <c r="AA82" s="90">
        <f t="shared" si="422"/>
        <v>281691.27000000002</v>
      </c>
      <c r="AB82" s="90">
        <f t="shared" si="423" ref="AB82:AC82">AB96-AB89</f>
        <v>277542.07999999996</v>
      </c>
      <c r="AC82" s="90">
        <f t="shared" si="423"/>
        <v>271220.38</v>
      </c>
      <c r="AD82" s="90">
        <f t="shared" si="424" ref="AD82:AE82">AD96-AD89</f>
        <v>299374.22999999998</v>
      </c>
      <c r="AE82" s="90">
        <f t="shared" si="424"/>
        <v>413801.77000000002</v>
      </c>
      <c r="AF82" s="90">
        <f t="shared" si="425" ref="AF82:AG82">AF96-AF89</f>
        <v>497330.06000000006</v>
      </c>
      <c r="AG82" s="90">
        <f t="shared" si="425"/>
        <v>594980.16000000003</v>
      </c>
      <c r="AH82" s="191">
        <f t="shared" si="426" ref="AH82:AI82">AH96-AH89</f>
        <v>351257.38</v>
      </c>
      <c r="AI82" s="191">
        <f t="shared" si="426"/>
        <v>311290.42000000004</v>
      </c>
      <c r="AJ82" s="178">
        <f t="shared" si="427" ref="AJ82:AK82">AJ96-AJ89</f>
        <v>366944.46999999997</v>
      </c>
      <c r="AK82" s="304">
        <f t="shared" si="427"/>
        <v>318149.52000000002</v>
      </c>
      <c r="AL82" s="304">
        <f t="shared" si="428" ref="AL82:AM82">AL96-AL89</f>
        <v>366305.87</v>
      </c>
      <c r="AM82" s="279">
        <f t="shared" si="428"/>
        <v>258628.84000000003</v>
      </c>
      <c r="AN82" s="279">
        <f t="shared" si="429" ref="AN82:AO82">AN96-AN89</f>
        <v>387779.75</v>
      </c>
      <c r="AO82" s="279">
        <f t="shared" si="429"/>
        <v>270094.68000000005</v>
      </c>
      <c r="AP82" s="279">
        <f t="shared" si="430" ref="AP82:AQ82">AP96-AP89</f>
        <v>391985.83999999997</v>
      </c>
      <c r="AQ82" s="279">
        <f t="shared" si="430"/>
        <v>248613.53</v>
      </c>
      <c r="AR82" s="279">
        <f t="shared" si="431" ref="AR82">AR96-AR89</f>
        <v>628410.07999999996</v>
      </c>
      <c r="AS82" s="279">
        <f t="shared" si="432" ref="AS82:AT82">AS96-AS89</f>
        <v>546687.96999999997</v>
      </c>
      <c r="AT82" s="279">
        <f t="shared" si="432"/>
        <v>216238.58000000002</v>
      </c>
      <c r="AU82" s="279">
        <f t="shared" si="433" ref="AU82:AV82">AU96-AU89</f>
        <v>138994.60000000001</v>
      </c>
      <c r="AV82" s="296">
        <f t="shared" si="433"/>
        <v>60305.130000000005</v>
      </c>
      <c r="AW82" s="279">
        <f t="shared" si="434" ref="AW82:AX82">AW96-AW89</f>
        <v>90423.989999999991</v>
      </c>
      <c r="AX82" s="279">
        <f t="shared" si="434"/>
        <v>267237.02000000002</v>
      </c>
      <c r="AY82" s="279">
        <f t="shared" si="435" ref="AY82:AZ82">AY96-AY89</f>
        <v>437559.5</v>
      </c>
      <c r="AZ82" s="279">
        <f t="shared" si="435"/>
        <v>191172.5</v>
      </c>
      <c r="BA82" s="279">
        <f t="shared" si="436" ref="BA82:BB82">BA96-BA89</f>
        <v>330348.47999999998</v>
      </c>
      <c r="BB82" s="279">
        <f t="shared" si="436"/>
        <v>443015.12</v>
      </c>
      <c r="BC82" s="279">
        <f t="shared" si="437" ref="BC82">BC96-BC89</f>
        <v>289128.37</v>
      </c>
      <c r="BD82" s="279">
        <f t="shared" si="438" ref="BD82:BE82">BD96-BD89</f>
        <v>654783.92999999993</v>
      </c>
      <c r="BE82" s="279">
        <f t="shared" si="438"/>
        <v>489063.46000000002</v>
      </c>
      <c r="BF82" s="279">
        <f t="shared" si="439" ref="BF82:BG82">BF96-BF89</f>
        <v>377806.39000000001</v>
      </c>
      <c r="BG82" s="279">
        <f t="shared" si="439"/>
        <v>304985.41000000003</v>
      </c>
      <c r="BH82" s="296">
        <f t="shared" si="440" ref="BH82">BH96-BH89</f>
        <v>286973.57000000001</v>
      </c>
      <c r="BI82" s="470">
        <f t="shared" si="441" ref="BI82:BN82">BI96-BI89</f>
        <v>453950.78000000003</v>
      </c>
      <c r="BJ82" s="533">
        <f t="shared" si="441"/>
        <v>451326.27000000002</v>
      </c>
      <c r="BK82" s="567">
        <f t="shared" si="441"/>
        <v>205877.59000000003</v>
      </c>
      <c r="BL82" s="567">
        <f t="shared" si="441"/>
        <v>361052.82999999996</v>
      </c>
      <c r="BM82" s="567">
        <f t="shared" si="441"/>
        <v>451497.71999999997</v>
      </c>
      <c r="BN82" s="567">
        <f t="shared" si="441"/>
        <v>264018.79999999999</v>
      </c>
      <c r="BO82" s="279"/>
      <c r="BP82" s="279"/>
      <c r="BQ82" s="279"/>
      <c r="BR82" s="279"/>
      <c r="BS82" s="279"/>
      <c r="BT82" s="279"/>
      <c r="BU82" s="89">
        <f t="shared" si="393"/>
        <v>36748.78999999995</v>
      </c>
      <c r="BV82" s="92">
        <f t="shared" si="393"/>
        <v>31529.080000000045</v>
      </c>
      <c r="BW82" s="92">
        <f t="shared" si="393"/>
        <v>-28188.579999999958</v>
      </c>
      <c r="BX82" s="92">
        <f t="shared" si="393"/>
        <v>45381.080000000016</v>
      </c>
      <c r="BY82" s="92">
        <f t="shared" si="393"/>
        <v>13180.51999999996</v>
      </c>
      <c r="BZ82" s="92">
        <f t="shared" si="393"/>
        <v>165164.08999999991</v>
      </c>
      <c r="CA82" s="92">
        <f t="shared" si="393"/>
        <v>47517.98000000004</v>
      </c>
      <c r="CB82" s="92">
        <f t="shared" si="393"/>
        <v>-141186.76999999996</v>
      </c>
      <c r="CC82" s="92">
        <f t="shared" si="393"/>
        <v>485540.39000000013</v>
      </c>
      <c r="CD82" s="390">
        <f t="shared" si="393"/>
        <v>5657.7900000000373</v>
      </c>
      <c r="CE82" s="413">
        <f t="shared" si="394"/>
        <v>-67360.700000000012</v>
      </c>
      <c r="CF82" s="92">
        <f t="shared" si="394"/>
        <v>84041.830000000075</v>
      </c>
      <c r="CG82" s="92">
        <f t="shared" si="394"/>
        <v>29313.810000000027</v>
      </c>
      <c r="CH82" s="92">
        <f t="shared" si="394"/>
        <v>40861.989999999932</v>
      </c>
      <c r="CI82" s="92">
        <f t="shared" si="394"/>
        <v>41073.729999999981</v>
      </c>
      <c r="CJ82" s="231">
        <f t="shared" si="394"/>
        <v>73820.839999999967</v>
      </c>
      <c r="CK82" s="231">
        <f t="shared" si="394"/>
        <v>128500.82000000001</v>
      </c>
      <c r="CL82" s="231">
        <f t="shared" si="394"/>
        <v>-35576.029999999912</v>
      </c>
      <c r="CM82" s="244">
        <f t="shared" si="394"/>
        <v>155038.98999999999</v>
      </c>
      <c r="CN82" s="244">
        <f t="shared" si="394"/>
        <v>79379.809999999998</v>
      </c>
      <c r="CO82" s="244">
        <f t="shared" si="395"/>
        <v>-275823.42000000004</v>
      </c>
      <c r="CP82" s="370">
        <f t="shared" si="395"/>
        <v>124203.98999999993</v>
      </c>
      <c r="CQ82" s="339">
        <f t="shared" si="395"/>
        <v>77908.820000000007</v>
      </c>
      <c r="CR82" s="244">
        <f t="shared" si="395"/>
        <v>84728.959999999963</v>
      </c>
      <c r="CS82" s="244">
        <f t="shared" si="395"/>
        <v>-23062.429999999993</v>
      </c>
      <c r="CT82" s="244">
        <f t="shared" si="395"/>
        <v>110237.67000000004</v>
      </c>
      <c r="CU82" s="244">
        <f t="shared" si="395"/>
        <v>-1125.6999999999534</v>
      </c>
      <c r="CV82" s="244">
        <f t="shared" si="395"/>
        <v>92611.609999999986</v>
      </c>
      <c r="CW82" s="244">
        <f t="shared" si="395"/>
        <v>-165188.24000000002</v>
      </c>
      <c r="CX82" s="244">
        <f t="shared" si="395"/>
        <v>131080.0199999999</v>
      </c>
      <c r="CY82" s="244">
        <f t="shared" si="396"/>
        <v>-48292.190000000061</v>
      </c>
      <c r="CZ82" s="244">
        <f t="shared" si="396"/>
        <v>-135018.79999999999</v>
      </c>
      <c r="DA82" s="244">
        <f t="shared" si="396"/>
        <v>-172295.82000000004</v>
      </c>
      <c r="DB82" s="370">
        <f t="shared" si="396"/>
        <v>-306639.33999999997</v>
      </c>
      <c r="DC82" s="370">
        <f t="shared" si="396"/>
        <v>-227725.53000000003</v>
      </c>
      <c r="DD82" s="370">
        <f t="shared" si="396"/>
        <v>-99068.849999999977</v>
      </c>
      <c r="DE82" s="370">
        <f t="shared" si="396"/>
        <v>178930.65999999997</v>
      </c>
      <c r="DF82" s="370">
        <f t="shared" si="396"/>
        <v>-196607.25</v>
      </c>
      <c r="DG82" s="370">
        <f t="shared" si="396"/>
        <v>60253.79999999993</v>
      </c>
      <c r="DH82" s="370">
        <f t="shared" si="396"/>
        <v>51029.280000000028</v>
      </c>
      <c r="DI82" s="370">
        <f t="shared" si="397"/>
        <v>40514.839999999997</v>
      </c>
      <c r="DJ82" s="370">
        <f t="shared" si="397"/>
        <v>26373.849999999977</v>
      </c>
      <c r="DK82" s="370">
        <f t="shared" si="397"/>
        <v>-57624.509999999951</v>
      </c>
      <c r="DL82" s="370">
        <f t="shared" si="397"/>
        <v>161567.81</v>
      </c>
      <c r="DM82" s="370">
        <f t="shared" si="397"/>
        <v>165990.81000000003</v>
      </c>
      <c r="DN82" s="370">
        <f t="shared" si="397"/>
        <v>226668.44</v>
      </c>
      <c r="DO82" s="370">
        <f t="shared" si="397"/>
        <v>363526.79000000004</v>
      </c>
      <c r="DP82" s="370">
        <f t="shared" si="397"/>
        <v>184089.25</v>
      </c>
      <c r="DQ82" s="370">
        <f t="shared" si="397"/>
        <v>-231681.90999999997</v>
      </c>
      <c r="DR82" s="370">
        <f t="shared" si="397"/>
        <v>169880.32999999996</v>
      </c>
      <c r="DS82" s="370">
        <f t="shared" si="397"/>
        <v>121149.23999999999</v>
      </c>
      <c r="DT82" s="370">
        <f t="shared" si="397"/>
        <v>-178996.32000000001</v>
      </c>
      <c r="EB82" s="326"/>
      <c r="EC82" s="148" t="s">
        <v>154</v>
      </c>
    </row>
    <row r="83" spans="1:133" s="31" customFormat="1" ht="15">
      <c r="A83" s="138"/>
      <c r="B83" s="32" t="s">
        <v>142</v>
      </c>
      <c r="C83" s="89">
        <f>C97-C90</f>
        <v>148804.85999999999</v>
      </c>
      <c r="D83" s="90">
        <f t="shared" si="442" ref="D83:Y83">D97-D90</f>
        <v>162344.28000000003</v>
      </c>
      <c r="E83" s="90">
        <f t="shared" si="442"/>
        <v>228531.37</v>
      </c>
      <c r="F83" s="90">
        <f t="shared" si="442"/>
        <v>123834.63</v>
      </c>
      <c r="G83" s="90">
        <f t="shared" si="442"/>
        <v>231944.07999999999</v>
      </c>
      <c r="H83" s="90">
        <f t="shared" si="442"/>
        <v>294203.90000000002</v>
      </c>
      <c r="I83" s="90">
        <f t="shared" si="442"/>
        <v>299208.37</v>
      </c>
      <c r="J83" s="90">
        <f t="shared" si="442"/>
        <v>355074.22999999998</v>
      </c>
      <c r="K83" s="90">
        <f t="shared" si="442"/>
        <v>109477.86</v>
      </c>
      <c r="L83" s="91">
        <f t="shared" si="442"/>
        <v>175913.55000000002</v>
      </c>
      <c r="M83" s="90">
        <f t="shared" si="442"/>
        <v>297886.72000000003</v>
      </c>
      <c r="N83" s="90">
        <f t="shared" si="442"/>
        <v>116462.27</v>
      </c>
      <c r="O83" s="90">
        <f t="shared" si="442"/>
        <v>149773.39000000001</v>
      </c>
      <c r="P83" s="90">
        <f t="shared" si="442"/>
        <v>189099.84000000003</v>
      </c>
      <c r="Q83" s="90">
        <f t="shared" si="442"/>
        <v>188049.06000000003</v>
      </c>
      <c r="R83" s="90">
        <f t="shared" si="442"/>
        <v>153783.88</v>
      </c>
      <c r="S83" s="90">
        <f t="shared" si="442"/>
        <v>194697.02000000002</v>
      </c>
      <c r="T83" s="90">
        <f t="shared" si="442"/>
        <v>450360.02000000008</v>
      </c>
      <c r="U83" s="90">
        <f t="shared" si="442"/>
        <v>286514.07999999996</v>
      </c>
      <c r="V83" s="90">
        <f t="shared" si="442"/>
        <v>282919.76000000001</v>
      </c>
      <c r="W83" s="90">
        <f t="shared" si="442"/>
        <v>363963.08999999997</v>
      </c>
      <c r="X83" s="91">
        <f t="shared" si="442"/>
        <v>184644.20000000001</v>
      </c>
      <c r="Y83" s="90">
        <f t="shared" si="442"/>
        <v>149274.71000000002</v>
      </c>
      <c r="Z83" s="90">
        <f t="shared" si="443" ref="Z83:AA83">Z97-Z90</f>
        <v>202344.07000000001</v>
      </c>
      <c r="AA83" s="90">
        <f t="shared" si="443"/>
        <v>161323.66000000003</v>
      </c>
      <c r="AB83" s="90">
        <f t="shared" si="444" ref="AB83:AC83">AB97-AB90</f>
        <v>155594.02000000002</v>
      </c>
      <c r="AC83" s="90">
        <f t="shared" si="444"/>
        <v>267446.28999999998</v>
      </c>
      <c r="AD83" s="90">
        <f t="shared" si="445" ref="AD83:AE83">AD97-AD90</f>
        <v>221494.58000000002</v>
      </c>
      <c r="AE83" s="90">
        <f t="shared" si="445"/>
        <v>256542.87</v>
      </c>
      <c r="AF83" s="90">
        <f t="shared" si="446" ref="AF83:AG83">AF97-AF90</f>
        <v>373060.93000000005</v>
      </c>
      <c r="AG83" s="90">
        <f t="shared" si="446"/>
        <v>458412.64000000001</v>
      </c>
      <c r="AH83" s="191">
        <f t="shared" si="447" ref="AH83:AI83">AH97-AH90</f>
        <v>273595.16000000003</v>
      </c>
      <c r="AI83" s="191">
        <f t="shared" si="447"/>
        <v>317312.72999999998</v>
      </c>
      <c r="AJ83" s="178">
        <f t="shared" si="448" ref="AJ83:AK83">AJ97-AJ90</f>
        <v>377101.97999999998</v>
      </c>
      <c r="AK83" s="304">
        <f t="shared" si="448"/>
        <v>245802.48999999999</v>
      </c>
      <c r="AL83" s="304">
        <f t="shared" si="449" ref="AL83:AM83">AL97-AL90</f>
        <v>213353.91</v>
      </c>
      <c r="AM83" s="279">
        <f t="shared" si="449"/>
        <v>121110.35000000001</v>
      </c>
      <c r="AN83" s="279">
        <f t="shared" si="450" ref="AN83:AO83">AN97-AN90</f>
        <v>250948.54000000001</v>
      </c>
      <c r="AO83" s="279">
        <f t="shared" si="450"/>
        <v>216011.52000000002</v>
      </c>
      <c r="AP83" s="279">
        <f t="shared" si="451" ref="AP83:AQ83">AP97-AP90</f>
        <v>276099.09999999998</v>
      </c>
      <c r="AQ83" s="279">
        <f t="shared" si="451"/>
        <v>169141.12</v>
      </c>
      <c r="AR83" s="279">
        <f t="shared" si="452" ref="AR83">AR97-AR90</f>
        <v>506900.04999999999</v>
      </c>
      <c r="AS83" s="279">
        <f t="shared" si="453" ref="AS83:AT83">AS97-AS90</f>
        <v>431368.96000000002</v>
      </c>
      <c r="AT83" s="279">
        <f t="shared" si="453"/>
        <v>310075.16000000003</v>
      </c>
      <c r="AU83" s="279">
        <f t="shared" si="454" ref="AU83:AV83">AU97-AU90</f>
        <v>111217.48999999999</v>
      </c>
      <c r="AV83" s="296">
        <f t="shared" si="454"/>
        <v>-68743.049999999988</v>
      </c>
      <c r="AW83" s="279">
        <f t="shared" si="455" ref="AW83:AX83">AW97-AW90</f>
        <v>43731.729999999996</v>
      </c>
      <c r="AX83" s="279">
        <f t="shared" si="455"/>
        <v>150374.32000000001</v>
      </c>
      <c r="AY83" s="279">
        <f t="shared" si="456" ref="AY83:AZ83">AY97-AY90</f>
        <v>254129.87</v>
      </c>
      <c r="AZ83" s="279">
        <f t="shared" si="456"/>
        <v>59273.869999999995</v>
      </c>
      <c r="BA83" s="279">
        <f t="shared" si="457" ref="BA83:BB83">BA97-BA90</f>
        <v>295168.44</v>
      </c>
      <c r="BB83" s="279">
        <f t="shared" si="457"/>
        <v>341924.90000000002</v>
      </c>
      <c r="BC83" s="279">
        <f t="shared" si="458" ref="BC83">BC97-BC90</f>
        <v>189098.78</v>
      </c>
      <c r="BD83" s="279">
        <f t="shared" si="459" ref="BD83:BE83">BD97-BD90</f>
        <v>494848.59000000003</v>
      </c>
      <c r="BE83" s="279">
        <f t="shared" si="459"/>
        <v>327820.27000000002</v>
      </c>
      <c r="BF83" s="279">
        <f t="shared" si="460" ref="BF83:BG83">BF97-BF90</f>
        <v>319894.29999999999</v>
      </c>
      <c r="BG83" s="279">
        <f t="shared" si="460"/>
        <v>295873.20999999996</v>
      </c>
      <c r="BH83" s="296">
        <f t="shared" si="461" ref="BH83">BH97-BH90</f>
        <v>150512.42999999999</v>
      </c>
      <c r="BI83" s="470">
        <f t="shared" si="462" ref="BI83:BJ83">BI97-BI90</f>
        <v>327927.96000000002</v>
      </c>
      <c r="BJ83" s="533">
        <f t="shared" si="462"/>
        <v>245993.17999999999</v>
      </c>
      <c r="BK83" s="567">
        <f t="shared" si="463" ref="BK83:BL83">BK97-BK90</f>
        <v>165159.29999999999</v>
      </c>
      <c r="BL83" s="567">
        <f t="shared" si="463"/>
        <v>296140.85999999999</v>
      </c>
      <c r="BM83" s="567">
        <f t="shared" si="464" ref="BM83:BN83">BM97-BM90</f>
        <v>364610.20999999996</v>
      </c>
      <c r="BN83" s="567">
        <f t="shared" si="464"/>
        <v>173195.52000000002</v>
      </c>
      <c r="BO83" s="279"/>
      <c r="BP83" s="279"/>
      <c r="BQ83" s="279"/>
      <c r="BR83" s="279"/>
      <c r="BS83" s="279"/>
      <c r="BT83" s="279"/>
      <c r="BU83" s="89">
        <f t="shared" si="393"/>
        <v>968.53000000002794</v>
      </c>
      <c r="BV83" s="92">
        <f t="shared" si="393"/>
        <v>26755.559999999998</v>
      </c>
      <c r="BW83" s="92">
        <f t="shared" si="393"/>
        <v>-40482.309999999969</v>
      </c>
      <c r="BX83" s="92">
        <f t="shared" si="393"/>
        <v>29949.25</v>
      </c>
      <c r="BY83" s="92">
        <f t="shared" si="393"/>
        <v>-37247.059999999969</v>
      </c>
      <c r="BZ83" s="92">
        <f t="shared" si="393"/>
        <v>156156.12000000005</v>
      </c>
      <c r="CA83" s="92">
        <f t="shared" si="393"/>
        <v>-12694.290000000037</v>
      </c>
      <c r="CB83" s="92">
        <f t="shared" si="393"/>
        <v>-72154.469999999972</v>
      </c>
      <c r="CC83" s="92">
        <f t="shared" si="393"/>
        <v>254485.22999999998</v>
      </c>
      <c r="CD83" s="390">
        <f t="shared" si="393"/>
        <v>8730.6499999999942</v>
      </c>
      <c r="CE83" s="413">
        <f t="shared" si="394"/>
        <v>-148612.01000000001</v>
      </c>
      <c r="CF83" s="92">
        <f t="shared" si="394"/>
        <v>85881.800000000003</v>
      </c>
      <c r="CG83" s="92">
        <f t="shared" si="394"/>
        <v>11550.270000000019</v>
      </c>
      <c r="CH83" s="92">
        <f t="shared" si="394"/>
        <v>-33505.820000000007</v>
      </c>
      <c r="CI83" s="92">
        <f t="shared" si="394"/>
        <v>79397.229999999952</v>
      </c>
      <c r="CJ83" s="231">
        <f t="shared" si="394"/>
        <v>67710.700000000012</v>
      </c>
      <c r="CK83" s="231">
        <f t="shared" si="394"/>
        <v>61845.849999999977</v>
      </c>
      <c r="CL83" s="231">
        <f t="shared" si="394"/>
        <v>-77299.090000000026</v>
      </c>
      <c r="CM83" s="244">
        <f t="shared" si="394"/>
        <v>171898.56000000006</v>
      </c>
      <c r="CN83" s="244">
        <f t="shared" si="394"/>
        <v>-9324.5999999999767</v>
      </c>
      <c r="CO83" s="244">
        <f t="shared" si="395"/>
        <v>-46650.359999999986</v>
      </c>
      <c r="CP83" s="370">
        <f t="shared" si="395"/>
        <v>192457.77999999997</v>
      </c>
      <c r="CQ83" s="339">
        <f t="shared" si="395"/>
        <v>96527.77999999997</v>
      </c>
      <c r="CR83" s="244">
        <f t="shared" si="395"/>
        <v>11009.839999999997</v>
      </c>
      <c r="CS83" s="244">
        <f t="shared" si="395"/>
        <v>-40213.310000000027</v>
      </c>
      <c r="CT83" s="244">
        <f t="shared" si="395"/>
        <v>95354.51999999999</v>
      </c>
      <c r="CU83" s="244">
        <f t="shared" si="395"/>
        <v>-51434.76999999996</v>
      </c>
      <c r="CV83" s="244">
        <f t="shared" si="395"/>
        <v>54604.51999999996</v>
      </c>
      <c r="CW83" s="244">
        <f t="shared" si="395"/>
        <v>-87401.75</v>
      </c>
      <c r="CX83" s="244">
        <f t="shared" si="395"/>
        <v>133839.11999999994</v>
      </c>
      <c r="CY83" s="244">
        <f t="shared" si="396"/>
        <v>-27043.679999999993</v>
      </c>
      <c r="CZ83" s="244">
        <f t="shared" si="396"/>
        <v>36480</v>
      </c>
      <c r="DA83" s="244">
        <f t="shared" si="396"/>
        <v>-206095.23999999999</v>
      </c>
      <c r="DB83" s="370">
        <f t="shared" si="396"/>
        <v>-445845.02999999997</v>
      </c>
      <c r="DC83" s="370">
        <f t="shared" si="396"/>
        <v>-202070.76000000001</v>
      </c>
      <c r="DD83" s="370">
        <f t="shared" si="396"/>
        <v>-62979.589999999997</v>
      </c>
      <c r="DE83" s="370">
        <f t="shared" si="396"/>
        <v>133019.51999999999</v>
      </c>
      <c r="DF83" s="370">
        <f t="shared" si="396"/>
        <v>-191674.67000000001</v>
      </c>
      <c r="DG83" s="370">
        <f t="shared" si="396"/>
        <v>79156.919999999984</v>
      </c>
      <c r="DH83" s="370">
        <f t="shared" si="396"/>
        <v>65825.800000000047</v>
      </c>
      <c r="DI83" s="370">
        <f t="shared" si="397"/>
        <v>19957.660000000003</v>
      </c>
      <c r="DJ83" s="370">
        <f t="shared" si="397"/>
        <v>-12051.459999999963</v>
      </c>
      <c r="DK83" s="370">
        <f t="shared" si="397"/>
        <v>-103548.69</v>
      </c>
      <c r="DL83" s="370">
        <f t="shared" si="397"/>
        <v>9819.1399999999558</v>
      </c>
      <c r="DM83" s="370">
        <f t="shared" si="397"/>
        <v>184655.71999999997</v>
      </c>
      <c r="DN83" s="370">
        <f t="shared" si="397"/>
        <v>219255.47999999998</v>
      </c>
      <c r="DO83" s="370">
        <f t="shared" si="397"/>
        <v>284196.23000000004</v>
      </c>
      <c r="DP83" s="370">
        <f t="shared" si="397"/>
        <v>95618.859999999986</v>
      </c>
      <c r="DQ83" s="370">
        <f t="shared" si="397"/>
        <v>-88970.570000000007</v>
      </c>
      <c r="DR83" s="370">
        <f t="shared" si="397"/>
        <v>236866.98999999999</v>
      </c>
      <c r="DS83" s="370">
        <f t="shared" si="397"/>
        <v>69441.76999999996</v>
      </c>
      <c r="DT83" s="370">
        <f t="shared" si="397"/>
        <v>-168729.38</v>
      </c>
      <c r="EB83" s="326"/>
      <c r="EC83" s="148" t="s">
        <v>154</v>
      </c>
    </row>
    <row r="84" spans="1:133" s="31" customFormat="1" ht="15">
      <c r="A84" s="138"/>
      <c r="B84" s="32" t="s">
        <v>143</v>
      </c>
      <c r="C84" s="89">
        <f>C98-C91</f>
        <v>44856.389999999999</v>
      </c>
      <c r="D84" s="90">
        <f t="shared" si="465" ref="D84:Y84">D98-D91</f>
        <v>118159.67999999999</v>
      </c>
      <c r="E84" s="90">
        <f t="shared" si="465"/>
        <v>81548.820000000007</v>
      </c>
      <c r="F84" s="90">
        <f t="shared" si="465"/>
        <v>163324.87</v>
      </c>
      <c r="G84" s="90">
        <f t="shared" si="465"/>
        <v>206573.67999999999</v>
      </c>
      <c r="H84" s="90">
        <f t="shared" si="465"/>
        <v>100782.94999999998</v>
      </c>
      <c r="I84" s="90">
        <f t="shared" si="465"/>
        <v>210289.96000000002</v>
      </c>
      <c r="J84" s="90">
        <f t="shared" si="465"/>
        <v>193114.78999999998</v>
      </c>
      <c r="K84" s="90">
        <f t="shared" si="465"/>
        <v>144717.44</v>
      </c>
      <c r="L84" s="91">
        <f t="shared" si="465"/>
        <v>70354.26999999999</v>
      </c>
      <c r="M84" s="90">
        <f t="shared" si="465"/>
        <v>218347.75</v>
      </c>
      <c r="N84" s="90">
        <f t="shared" si="465"/>
        <v>119420.98000000001</v>
      </c>
      <c r="O84" s="90">
        <f t="shared" si="465"/>
        <v>339086.59999999998</v>
      </c>
      <c r="P84" s="90">
        <f t="shared" si="465"/>
        <v>134944.85999999999</v>
      </c>
      <c r="Q84" s="90">
        <f t="shared" si="465"/>
        <v>115099.03999999998</v>
      </c>
      <c r="R84" s="90">
        <f t="shared" si="465"/>
        <v>176298.05000000002</v>
      </c>
      <c r="S84" s="90">
        <f t="shared" si="465"/>
        <v>154752.01999999999</v>
      </c>
      <c r="T84" s="90">
        <f t="shared" si="465"/>
        <v>207420.03999999998</v>
      </c>
      <c r="U84" s="90">
        <f t="shared" si="465"/>
        <v>183981.81000000003</v>
      </c>
      <c r="V84" s="90">
        <f t="shared" si="465"/>
        <v>187723.76000000001</v>
      </c>
      <c r="W84" s="90">
        <f t="shared" si="465"/>
        <v>212469.02000000002</v>
      </c>
      <c r="X84" s="91">
        <f t="shared" si="465"/>
        <v>141491.82000000001</v>
      </c>
      <c r="Y84" s="90">
        <f t="shared" si="465"/>
        <v>157529.85999999999</v>
      </c>
      <c r="Z84" s="90">
        <f t="shared" si="466" ref="Z84:AA84">Z98-Z91</f>
        <v>187055.20000000001</v>
      </c>
      <c r="AA84" s="90">
        <f t="shared" si="466"/>
        <v>136143.13</v>
      </c>
      <c r="AB84" s="90">
        <f t="shared" si="467" ref="AB84:AC84">AB98-AB91</f>
        <v>155764.03</v>
      </c>
      <c r="AC84" s="90">
        <f t="shared" si="467"/>
        <v>143879.66999999998</v>
      </c>
      <c r="AD84" s="90">
        <f t="shared" si="468" ref="AD84:AE84">AD98-AD91</f>
        <v>127357.66</v>
      </c>
      <c r="AE84" s="90">
        <f t="shared" si="468"/>
        <v>276653.94</v>
      </c>
      <c r="AF84" s="90">
        <f t="shared" si="469" ref="AF84:AG84">AF98-AF91</f>
        <v>217492.71000000002</v>
      </c>
      <c r="AG84" s="90">
        <f t="shared" si="469"/>
        <v>114794.21000000001</v>
      </c>
      <c r="AH84" s="191">
        <f t="shared" si="470" ref="AH84:AI84">AH98-AH91</f>
        <v>156490.22</v>
      </c>
      <c r="AI84" s="191">
        <f t="shared" si="470"/>
        <v>135561.70000000001</v>
      </c>
      <c r="AJ84" s="178">
        <f t="shared" si="471" ref="AJ84:AK84">AJ98-AJ91</f>
        <v>276135.82000000001</v>
      </c>
      <c r="AK84" s="304">
        <f t="shared" si="471"/>
        <v>174117.66999999998</v>
      </c>
      <c r="AL84" s="304">
        <f t="shared" si="472" ref="AL84:AM84">AL98-AL91</f>
        <v>134499.88</v>
      </c>
      <c r="AM84" s="279">
        <f t="shared" si="472"/>
        <v>329300.76000000001</v>
      </c>
      <c r="AN84" s="279">
        <f t="shared" si="473" ref="AN84:AO84">AN98-AN91</f>
        <v>203476</v>
      </c>
      <c r="AO84" s="279">
        <f t="shared" si="473"/>
        <v>120700.84</v>
      </c>
      <c r="AP84" s="279">
        <f t="shared" si="474" ref="AP84:AQ84">AP98-AP91</f>
        <v>181597.21000000002</v>
      </c>
      <c r="AQ84" s="279">
        <f t="shared" si="474"/>
        <v>107373.59</v>
      </c>
      <c r="AR84" s="279">
        <f t="shared" si="475" ref="AR84">AR98-AR91</f>
        <v>200783.06</v>
      </c>
      <c r="AS84" s="279">
        <f t="shared" si="476" ref="AS84:AT84">AS98-AS91</f>
        <v>190946.85999999999</v>
      </c>
      <c r="AT84" s="279">
        <f t="shared" si="476"/>
        <v>370114.22999999998</v>
      </c>
      <c r="AU84" s="279">
        <f t="shared" si="477" ref="AU84:AV84">AU98-AU91</f>
        <v>-95407.179999999993</v>
      </c>
      <c r="AV84" s="296">
        <f t="shared" si="477"/>
        <v>-74671.820000000007</v>
      </c>
      <c r="AW84" s="279">
        <f t="shared" si="478" ref="AW84:AX84">AW98-AW91</f>
        <v>4635803.0499999998</v>
      </c>
      <c r="AX84" s="279">
        <f t="shared" si="478"/>
        <v>-98019.5</v>
      </c>
      <c r="AY84" s="279">
        <f t="shared" si="479" ref="AY84:AZ84">AY98-AY91</f>
        <v>140139.52000000002</v>
      </c>
      <c r="AZ84" s="279">
        <f t="shared" si="479"/>
        <v>130655.52</v>
      </c>
      <c r="BA84" s="279">
        <f t="shared" si="480" ref="BA84:BB84">BA98-BA91</f>
        <v>213011.73999999999</v>
      </c>
      <c r="BB84" s="279">
        <f t="shared" si="480"/>
        <v>156911.39000000001</v>
      </c>
      <c r="BC84" s="279">
        <f t="shared" si="481" ref="BC84">BC98-BC91</f>
        <v>116715.3</v>
      </c>
      <c r="BD84" s="279">
        <f t="shared" si="482" ref="BD84:BE84">BD98-BD91</f>
        <v>205509.98999999999</v>
      </c>
      <c r="BE84" s="279">
        <f t="shared" si="482"/>
        <v>111427.53</v>
      </c>
      <c r="BF84" s="279">
        <f t="shared" si="483" ref="BF84:BG84">BF98-BF91</f>
        <v>-856.95000000001164</v>
      </c>
      <c r="BG84" s="279">
        <f t="shared" si="483"/>
        <v>102072.92</v>
      </c>
      <c r="BH84" s="296">
        <f t="shared" si="484" ref="BH84:BM84">BH98-BH91</f>
        <v>89781.830000000002</v>
      </c>
      <c r="BI84" s="470">
        <f t="shared" si="484"/>
        <v>181521.39999999999</v>
      </c>
      <c r="BJ84" s="533">
        <f t="shared" si="484"/>
        <v>84401.970000000001</v>
      </c>
      <c r="BK84" s="567">
        <f t="shared" si="484"/>
        <v>78219.580000000002</v>
      </c>
      <c r="BL84" s="567">
        <f t="shared" si="484"/>
        <v>167173</v>
      </c>
      <c r="BM84" s="567">
        <f t="shared" si="484"/>
        <v>38712.589999999997</v>
      </c>
      <c r="BN84" s="567">
        <f t="shared" si="485" ref="BN84">BN98-BN91</f>
        <v>167640.83000000002</v>
      </c>
      <c r="BO84" s="279"/>
      <c r="BP84" s="279"/>
      <c r="BQ84" s="279"/>
      <c r="BR84" s="279"/>
      <c r="BS84" s="279"/>
      <c r="BT84" s="279"/>
      <c r="BU84" s="89">
        <f t="shared" si="393"/>
        <v>294230.20999999996</v>
      </c>
      <c r="BV84" s="92">
        <f t="shared" si="393"/>
        <v>16785.179999999993</v>
      </c>
      <c r="BW84" s="92">
        <f t="shared" si="393"/>
        <v>33550.219999999972</v>
      </c>
      <c r="BX84" s="92">
        <f t="shared" si="393"/>
        <v>12973.180000000022</v>
      </c>
      <c r="BY84" s="92">
        <f t="shared" si="393"/>
        <v>-51821.660000000003</v>
      </c>
      <c r="BZ84" s="92">
        <f t="shared" si="393"/>
        <v>106637.09</v>
      </c>
      <c r="CA84" s="92">
        <f t="shared" si="393"/>
        <v>-26308.149999999994</v>
      </c>
      <c r="CB84" s="92">
        <f t="shared" si="393"/>
        <v>-5391.0299999999697</v>
      </c>
      <c r="CC84" s="92">
        <f t="shared" si="393"/>
        <v>67751.580000000016</v>
      </c>
      <c r="CD84" s="390">
        <f t="shared" si="393"/>
        <v>71137.550000000017</v>
      </c>
      <c r="CE84" s="413">
        <f t="shared" si="394"/>
        <v>-60817.890000000014</v>
      </c>
      <c r="CF84" s="92">
        <f t="shared" si="394"/>
        <v>67634.220000000001</v>
      </c>
      <c r="CG84" s="92">
        <f t="shared" si="394"/>
        <v>-202943.46999999997</v>
      </c>
      <c r="CH84" s="92">
        <f t="shared" si="394"/>
        <v>20819.170000000013</v>
      </c>
      <c r="CI84" s="92">
        <f t="shared" si="394"/>
        <v>28780.630000000005</v>
      </c>
      <c r="CJ84" s="231">
        <f t="shared" si="394"/>
        <v>-48940.390000000014</v>
      </c>
      <c r="CK84" s="231">
        <f t="shared" si="394"/>
        <v>121901.92000000001</v>
      </c>
      <c r="CL84" s="231">
        <f t="shared" si="394"/>
        <v>10072.670000000042</v>
      </c>
      <c r="CM84" s="244">
        <f t="shared" si="394"/>
        <v>-69187.60000000002</v>
      </c>
      <c r="CN84" s="244">
        <f t="shared" si="394"/>
        <v>-31233.540000000008</v>
      </c>
      <c r="CO84" s="244">
        <f t="shared" si="395"/>
        <v>-76907.320000000007</v>
      </c>
      <c r="CP84" s="370">
        <f t="shared" si="395"/>
        <v>134644</v>
      </c>
      <c r="CQ84" s="339">
        <f t="shared" si="395"/>
        <v>16587.809999999998</v>
      </c>
      <c r="CR84" s="244">
        <f t="shared" si="395"/>
        <v>-52555.320000000007</v>
      </c>
      <c r="CS84" s="244">
        <f t="shared" si="395"/>
        <v>193157.63</v>
      </c>
      <c r="CT84" s="244">
        <f t="shared" si="395"/>
        <v>47711.970000000001</v>
      </c>
      <c r="CU84" s="244">
        <f t="shared" si="395"/>
        <v>-23178.829999999987</v>
      </c>
      <c r="CV84" s="244">
        <f t="shared" si="395"/>
        <v>54239.550000000017</v>
      </c>
      <c r="CW84" s="244">
        <f t="shared" si="395"/>
        <v>-169280.35000000001</v>
      </c>
      <c r="CX84" s="244">
        <f t="shared" si="395"/>
        <v>-16709.650000000023</v>
      </c>
      <c r="CY84" s="244">
        <f t="shared" si="396"/>
        <v>76152.64999999998</v>
      </c>
      <c r="CZ84" s="244">
        <f t="shared" si="396"/>
        <v>213624.00999999998</v>
      </c>
      <c r="DA84" s="244">
        <f t="shared" si="396"/>
        <v>-230968.88</v>
      </c>
      <c r="DB84" s="370">
        <f t="shared" si="396"/>
        <v>-350807.64000000001</v>
      </c>
      <c r="DC84" s="370">
        <f t="shared" si="396"/>
        <v>4461685.3799999999</v>
      </c>
      <c r="DD84" s="370">
        <f t="shared" si="396"/>
        <v>-232519.38</v>
      </c>
      <c r="DE84" s="370">
        <f t="shared" si="396"/>
        <v>-189161.23999999999</v>
      </c>
      <c r="DF84" s="370">
        <f t="shared" si="396"/>
        <v>-72820.479999999996</v>
      </c>
      <c r="DG84" s="370">
        <f t="shared" si="396"/>
        <v>92310.899999999994</v>
      </c>
      <c r="DH84" s="370">
        <f t="shared" si="396"/>
        <v>-24685.820000000007</v>
      </c>
      <c r="DI84" s="370">
        <f t="shared" si="397"/>
        <v>9341.7100000000064</v>
      </c>
      <c r="DJ84" s="370">
        <f t="shared" si="397"/>
        <v>4726.929999999993</v>
      </c>
      <c r="DK84" s="370">
        <f t="shared" si="397"/>
        <v>-79519.329999999987</v>
      </c>
      <c r="DL84" s="370">
        <f t="shared" si="397"/>
        <v>-370971.17999999999</v>
      </c>
      <c r="DM84" s="370">
        <f t="shared" si="397"/>
        <v>197480.09999999998</v>
      </c>
      <c r="DN84" s="370">
        <f t="shared" si="397"/>
        <v>164453.65000000002</v>
      </c>
      <c r="DO84" s="370">
        <f t="shared" si="397"/>
        <v>-4454281.6499999994</v>
      </c>
      <c r="DP84" s="370">
        <f t="shared" si="397"/>
        <v>182421.47</v>
      </c>
      <c r="DQ84" s="370">
        <f t="shared" si="397"/>
        <v>-61919.940000000017</v>
      </c>
      <c r="DR84" s="370">
        <f t="shared" si="397"/>
        <v>36517.479999999996</v>
      </c>
      <c r="DS84" s="370">
        <f t="shared" si="397"/>
        <v>-174299.14999999999</v>
      </c>
      <c r="DT84" s="370">
        <f t="shared" si="397"/>
        <v>10729.440000000002</v>
      </c>
      <c r="EB84" s="326"/>
      <c r="EC84" s="148" t="s">
        <v>154</v>
      </c>
    </row>
    <row r="85" spans="1:133" s="122" customFormat="1" ht="15">
      <c r="A85" s="139"/>
      <c r="B85" s="32" t="s">
        <v>144</v>
      </c>
      <c r="C85" s="123">
        <f>SUM(C80:C84)</f>
        <v>1379817.01</v>
      </c>
      <c r="D85" s="124">
        <f t="shared" si="486" ref="D85:P85">SUM(D80:D84)</f>
        <v>1377285.4999999998</v>
      </c>
      <c r="E85" s="124">
        <f t="shared" si="486"/>
        <v>1522244.1399999999</v>
      </c>
      <c r="F85" s="124">
        <f t="shared" si="486"/>
        <v>1307544.1600000001</v>
      </c>
      <c r="G85" s="124">
        <f t="shared" si="486"/>
        <v>2184390.9100000001</v>
      </c>
      <c r="H85" s="124">
        <f t="shared" si="486"/>
        <v>2662925.27</v>
      </c>
      <c r="I85" s="124">
        <f t="shared" si="486"/>
        <v>2613157.27</v>
      </c>
      <c r="J85" s="124">
        <f t="shared" si="486"/>
        <v>2277370.3100000001</v>
      </c>
      <c r="K85" s="124">
        <f t="shared" si="486"/>
        <v>1037174.9199999999</v>
      </c>
      <c r="L85" s="126">
        <f t="shared" si="486"/>
        <v>1694516.8699999996</v>
      </c>
      <c r="M85" s="124">
        <f t="shared" si="486"/>
        <v>2246672.1299999999</v>
      </c>
      <c r="N85" s="124">
        <f t="shared" si="486"/>
        <v>1609866.9499999997</v>
      </c>
      <c r="O85" s="124">
        <f t="shared" si="486"/>
        <v>1971293.3400000003</v>
      </c>
      <c r="P85" s="124">
        <f t="shared" si="486"/>
        <v>1731217.1200000001</v>
      </c>
      <c r="Q85" s="124">
        <f t="shared" si="487" ref="Q85:R85">SUM(Q80:Q84)</f>
        <v>1624216.7000000002</v>
      </c>
      <c r="R85" s="124">
        <f t="shared" si="487"/>
        <v>1837990.1700000002</v>
      </c>
      <c r="S85" s="124">
        <f t="shared" si="488" ref="S85:T85">SUM(S80:S84)</f>
        <v>2457769.4199999999</v>
      </c>
      <c r="T85" s="124">
        <f t="shared" si="488"/>
        <v>4114467.2999999993</v>
      </c>
      <c r="U85" s="124">
        <f t="shared" si="489" ref="U85:V85">SUM(U80:U84)</f>
        <v>2914970.6700000004</v>
      </c>
      <c r="V85" s="124">
        <f t="shared" si="489"/>
        <v>2018196.3700000001</v>
      </c>
      <c r="W85" s="124">
        <f t="shared" si="490" ref="W85:X85">SUM(W80:W84)</f>
        <v>3864709.6700000004</v>
      </c>
      <c r="X85" s="126">
        <f t="shared" si="490"/>
        <v>1890887.7600000002</v>
      </c>
      <c r="Y85" s="124">
        <f t="shared" si="491" ref="Y85:Z85">SUM(Y80:Y84)</f>
        <v>1800186.29</v>
      </c>
      <c r="Z85" s="124">
        <f t="shared" si="491"/>
        <v>2208367.04</v>
      </c>
      <c r="AA85" s="124">
        <f t="shared" si="492" ref="AA85:AB85">SUM(AA80:AA84)</f>
        <v>2012893.8199999998</v>
      </c>
      <c r="AB85" s="124">
        <f t="shared" si="492"/>
        <v>1894027.6900000002</v>
      </c>
      <c r="AC85" s="124">
        <f t="shared" si="493" ref="AC85:AD85">SUM(AC80:AC84)</f>
        <v>1955434.54</v>
      </c>
      <c r="AD85" s="124">
        <f t="shared" si="493"/>
        <v>2074678.24</v>
      </c>
      <c r="AE85" s="124">
        <f t="shared" si="494" ref="AE85:AF85">SUM(AE80:AE84)</f>
        <v>2972202.8199999998</v>
      </c>
      <c r="AF85" s="124">
        <f t="shared" si="494"/>
        <v>3545405.4300000002</v>
      </c>
      <c r="AG85" s="124">
        <f t="shared" si="495" ref="AG85:AH85">SUM(AG80:AG84)</f>
        <v>3758069.8400000003</v>
      </c>
      <c r="AH85" s="263">
        <f t="shared" si="495"/>
        <v>2342439.1000000001</v>
      </c>
      <c r="AI85" s="263">
        <f t="shared" si="496" ref="AI85">SUM(AI80:AI84)</f>
        <v>1996510.0199999998</v>
      </c>
      <c r="AJ85" s="126">
        <f t="shared" si="497" ref="AJ85:AK85">SUM(AJ80:AJ84)</f>
        <v>2601995.9999999995</v>
      </c>
      <c r="AK85" s="38">
        <f t="shared" si="497"/>
        <v>2321095.5</v>
      </c>
      <c r="AL85" s="38">
        <f t="shared" si="498" ref="AL85:AM85">SUM(AL80:AL84)</f>
        <v>2365943.8600000003</v>
      </c>
      <c r="AM85" s="280">
        <f t="shared" si="498"/>
        <v>2050271.6300000001</v>
      </c>
      <c r="AN85" s="280">
        <f t="shared" si="499" ref="AN85:AO85">SUM(AN80:AN84)</f>
        <v>2760601.0800000001</v>
      </c>
      <c r="AO85" s="280">
        <f t="shared" si="499"/>
        <v>1836204.0600000003</v>
      </c>
      <c r="AP85" s="280">
        <f t="shared" si="500" ref="AP85:AQ85">SUM(AP80:AP84)</f>
        <v>2522471.8599999999</v>
      </c>
      <c r="AQ85" s="280">
        <f t="shared" si="500"/>
        <v>2138550.9499999997</v>
      </c>
      <c r="AR85" s="280">
        <f t="shared" si="501" ref="AR85">SUM(AR80:AR84)</f>
        <v>4479513.3300000001</v>
      </c>
      <c r="AS85" s="280">
        <f t="shared" si="502" ref="AS85:AT85">SUM(AS80:AS84)</f>
        <v>3534593.9300000002</v>
      </c>
      <c r="AT85" s="280">
        <f t="shared" si="502"/>
        <v>2048814.7400000002</v>
      </c>
      <c r="AU85" s="280">
        <f t="shared" si="503" ref="AU85:AV85">SUM(AU80:AU84)</f>
        <v>203706.52000000008</v>
      </c>
      <c r="AV85" s="297">
        <f t="shared" si="503"/>
        <v>-378299.15000000002</v>
      </c>
      <c r="AW85" s="280">
        <f t="shared" si="504" ref="AW85:AX85">SUM(AW80:AW84)</f>
        <v>4494310.7599999998</v>
      </c>
      <c r="AX85" s="280">
        <f t="shared" si="504"/>
        <v>619239.43000000017</v>
      </c>
      <c r="AY85" s="280">
        <f t="shared" si="505" ref="AY85:AZ85">SUM(AY80:AY84)</f>
        <v>2807965.29</v>
      </c>
      <c r="AZ85" s="280">
        <f t="shared" si="505"/>
        <v>1743253.29</v>
      </c>
      <c r="BA85" s="280">
        <f t="shared" si="506" ref="BA85:BB85">SUM(BA80:BA84)</f>
        <v>2314334.0700000003</v>
      </c>
      <c r="BB85" s="280">
        <f t="shared" si="506"/>
        <v>2769619.1800000002</v>
      </c>
      <c r="BC85" s="280">
        <f t="shared" si="507" ref="BC85">SUM(BC80:BC84)</f>
        <v>2581011.1599999997</v>
      </c>
      <c r="BD85" s="280">
        <f t="shared" si="508" ref="BD85:BE85">SUM(BD80:BD84)</f>
        <v>4679424.8499999996</v>
      </c>
      <c r="BE85" s="280">
        <f t="shared" si="508"/>
        <v>3575310.73</v>
      </c>
      <c r="BF85" s="280">
        <f t="shared" si="509" ref="BF85:BG85">SUM(BF80:BF84)</f>
        <v>2424739.6899999999</v>
      </c>
      <c r="BG85" s="280">
        <f t="shared" si="509"/>
        <v>2160198.1699999999</v>
      </c>
      <c r="BH85" s="297">
        <f t="shared" si="510" ref="BH85">SUM(BH80:BH84)</f>
        <v>2052221.9400000002</v>
      </c>
      <c r="BI85" s="471">
        <f t="shared" si="511" ref="BI85:BJ85">SUM(BI80:BI84)</f>
        <v>3009708.6299999999</v>
      </c>
      <c r="BJ85" s="534">
        <f t="shared" si="511"/>
        <v>2828237.1300000004</v>
      </c>
      <c r="BK85" s="568">
        <f t="shared" si="512" ref="BK85:BL85">SUM(BK80:BK84)</f>
        <v>1746957.03</v>
      </c>
      <c r="BL85" s="568">
        <f t="shared" si="512"/>
        <v>2511726.8299999996</v>
      </c>
      <c r="BM85" s="568">
        <f t="shared" si="513" ref="BM85:BN85">SUM(BM80:BM84)</f>
        <v>2707429.04</v>
      </c>
      <c r="BN85" s="568">
        <f t="shared" si="513"/>
        <v>2238362.9100000001</v>
      </c>
      <c r="BO85" s="280"/>
      <c r="BP85" s="280"/>
      <c r="BQ85" s="280"/>
      <c r="BR85" s="280"/>
      <c r="BS85" s="280"/>
      <c r="BT85" s="280"/>
      <c r="BU85" s="123">
        <f t="shared" si="341"/>
        <v>591476.32999999984</v>
      </c>
      <c r="BV85" s="127">
        <f t="shared" si="514" ref="BV85:BX85">SUM(BV80:BV84)</f>
        <v>353931.62000000011</v>
      </c>
      <c r="BW85" s="127">
        <f t="shared" si="514"/>
        <v>101972.56000000017</v>
      </c>
      <c r="BX85" s="127">
        <f t="shared" si="514"/>
        <v>530446.01000000024</v>
      </c>
      <c r="BY85" s="127">
        <f t="shared" si="515" ref="BY85">SUM(BY80:BY84)</f>
        <v>273378.50999999989</v>
      </c>
      <c r="BZ85" s="127">
        <f t="shared" si="516" ref="BZ85:CH85">SUM(BZ80:BZ84)</f>
        <v>1451542.0299999998</v>
      </c>
      <c r="CA85" s="127">
        <f t="shared" si="516"/>
        <v>301813.40000000037</v>
      </c>
      <c r="CB85" s="127">
        <f t="shared" si="516"/>
        <v>-259173.94</v>
      </c>
      <c r="CC85" s="127">
        <f t="shared" si="516"/>
        <v>2827534.7500000005</v>
      </c>
      <c r="CD85" s="391">
        <f t="shared" si="516"/>
        <v>196370.89000000051</v>
      </c>
      <c r="CE85" s="414">
        <f t="shared" si="516"/>
        <v>-446485.83999999991</v>
      </c>
      <c r="CF85" s="127">
        <f t="shared" si="516"/>
        <v>598500.0900000002</v>
      </c>
      <c r="CG85" s="127">
        <f t="shared" si="516"/>
        <v>41600.480000000127</v>
      </c>
      <c r="CH85" s="127">
        <f t="shared" si="516"/>
        <v>162810.57000000015</v>
      </c>
      <c r="CI85" s="127">
        <f t="shared" si="517" ref="CI85:CJ85">SUM(CI80:CI84)</f>
        <v>331217.83999999985</v>
      </c>
      <c r="CJ85" s="232">
        <f t="shared" si="517"/>
        <v>236688.06999999995</v>
      </c>
      <c r="CK85" s="232">
        <f t="shared" si="518" ref="CK85">SUM(CK80:CK84)</f>
        <v>514433.39999999991</v>
      </c>
      <c r="CL85" s="232">
        <f t="shared" si="519" ref="CL85:CM85">SUM(CL80:CL84)</f>
        <v>-569061.86999999965</v>
      </c>
      <c r="CM85" s="257">
        <f t="shared" si="519"/>
        <v>843099.16999999981</v>
      </c>
      <c r="CN85" s="257">
        <f t="shared" si="520" ref="CN85:CO85">SUM(CN80:CN84)</f>
        <v>324242.72999999986</v>
      </c>
      <c r="CO85" s="257">
        <f t="shared" si="520"/>
        <v>-1868199.6500000001</v>
      </c>
      <c r="CP85" s="371">
        <f t="shared" si="521" ref="CP85:CQ85">SUM(CP80:CP84)</f>
        <v>711108.23999999976</v>
      </c>
      <c r="CQ85" s="340">
        <f t="shared" si="521"/>
        <v>520909.20999999973</v>
      </c>
      <c r="CR85" s="257">
        <f t="shared" si="522" ref="CR85">SUM(CR80:CR84)</f>
        <v>157576.82000000001</v>
      </c>
      <c r="CS85" s="257">
        <f t="shared" si="523" ref="CS85">SUM(CS80:CS84)</f>
        <v>37377.809999999852</v>
      </c>
      <c r="CT85" s="257">
        <f t="shared" si="524" ref="CT85">SUM(CT80:CT84)</f>
        <v>866573.3899999999</v>
      </c>
      <c r="CU85" s="257">
        <f t="shared" si="525" ref="CU85">SUM(CU80:CU84)</f>
        <v>-119230.47999999975</v>
      </c>
      <c r="CV85" s="257">
        <f t="shared" si="526" ref="CV85">SUM(CV80:CV84)</f>
        <v>447793.61999999988</v>
      </c>
      <c r="CW85" s="257">
        <f t="shared" si="527" ref="CW85">SUM(CW80:CW84)</f>
        <v>-833651.87</v>
      </c>
      <c r="CX85" s="257">
        <f t="shared" si="528" ref="CX85">SUM(CX80:CX84)</f>
        <v>934107.90000000026</v>
      </c>
      <c r="CY85" s="257">
        <f t="shared" si="529" ref="CY85">SUM(CY80:CY84)</f>
        <v>-223475.90999999992</v>
      </c>
      <c r="CZ85" s="257">
        <f t="shared" si="530" ref="CZ85">SUM(CZ80:CZ84)</f>
        <v>-293624.35999999975</v>
      </c>
      <c r="DA85" s="257">
        <f t="shared" si="531" ref="DA85">SUM(DA80:DA84)</f>
        <v>-1792803.5</v>
      </c>
      <c r="DB85" s="371">
        <f t="shared" si="532" ref="DB85">SUM(DB80:DB84)</f>
        <v>-2980295.1499999999</v>
      </c>
      <c r="DC85" s="371">
        <f t="shared" si="533" ref="DC85">SUM(DC80:DC84)</f>
        <v>2173215.2599999998</v>
      </c>
      <c r="DD85" s="371">
        <f t="shared" si="534" ref="DD85">SUM(DD80:DD84)</f>
        <v>-1746704.4300000002</v>
      </c>
      <c r="DE85" s="371">
        <f t="shared" si="535" ref="DE85">SUM(DE80:DE84)</f>
        <v>757693.66000000015</v>
      </c>
      <c r="DF85" s="371">
        <f t="shared" si="536" ref="DF85">SUM(DF80:DF84)</f>
        <v>-1017347.79</v>
      </c>
      <c r="DG85" s="371">
        <f t="shared" si="537" ref="DG85">SUM(DG80:DG84)</f>
        <v>478130.00999999966</v>
      </c>
      <c r="DH85" s="371">
        <f t="shared" si="538" ref="DH85">SUM(DH80:DH84)</f>
        <v>247147.32000000007</v>
      </c>
      <c r="DI85" s="371">
        <f t="shared" si="539" ref="DI85">SUM(DI80:DI84)</f>
        <v>442460.21000000025</v>
      </c>
      <c r="DJ85" s="371">
        <f t="shared" si="540" ref="DJ85">SUM(DJ80:DJ84)</f>
        <v>199911.51999999976</v>
      </c>
      <c r="DK85" s="371">
        <f t="shared" si="541" ref="DK85:DL85">SUM(DK80:DK84)</f>
        <v>40716.800000000134</v>
      </c>
      <c r="DL85" s="371">
        <f t="shared" si="541"/>
        <v>375924.9499999999</v>
      </c>
      <c r="DM85" s="371">
        <f t="shared" si="542" ref="DM85:DN85">SUM(DM80:DM84)</f>
        <v>1956491.6499999999</v>
      </c>
      <c r="DN85" s="371">
        <f t="shared" si="542"/>
        <v>2430521.0900000003</v>
      </c>
      <c r="DO85" s="371">
        <f t="shared" si="543" ref="DO85:DP85">SUM(DO80:DO84)</f>
        <v>-1484602.1299999994</v>
      </c>
      <c r="DP85" s="371">
        <f t="shared" si="543"/>
        <v>2208997.7000000002</v>
      </c>
      <c r="DQ85" s="371">
        <f t="shared" si="544" ref="DQ85:DR85">SUM(DQ80:DQ84)</f>
        <v>-1061008.26</v>
      </c>
      <c r="DR85" s="371">
        <f t="shared" si="544"/>
        <v>768473.53999999992</v>
      </c>
      <c r="DS85" s="371">
        <f t="shared" si="545" ref="DS85:DT85">SUM(DS80:DS84)</f>
        <v>393094.96999999997</v>
      </c>
      <c r="DT85" s="371">
        <f t="shared" si="545"/>
        <v>-531256.27000000002</v>
      </c>
      <c r="EB85" s="327"/>
      <c r="EC85" s="125">
        <f t="shared" si="341"/>
        <v>0</v>
      </c>
    </row>
    <row r="86" spans="1:133" s="31" customFormat="1" ht="15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278"/>
      <c r="BM86" s="278"/>
      <c r="BN86" s="278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443"/>
      <c r="DV86" s="443"/>
      <c r="DW86" s="443"/>
      <c r="DX86" s="443"/>
      <c r="DY86" s="443"/>
      <c r="DZ86" s="443"/>
      <c r="EA86" s="443"/>
      <c r="EB86" s="326"/>
      <c r="EC86" s="42"/>
    </row>
    <row r="87" spans="1:133" s="31" customFormat="1" ht="15">
      <c r="A87" s="138"/>
      <c r="B87" s="32" t="s">
        <v>139</v>
      </c>
      <c r="C87" s="89">
        <v>715496.02000000002</v>
      </c>
      <c r="D87" s="90">
        <v>641768.84000000008</v>
      </c>
      <c r="E87" s="90">
        <v>675233.17000000004</v>
      </c>
      <c r="F87" s="90">
        <v>564520.05000000005</v>
      </c>
      <c r="G87" s="90">
        <v>1007971.3100000001</v>
      </c>
      <c r="H87" s="90">
        <v>1295763</v>
      </c>
      <c r="I87" s="90">
        <v>1091826.5900000001</v>
      </c>
      <c r="J87" s="90">
        <v>793537.51000000001</v>
      </c>
      <c r="K87" s="90">
        <v>432466.89999999997</v>
      </c>
      <c r="L87" s="91">
        <v>741943.95000000007</v>
      </c>
      <c r="M87" s="90">
        <v>850444.29999999993</v>
      </c>
      <c r="N87" s="90">
        <v>610979.54000000004</v>
      </c>
      <c r="O87" s="153">
        <v>654944.08999999997</v>
      </c>
      <c r="P87" s="90">
        <v>651407.28000000003</v>
      </c>
      <c r="Q87" s="153">
        <v>598794.98999999999</v>
      </c>
      <c r="R87" s="150">
        <v>706902.17000000004</v>
      </c>
      <c r="S87" s="153">
        <v>1063732.0399999998</v>
      </c>
      <c r="T87" s="215">
        <v>1700737.49</v>
      </c>
      <c r="U87" s="191">
        <v>1359611.6499999999</v>
      </c>
      <c r="V87" s="214">
        <v>865744.23999999999</v>
      </c>
      <c r="W87" s="214">
        <v>665738.04000000004</v>
      </c>
      <c r="X87" s="91">
        <v>853865.53000000003</v>
      </c>
      <c r="Y87" s="214">
        <v>863692.31999999995</v>
      </c>
      <c r="Z87" s="214">
        <v>939387.69999999995</v>
      </c>
      <c r="AA87" s="214">
        <v>921168.55999999994</v>
      </c>
      <c r="AB87" s="214">
        <v>788608.14999999991</v>
      </c>
      <c r="AC87" s="214">
        <v>686774.26000000001</v>
      </c>
      <c r="AD87" s="214">
        <v>885369.75</v>
      </c>
      <c r="AE87" s="214">
        <v>1300402.6200000001</v>
      </c>
      <c r="AF87" s="214">
        <v>1568457.5799999998</v>
      </c>
      <c r="AG87" s="214">
        <v>1639061.0600000001</v>
      </c>
      <c r="AH87" s="214">
        <v>773634.59999999998</v>
      </c>
      <c r="AI87" s="214">
        <v>715913.95999999996</v>
      </c>
      <c r="AJ87" s="178">
        <v>892193.47999999998</v>
      </c>
      <c r="AK87" s="191">
        <v>883104.56000000006</v>
      </c>
      <c r="AL87" s="191">
        <v>910936.65000000002</v>
      </c>
      <c r="AM87" s="191">
        <v>695604.58000000007</v>
      </c>
      <c r="AN87" s="191">
        <v>207280.45999999999</v>
      </c>
      <c r="AO87" s="191">
        <v>693143.58999999997</v>
      </c>
      <c r="AP87" s="191">
        <v>1026117.23</v>
      </c>
      <c r="AQ87" s="148">
        <v>978218.33000000007</v>
      </c>
      <c r="AR87" s="191">
        <v>1995007.22</v>
      </c>
      <c r="AS87" s="191">
        <v>1448938.3999999999</v>
      </c>
      <c r="AT87" s="191">
        <v>832690.13</v>
      </c>
      <c r="AU87" s="191">
        <v>542150.94999999995</v>
      </c>
      <c r="AV87" s="35">
        <v>965631.26000000001</v>
      </c>
      <c r="AW87" s="279">
        <v>957228.58999999997</v>
      </c>
      <c r="AX87" s="191">
        <v>726098.79999999993</v>
      </c>
      <c r="AY87" s="191">
        <v>944714.02000000002</v>
      </c>
      <c r="AZ87" s="272">
        <v>944714.02000000002</v>
      </c>
      <c r="BA87" s="191">
        <v>685081.57999999996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903913.40000000002</v>
      </c>
      <c r="BG87" s="191">
        <v>747918.47999999998</v>
      </c>
      <c r="BH87" s="91">
        <v>769305.79999999993</v>
      </c>
      <c r="BI87" s="470">
        <v>1086445.3</v>
      </c>
      <c r="BJ87" s="533">
        <v>1075043.96</v>
      </c>
      <c r="BK87" s="557">
        <v>646093.59999999998</v>
      </c>
      <c r="BL87" s="272">
        <v>837308.06000000006</v>
      </c>
      <c r="BM87">
        <v>891649.77000000002</v>
      </c>
      <c r="BN87" s="191">
        <v>803334.66999999993</v>
      </c>
      <c r="BO87" s="148"/>
      <c r="BP87" s="191"/>
      <c r="BQ87" s="191"/>
      <c r="BR87" s="191"/>
      <c r="BS87" s="191"/>
      <c r="BT87" s="191"/>
      <c r="BU87" s="89">
        <f t="shared" si="546" ref="BU87:CD91">O87-C87</f>
        <v>-60551.930000000051</v>
      </c>
      <c r="BV87" s="92">
        <f t="shared" si="546"/>
        <v>9638.4399999999441</v>
      </c>
      <c r="BW87" s="92">
        <f t="shared" si="546"/>
        <v>-76438.180000000051</v>
      </c>
      <c r="BX87" s="92">
        <f t="shared" si="546"/>
        <v>142382.12</v>
      </c>
      <c r="BY87" s="92">
        <f t="shared" si="546"/>
        <v>55760.729999999749</v>
      </c>
      <c r="BZ87" s="92">
        <f t="shared" si="546"/>
        <v>404974.48999999999</v>
      </c>
      <c r="CA87" s="92">
        <f t="shared" si="546"/>
        <v>267785.05999999982</v>
      </c>
      <c r="CB87" s="92">
        <f t="shared" si="546"/>
        <v>72206.729999999981</v>
      </c>
      <c r="CC87" s="92">
        <f t="shared" si="546"/>
        <v>233271.14000000007</v>
      </c>
      <c r="CD87" s="390">
        <f t="shared" si="546"/>
        <v>111921.57999999996</v>
      </c>
      <c r="CE87" s="413">
        <f t="shared" si="547" ref="CE87:CN91">Y87-M87</f>
        <v>13248.020000000019</v>
      </c>
      <c r="CF87" s="92">
        <f t="shared" si="547"/>
        <v>328408.15999999992</v>
      </c>
      <c r="CG87" s="92">
        <f t="shared" si="547"/>
        <v>266224.46999999997</v>
      </c>
      <c r="CH87" s="92">
        <f t="shared" si="547"/>
        <v>137200.86999999988</v>
      </c>
      <c r="CI87" s="92">
        <f t="shared" si="547"/>
        <v>87979.270000000019</v>
      </c>
      <c r="CJ87" s="231">
        <f t="shared" si="547"/>
        <v>178467.57999999996</v>
      </c>
      <c r="CK87" s="231">
        <f t="shared" si="547"/>
        <v>236670.58000000031</v>
      </c>
      <c r="CL87" s="231">
        <f t="shared" si="547"/>
        <v>-132279.91000000015</v>
      </c>
      <c r="CM87" s="244">
        <f t="shared" si="547"/>
        <v>279449.41000000015</v>
      </c>
      <c r="CN87" s="244">
        <f t="shared" si="547"/>
        <v>-92109.640000000014</v>
      </c>
      <c r="CO87" s="244">
        <f t="shared" si="548" ref="CO87:CX91">AI87-W87</f>
        <v>50175.919999999925</v>
      </c>
      <c r="CP87" s="370">
        <f t="shared" si="548"/>
        <v>38327.949999999953</v>
      </c>
      <c r="CQ87" s="339">
        <f t="shared" si="548"/>
        <v>19412.240000000107</v>
      </c>
      <c r="CR87" s="244">
        <f t="shared" si="548"/>
        <v>-28451.04999999993</v>
      </c>
      <c r="CS87" s="244">
        <f t="shared" si="548"/>
        <v>-225563.97999999986</v>
      </c>
      <c r="CT87" s="244">
        <f t="shared" si="548"/>
        <v>-581327.68999999994</v>
      </c>
      <c r="CU87" s="244">
        <f t="shared" si="548"/>
        <v>6369.3299999999581</v>
      </c>
      <c r="CV87" s="244">
        <f t="shared" si="548"/>
        <v>140747.47999999998</v>
      </c>
      <c r="CW87" s="244">
        <f t="shared" si="548"/>
        <v>-322184.29000000004</v>
      </c>
      <c r="CX87" s="244">
        <f t="shared" si="548"/>
        <v>426549.64000000013</v>
      </c>
      <c r="CY87" s="244">
        <f t="shared" si="549" ref="CY87:DH91">AS87-AG87</f>
        <v>-190122.66000000015</v>
      </c>
      <c r="CZ87" s="244">
        <f t="shared" si="549"/>
        <v>59055.530000000028</v>
      </c>
      <c r="DA87" s="244">
        <f t="shared" si="549"/>
        <v>-173763.01000000001</v>
      </c>
      <c r="DB87" s="370">
        <f t="shared" si="549"/>
        <v>73437.780000000028</v>
      </c>
      <c r="DC87" s="370">
        <f t="shared" si="549"/>
        <v>74124.029999999912</v>
      </c>
      <c r="DD87" s="370">
        <f t="shared" si="549"/>
        <v>-184837.85000000009</v>
      </c>
      <c r="DE87" s="370">
        <f t="shared" si="549"/>
        <v>249109.43999999994</v>
      </c>
      <c r="DF87" s="370">
        <f t="shared" si="549"/>
        <v>737433.56000000006</v>
      </c>
      <c r="DG87" s="370">
        <f t="shared" si="549"/>
        <v>-8062.0100000000093</v>
      </c>
      <c r="DH87" s="370">
        <f t="shared" si="549"/>
        <v>-20880.229999999981</v>
      </c>
      <c r="DI87" s="370">
        <f t="shared" si="550" ref="DI87:DT91">BC87-AQ87</f>
        <v>143746.71999999974</v>
      </c>
      <c r="DJ87" s="370">
        <f t="shared" si="550"/>
        <v>-173552.48999999999</v>
      </c>
      <c r="DK87" s="370">
        <f t="shared" si="550"/>
        <v>-192931.35000000009</v>
      </c>
      <c r="DL87" s="370">
        <f t="shared" si="550"/>
        <v>71223.270000000019</v>
      </c>
      <c r="DM87" s="370">
        <f t="shared" si="550"/>
        <v>205767.53000000003</v>
      </c>
      <c r="DN87" s="370">
        <f t="shared" si="550"/>
        <v>-196325.46000000008</v>
      </c>
      <c r="DO87" s="370">
        <f t="shared" si="550"/>
        <v>129216.71000000008</v>
      </c>
      <c r="DP87" s="370">
        <f t="shared" si="550"/>
        <v>348945.16000000003</v>
      </c>
      <c r="DQ87" s="370">
        <f t="shared" si="550"/>
        <v>-298620.42000000004</v>
      </c>
      <c r="DR87" s="370">
        <f t="shared" si="550"/>
        <v>-107405.95999999996</v>
      </c>
      <c r="DS87" s="370">
        <f t="shared" si="550"/>
        <v>206568.19000000006</v>
      </c>
      <c r="DT87" s="370">
        <f t="shared" si="550"/>
        <v>-201902.33000000007</v>
      </c>
      <c r="EB87" s="326"/>
      <c r="EC87" s="148" t="s">
        <v>154</v>
      </c>
    </row>
    <row r="88" spans="1:133" s="31" customFormat="1" ht="15">
      <c r="A88" s="138"/>
      <c r="B88" s="32" t="s">
        <v>140</v>
      </c>
      <c r="C88" s="89">
        <v>10711.51</v>
      </c>
      <c r="D88" s="90">
        <v>9581.8099999999995</v>
      </c>
      <c r="E88" s="90">
        <v>7665.7799999999997</v>
      </c>
      <c r="F88" s="90">
        <v>6023.3299999999999</v>
      </c>
      <c r="G88" s="90">
        <v>7181.5299999999997</v>
      </c>
      <c r="H88" s="90">
        <v>8067.4899999999998</v>
      </c>
      <c r="I88" s="90">
        <v>6133.8000000000002</v>
      </c>
      <c r="J88" s="90">
        <v>6421.1999999999998</v>
      </c>
      <c r="K88" s="90">
        <v>6538.4200000000001</v>
      </c>
      <c r="L88" s="91">
        <v>9404.2999999999993</v>
      </c>
      <c r="M88" s="90">
        <v>11152.309999999999</v>
      </c>
      <c r="N88" s="90">
        <v>9802.3099999999995</v>
      </c>
      <c r="O88" s="153">
        <v>9301.5900000000001</v>
      </c>
      <c r="P88" s="90">
        <v>9919.4599999999991</v>
      </c>
      <c r="Q88" s="153">
        <v>7875.4200000000001</v>
      </c>
      <c r="R88" s="150">
        <v>7220.1800000000003</v>
      </c>
      <c r="S88" s="153">
        <v>8106.9899999999998</v>
      </c>
      <c r="T88" s="215">
        <v>10864.4</v>
      </c>
      <c r="U88" s="191">
        <v>10753.849999999999</v>
      </c>
      <c r="V88" s="214">
        <v>8772.4799999999996</v>
      </c>
      <c r="W88" s="214">
        <v>7997.3500000000004</v>
      </c>
      <c r="X88" s="91">
        <v>11693.559999999999</v>
      </c>
      <c r="Y88" s="214">
        <v>14691.66</v>
      </c>
      <c r="Z88" s="214">
        <v>14243.440000000001</v>
      </c>
      <c r="AA88" s="214">
        <v>16161.43</v>
      </c>
      <c r="AB88" s="214">
        <v>13200.549999999999</v>
      </c>
      <c r="AC88" s="214">
        <v>11235.540000000001</v>
      </c>
      <c r="AD88" s="214">
        <v>10570.09</v>
      </c>
      <c r="AE88" s="214">
        <v>12830.139999999999</v>
      </c>
      <c r="AF88" s="214">
        <v>12273.34</v>
      </c>
      <c r="AG88" s="214">
        <v>12392.109999999999</v>
      </c>
      <c r="AH88" s="214">
        <v>9025.0599999999995</v>
      </c>
      <c r="AI88" s="214">
        <v>8522.8700000000008</v>
      </c>
      <c r="AJ88" s="178">
        <v>11259.789999999999</v>
      </c>
      <c r="AK88" s="191">
        <v>12249.620000000001</v>
      </c>
      <c r="AL88" s="191">
        <v>14352.150000000001</v>
      </c>
      <c r="AM88" s="191">
        <v>11864.74</v>
      </c>
      <c r="AN88" s="191">
        <v>1298.75</v>
      </c>
      <c r="AO88" s="191">
        <v>8775.3899999999994</v>
      </c>
      <c r="AP88" s="191">
        <v>8701.0600000000013</v>
      </c>
      <c r="AQ88" s="148">
        <v>7838.96</v>
      </c>
      <c r="AR88" s="191">
        <v>10426.639999999999</v>
      </c>
      <c r="AS88" s="191">
        <v>10118.459999999999</v>
      </c>
      <c r="AT88" s="191">
        <v>8798.1000000000004</v>
      </c>
      <c r="AU88" s="191">
        <v>6551.4400000000005</v>
      </c>
      <c r="AV88" s="91">
        <v>11906.150000000001</v>
      </c>
      <c r="AW88" s="191">
        <v>12227.42</v>
      </c>
      <c r="AX88" s="191">
        <v>11204.610000000001</v>
      </c>
      <c r="AY88" s="191">
        <v>11164.58</v>
      </c>
      <c r="AZ88" s="272">
        <v>11164.58</v>
      </c>
      <c r="BA88" s="191">
        <v>7474.0100000000002</v>
      </c>
      <c r="BB88" s="191">
        <v>7180.2299999999996</v>
      </c>
      <c r="BC88" s="148">
        <v>8189.2399999999998</v>
      </c>
      <c r="BD88" s="191">
        <v>9163.9300000000003</v>
      </c>
      <c r="BE88" s="191">
        <v>8525.4799999999996</v>
      </c>
      <c r="BF88" s="191">
        <v>8273.6499999999996</v>
      </c>
      <c r="BG88" s="191">
        <v>8524.8899999999994</v>
      </c>
      <c r="BH88" s="91">
        <v>12127.09</v>
      </c>
      <c r="BI88" s="470">
        <v>14277.209999999999</v>
      </c>
      <c r="BJ88" s="533">
        <v>16465.330000000002</v>
      </c>
      <c r="BK88" s="557">
        <v>11544.84</v>
      </c>
      <c r="BL88" s="272">
        <v>12327.799999999999</v>
      </c>
      <c r="BM88">
        <v>11023.709999999999</v>
      </c>
      <c r="BN88" s="191">
        <v>8667.5699999999997</v>
      </c>
      <c r="BO88" s="148"/>
      <c r="BP88" s="191"/>
      <c r="BQ88" s="191"/>
      <c r="BR88" s="191"/>
      <c r="BS88" s="191"/>
      <c r="BT88" s="191"/>
      <c r="BU88" s="89">
        <f t="shared" si="546"/>
        <v>-1409.9200000000001</v>
      </c>
      <c r="BV88" s="92">
        <f t="shared" si="546"/>
        <v>337.64999999999964</v>
      </c>
      <c r="BW88" s="92">
        <f t="shared" si="546"/>
        <v>209.64000000000033</v>
      </c>
      <c r="BX88" s="92">
        <f t="shared" si="546"/>
        <v>1196.8500000000004</v>
      </c>
      <c r="BY88" s="92">
        <f t="shared" si="546"/>
        <v>925.46000000000004</v>
      </c>
      <c r="BZ88" s="92">
        <f t="shared" si="546"/>
        <v>2796.9099999999999</v>
      </c>
      <c r="CA88" s="92">
        <f t="shared" si="546"/>
        <v>4620.0499999999984</v>
      </c>
      <c r="CB88" s="92">
        <f t="shared" si="546"/>
        <v>2351.2799999999997</v>
      </c>
      <c r="CC88" s="92">
        <f t="shared" si="546"/>
        <v>1458.9300000000003</v>
      </c>
      <c r="CD88" s="390">
        <f t="shared" si="546"/>
        <v>2289.2600000000002</v>
      </c>
      <c r="CE88" s="413">
        <f t="shared" si="547"/>
        <v>3539.3500000000004</v>
      </c>
      <c r="CF88" s="92">
        <f t="shared" si="547"/>
        <v>4441.130000000001</v>
      </c>
      <c r="CG88" s="92">
        <f t="shared" si="547"/>
        <v>6859.8400000000001</v>
      </c>
      <c r="CH88" s="92">
        <f t="shared" si="547"/>
        <v>3281.0900000000001</v>
      </c>
      <c r="CI88" s="92">
        <f t="shared" si="547"/>
        <v>3360.1200000000008</v>
      </c>
      <c r="CJ88" s="231">
        <f t="shared" si="547"/>
        <v>3349.9099999999999</v>
      </c>
      <c r="CK88" s="231">
        <f t="shared" si="547"/>
        <v>4723.1499999999996</v>
      </c>
      <c r="CL88" s="231">
        <f t="shared" si="547"/>
        <v>1408.9400000000005</v>
      </c>
      <c r="CM88" s="244">
        <f t="shared" si="547"/>
        <v>1638.2600000000002</v>
      </c>
      <c r="CN88" s="244">
        <f t="shared" si="547"/>
        <v>252.57999999999993</v>
      </c>
      <c r="CO88" s="244">
        <f t="shared" si="548"/>
        <v>525.52000000000044</v>
      </c>
      <c r="CP88" s="370">
        <f t="shared" si="548"/>
        <v>-433.77000000000044</v>
      </c>
      <c r="CQ88" s="339">
        <f t="shared" si="548"/>
        <v>-2442.0399999999991</v>
      </c>
      <c r="CR88" s="244">
        <f t="shared" si="548"/>
        <v>108.71000000000095</v>
      </c>
      <c r="CS88" s="244">
        <f t="shared" si="548"/>
        <v>-4296.6900000000005</v>
      </c>
      <c r="CT88" s="244">
        <f t="shared" si="548"/>
        <v>-11901.799999999999</v>
      </c>
      <c r="CU88" s="244">
        <f t="shared" si="548"/>
        <v>-2460.1500000000015</v>
      </c>
      <c r="CV88" s="244">
        <f t="shared" si="548"/>
        <v>-1869.0299999999988</v>
      </c>
      <c r="CW88" s="244">
        <f t="shared" si="548"/>
        <v>-4991.1799999999994</v>
      </c>
      <c r="CX88" s="244">
        <f t="shared" si="548"/>
        <v>-1846.7000000000007</v>
      </c>
      <c r="CY88" s="244">
        <f t="shared" si="549"/>
        <v>-2273.6499999999996</v>
      </c>
      <c r="CZ88" s="244">
        <f t="shared" si="549"/>
        <v>-226.95999999999913</v>
      </c>
      <c r="DA88" s="244">
        <f t="shared" si="549"/>
        <v>-1971.4300000000003</v>
      </c>
      <c r="DB88" s="370">
        <f t="shared" si="549"/>
        <v>646.3600000000024</v>
      </c>
      <c r="DC88" s="370">
        <f t="shared" si="549"/>
        <v>-22.200000000000728</v>
      </c>
      <c r="DD88" s="370">
        <f t="shared" si="549"/>
        <v>-3147.5400000000009</v>
      </c>
      <c r="DE88" s="370">
        <f t="shared" si="549"/>
        <v>-700.15999999999985</v>
      </c>
      <c r="DF88" s="370">
        <f t="shared" si="549"/>
        <v>9865.8299999999999</v>
      </c>
      <c r="DG88" s="370">
        <f t="shared" si="549"/>
        <v>-1301.3799999999992</v>
      </c>
      <c r="DH88" s="370">
        <f t="shared" si="549"/>
        <v>-1520.8300000000017</v>
      </c>
      <c r="DI88" s="370">
        <f t="shared" si="550"/>
        <v>350.27999999999975</v>
      </c>
      <c r="DJ88" s="370">
        <f t="shared" si="550"/>
        <v>-1262.7099999999991</v>
      </c>
      <c r="DK88" s="370">
        <f t="shared" si="550"/>
        <v>-1592.9799999999996</v>
      </c>
      <c r="DL88" s="370">
        <f t="shared" si="550"/>
        <v>-524.45000000000073</v>
      </c>
      <c r="DM88" s="370">
        <f t="shared" si="550"/>
        <v>1973.4499999999989</v>
      </c>
      <c r="DN88" s="370">
        <f t="shared" si="550"/>
        <v>220.93999999999869</v>
      </c>
      <c r="DO88" s="370">
        <f t="shared" si="550"/>
        <v>2049.7899999999991</v>
      </c>
      <c r="DP88" s="370">
        <f t="shared" si="550"/>
        <v>5260.7200000000012</v>
      </c>
      <c r="DQ88" s="370">
        <f t="shared" si="550"/>
        <v>380.26000000000022</v>
      </c>
      <c r="DR88" s="370">
        <f t="shared" si="550"/>
        <v>1163.2199999999993</v>
      </c>
      <c r="DS88" s="370">
        <f t="shared" si="550"/>
        <v>3549.6999999999989</v>
      </c>
      <c r="DT88" s="370">
        <f t="shared" si="550"/>
        <v>1487.3400000000001</v>
      </c>
      <c r="EB88" s="326"/>
      <c r="EC88" s="148" t="s">
        <v>154</v>
      </c>
    </row>
    <row r="89" spans="1:133" s="31" customFormat="1" ht="15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254885.32000000001</v>
      </c>
      <c r="J89" s="90">
        <v>229951.60999999999</v>
      </c>
      <c r="K89" s="90">
        <v>64630.660000000003</v>
      </c>
      <c r="L89" s="91">
        <v>151429.32000000001</v>
      </c>
      <c r="M89" s="90">
        <v>190993.43000000002</v>
      </c>
      <c r="N89" s="90">
        <v>110114.72000000002</v>
      </c>
      <c r="O89" s="153">
        <v>143624.79000000001</v>
      </c>
      <c r="P89" s="90">
        <v>119423.5</v>
      </c>
      <c r="Q89" s="153">
        <v>108175.3</v>
      </c>
      <c r="R89" s="150">
        <v>114868.42</v>
      </c>
      <c r="S89" s="153">
        <v>162435.76000000001</v>
      </c>
      <c r="T89" s="215">
        <v>299298.01000000001</v>
      </c>
      <c r="U89" s="191">
        <v>260122.10999999999</v>
      </c>
      <c r="V89" s="214">
        <v>174240.42999999999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88036.399999999994</v>
      </c>
      <c r="AV89" s="91">
        <v>206781.87</v>
      </c>
      <c r="AW89" s="191">
        <v>184357.01000000001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362009.07000000001</v>
      </c>
      <c r="BE89" s="191">
        <v>259602.53999999998</v>
      </c>
      <c r="BF89" s="191">
        <v>193678.60999999999</v>
      </c>
      <c r="BG89" s="191">
        <v>158539.59</v>
      </c>
      <c r="BH89" s="91">
        <v>136356.42999999999</v>
      </c>
      <c r="BI89" s="470">
        <v>209126.22</v>
      </c>
      <c r="BJ89" s="533">
        <v>223522.72999999998</v>
      </c>
      <c r="BK89" s="557">
        <v>98310.409999999989</v>
      </c>
      <c r="BL89" s="272">
        <v>160503.17000000001</v>
      </c>
      <c r="BM89">
        <v>218084.28</v>
      </c>
      <c r="BN89" s="191">
        <v>135248.20000000001</v>
      </c>
      <c r="BO89" s="148"/>
      <c r="BP89" s="191"/>
      <c r="BQ89" s="191"/>
      <c r="BR89" s="191"/>
      <c r="BS89" s="191"/>
      <c r="BT89" s="191"/>
      <c r="BU89" s="89">
        <f t="shared" si="546"/>
        <v>-1467.0599999999686</v>
      </c>
      <c r="BV89" s="92">
        <f t="shared" si="546"/>
        <v>-16961.110000000015</v>
      </c>
      <c r="BW89" s="92">
        <f t="shared" si="546"/>
        <v>-63101.720000000016</v>
      </c>
      <c r="BX89" s="92">
        <f t="shared" si="546"/>
        <v>2962.6800000000076</v>
      </c>
      <c r="BY89" s="92">
        <f t="shared" si="546"/>
        <v>-33059.129999999976</v>
      </c>
      <c r="BZ89" s="92">
        <f t="shared" si="546"/>
        <v>32732.360000000044</v>
      </c>
      <c r="CA89" s="92">
        <f t="shared" si="546"/>
        <v>5236.789999999979</v>
      </c>
      <c r="CB89" s="92">
        <f t="shared" si="546"/>
        <v>-55711.179999999993</v>
      </c>
      <c r="CC89" s="92">
        <f t="shared" si="546"/>
        <v>48318.779999999999</v>
      </c>
      <c r="CD89" s="390">
        <f t="shared" si="546"/>
        <v>14203.979999999981</v>
      </c>
      <c r="CE89" s="413">
        <f t="shared" si="547"/>
        <v>-35714.130000000034</v>
      </c>
      <c r="CF89" s="92">
        <f t="shared" si="547"/>
        <v>59568.369999999981</v>
      </c>
      <c r="CG89" s="92">
        <f t="shared" si="547"/>
        <v>31776.679999999993</v>
      </c>
      <c r="CH89" s="92">
        <f t="shared" si="547"/>
        <v>43162.470000000001</v>
      </c>
      <c r="CI89" s="92">
        <f t="shared" si="547"/>
        <v>37796.319999999992</v>
      </c>
      <c r="CJ89" s="231">
        <f t="shared" si="547"/>
        <v>57433.740000000005</v>
      </c>
      <c r="CK89" s="231">
        <f t="shared" si="547"/>
        <v>71478.469999999972</v>
      </c>
      <c r="CL89" s="231">
        <f t="shared" si="547"/>
        <v>-16891.410000000033</v>
      </c>
      <c r="CM89" s="244">
        <f t="shared" si="547"/>
        <v>74087.729999999981</v>
      </c>
      <c r="CN89" s="244">
        <f t="shared" si="547"/>
        <v>-24178.809999999969</v>
      </c>
      <c r="CO89" s="244">
        <f t="shared" si="548"/>
        <v>46237.139999999985</v>
      </c>
      <c r="CP89" s="370">
        <f t="shared" si="548"/>
        <v>27132.23000000001</v>
      </c>
      <c r="CQ89" s="339">
        <f t="shared" si="548"/>
        <v>10688.180000000022</v>
      </c>
      <c r="CR89" s="244">
        <f t="shared" si="548"/>
        <v>9732.0400000000081</v>
      </c>
      <c r="CS89" s="244">
        <f t="shared" si="548"/>
        <v>-47194.310000000012</v>
      </c>
      <c r="CT89" s="244">
        <f t="shared" si="548"/>
        <v>-94023.720000000001</v>
      </c>
      <c r="CU89" s="244">
        <f t="shared" si="548"/>
        <v>13823.699999999983</v>
      </c>
      <c r="CV89" s="244">
        <f t="shared" si="548"/>
        <v>64013</v>
      </c>
      <c r="CW89" s="244">
        <f t="shared" si="548"/>
        <v>-87024.75999999998</v>
      </c>
      <c r="CX89" s="244">
        <f t="shared" si="548"/>
        <v>83849.320000000065</v>
      </c>
      <c r="CY89" s="244">
        <f t="shared" si="549"/>
        <v>-35235.809999999939</v>
      </c>
      <c r="CZ89" s="244">
        <f t="shared" si="549"/>
        <v>22803.799999999959</v>
      </c>
      <c r="DA89" s="244">
        <f t="shared" si="549"/>
        <v>-71150.179999999993</v>
      </c>
      <c r="DB89" s="370">
        <f t="shared" si="549"/>
        <v>14016.339999999997</v>
      </c>
      <c r="DC89" s="370">
        <f t="shared" si="549"/>
        <v>18389.529999999999</v>
      </c>
      <c r="DD89" s="370">
        <f t="shared" si="549"/>
        <v>-49734.150000000009</v>
      </c>
      <c r="DE89" s="370">
        <f t="shared" si="549"/>
        <v>90882.340000000011</v>
      </c>
      <c r="DF89" s="370">
        <f t="shared" si="549"/>
        <v>150527.25</v>
      </c>
      <c r="DG89" s="370">
        <f t="shared" si="549"/>
        <v>-2539.7999999999884</v>
      </c>
      <c r="DH89" s="370">
        <f t="shared" si="549"/>
        <v>6850.7199999999721</v>
      </c>
      <c r="DI89" s="370">
        <f t="shared" si="550"/>
        <v>17938.160000000003</v>
      </c>
      <c r="DJ89" s="370">
        <f t="shared" si="550"/>
        <v>-4246.8500000000349</v>
      </c>
      <c r="DK89" s="370">
        <f t="shared" si="550"/>
        <v>-39371.490000000049</v>
      </c>
      <c r="DL89" s="370">
        <f t="shared" si="550"/>
        <v>20813.190000000002</v>
      </c>
      <c r="DM89" s="370">
        <f t="shared" si="550"/>
        <v>70503.190000000002</v>
      </c>
      <c r="DN89" s="370">
        <f t="shared" si="550"/>
        <v>-70425.440000000002</v>
      </c>
      <c r="DO89" s="370">
        <f t="shared" si="550"/>
        <v>24769.209999999992</v>
      </c>
      <c r="DP89" s="370">
        <f t="shared" si="550"/>
        <v>93841.749999999985</v>
      </c>
      <c r="DQ89" s="370">
        <f t="shared" si="550"/>
        <v>-120779.09000000001</v>
      </c>
      <c r="DR89" s="370">
        <f t="shared" si="550"/>
        <v>-58586.329999999987</v>
      </c>
      <c r="DS89" s="370">
        <f t="shared" si="550"/>
        <v>60828.760000000009</v>
      </c>
      <c r="DT89" s="370">
        <f t="shared" si="550"/>
        <v>-107917.67999999996</v>
      </c>
      <c r="EB89" s="326"/>
      <c r="EC89" s="148" t="s">
        <v>154</v>
      </c>
    </row>
    <row r="90" spans="1:133" s="31" customFormat="1" ht="15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167443.73999999999</v>
      </c>
      <c r="J90" s="90">
        <v>185303.14999999999</v>
      </c>
      <c r="K90" s="90">
        <v>43973.919999999998</v>
      </c>
      <c r="L90" s="91">
        <v>97948.720000000001</v>
      </c>
      <c r="M90" s="90">
        <v>146053.73999999999</v>
      </c>
      <c r="N90" s="90">
        <v>67430.509999999995</v>
      </c>
      <c r="O90" s="153">
        <v>93507.009999999995</v>
      </c>
      <c r="P90" s="90">
        <v>86057.300000000003</v>
      </c>
      <c r="Q90" s="153">
        <v>79907.589999999997</v>
      </c>
      <c r="R90" s="150">
        <v>75135.539999999994</v>
      </c>
      <c r="S90" s="153">
        <v>113875.98</v>
      </c>
      <c r="T90" s="215">
        <v>216493.15999999997</v>
      </c>
      <c r="U90" s="191">
        <v>167612.79000000001</v>
      </c>
      <c r="V90" s="214">
        <v>127280.23999999999</v>
      </c>
      <c r="W90" s="214">
        <v>90163.779999999999</v>
      </c>
      <c r="X90" s="91">
        <v>100499.83</v>
      </c>
      <c r="Y90" s="214">
        <v>65949.289999999994</v>
      </c>
      <c r="Z90" s="214">
        <v>94518.929999999993</v>
      </c>
      <c r="AA90" s="214">
        <v>99229.969999999987</v>
      </c>
      <c r="AB90" s="214">
        <v>84562.800000000003</v>
      </c>
      <c r="AC90" s="214">
        <v>106381.71000000001</v>
      </c>
      <c r="AD90" s="214">
        <v>114378.48</v>
      </c>
      <c r="AE90" s="214">
        <v>149758.13</v>
      </c>
      <c r="AF90" s="214">
        <v>173250.13</v>
      </c>
      <c r="AG90" s="214">
        <v>237076.35999999999</v>
      </c>
      <c r="AH90" s="214">
        <v>97520.839999999997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44485.459999999999</v>
      </c>
      <c r="AO90" s="191">
        <v>111361.48</v>
      </c>
      <c r="AP90" s="191">
        <v>183040.89999999999</v>
      </c>
      <c r="AQ90" s="148">
        <v>96265.880000000005</v>
      </c>
      <c r="AR90" s="191">
        <v>286643.95000000001</v>
      </c>
      <c r="AS90" s="191">
        <v>206286.03999999998</v>
      </c>
      <c r="AT90" s="191">
        <v>153805.84</v>
      </c>
      <c r="AU90" s="191">
        <v>61416.510000000002</v>
      </c>
      <c r="AV90" s="91">
        <v>175667.04999999999</v>
      </c>
      <c r="AW90" s="191">
        <v>122599.27</v>
      </c>
      <c r="AX90" s="191">
        <v>89419.679999999993</v>
      </c>
      <c r="AY90" s="191">
        <v>167344.13</v>
      </c>
      <c r="AZ90" s="272">
        <v>167344.13</v>
      </c>
      <c r="BA90" s="191">
        <v>114947.56</v>
      </c>
      <c r="BB90" s="191">
        <v>191400.10000000001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131160.79000000001</v>
      </c>
      <c r="BH90" s="91">
        <v>91413.570000000007</v>
      </c>
      <c r="BI90" s="470">
        <v>175328.03999999998</v>
      </c>
      <c r="BJ90" s="533">
        <v>157196.82000000001</v>
      </c>
      <c r="BK90" s="557">
        <v>98880.699999999997</v>
      </c>
      <c r="BL90" s="272">
        <v>132499.14000000001</v>
      </c>
      <c r="BM90">
        <v>186695.79000000001</v>
      </c>
      <c r="BN90" s="191">
        <v>105602.48</v>
      </c>
      <c r="BO90" s="148"/>
      <c r="BP90" s="191"/>
      <c r="BQ90" s="191"/>
      <c r="BR90" s="191"/>
      <c r="BS90" s="191"/>
      <c r="BT90" s="191"/>
      <c r="BU90" s="89">
        <f t="shared" si="546"/>
        <v>-7595.4900000000052</v>
      </c>
      <c r="BV90" s="92">
        <f t="shared" si="546"/>
        <v>-14979.449999999997</v>
      </c>
      <c r="BW90" s="92">
        <f t="shared" si="546"/>
        <v>-69054.579999999987</v>
      </c>
      <c r="BX90" s="92">
        <f t="shared" si="546"/>
        <v>3767.5299999999843</v>
      </c>
      <c r="BY90" s="92">
        <f t="shared" si="546"/>
        <v>-17825.490000000005</v>
      </c>
      <c r="BZ90" s="92">
        <f t="shared" si="546"/>
        <v>37639.479999999952</v>
      </c>
      <c r="CA90" s="92">
        <f t="shared" si="546"/>
        <v>169.05000000001746</v>
      </c>
      <c r="CB90" s="92">
        <f t="shared" si="546"/>
        <v>-58022.910000000003</v>
      </c>
      <c r="CC90" s="92">
        <f t="shared" si="546"/>
        <v>46189.860000000001</v>
      </c>
      <c r="CD90" s="390">
        <f t="shared" si="546"/>
        <v>2551.1100000000006</v>
      </c>
      <c r="CE90" s="413">
        <f t="shared" si="547"/>
        <v>-80104.449999999997</v>
      </c>
      <c r="CF90" s="92">
        <f t="shared" si="547"/>
        <v>27088.419999999998</v>
      </c>
      <c r="CG90" s="92">
        <f t="shared" si="547"/>
        <v>5722.9599999999919</v>
      </c>
      <c r="CH90" s="92">
        <f t="shared" si="547"/>
        <v>-1494.5</v>
      </c>
      <c r="CI90" s="92">
        <f t="shared" si="547"/>
        <v>26474.12000000001</v>
      </c>
      <c r="CJ90" s="231">
        <f t="shared" si="547"/>
        <v>39242.940000000002</v>
      </c>
      <c r="CK90" s="231">
        <f t="shared" si="547"/>
        <v>35882.150000000009</v>
      </c>
      <c r="CL90" s="231">
        <f t="shared" si="547"/>
        <v>-43243.02999999997</v>
      </c>
      <c r="CM90" s="244">
        <f t="shared" si="547"/>
        <v>69463.569999999978</v>
      </c>
      <c r="CN90" s="244">
        <f t="shared" si="547"/>
        <v>-29759.399999999994</v>
      </c>
      <c r="CO90" s="244">
        <f t="shared" si="548"/>
        <v>37067.490000000005</v>
      </c>
      <c r="CP90" s="370">
        <f t="shared" si="548"/>
        <v>53310.190000000017</v>
      </c>
      <c r="CQ90" s="339">
        <f t="shared" si="548"/>
        <v>35667.220000000016</v>
      </c>
      <c r="CR90" s="244">
        <f t="shared" si="548"/>
        <v>15594.160000000003</v>
      </c>
      <c r="CS90" s="244">
        <f t="shared" si="548"/>
        <v>-26189.319999999992</v>
      </c>
      <c r="CT90" s="244">
        <f t="shared" si="548"/>
        <v>-40077.340000000004</v>
      </c>
      <c r="CU90" s="244">
        <f t="shared" si="548"/>
        <v>4979.7699999999895</v>
      </c>
      <c r="CV90" s="244">
        <f t="shared" si="548"/>
        <v>68662.419999999998</v>
      </c>
      <c r="CW90" s="244">
        <f t="shared" si="548"/>
        <v>-53492.25</v>
      </c>
      <c r="CX90" s="244">
        <f t="shared" si="548"/>
        <v>113393.82000000001</v>
      </c>
      <c r="CY90" s="244">
        <f t="shared" si="549"/>
        <v>-30790.320000000007</v>
      </c>
      <c r="CZ90" s="244">
        <f t="shared" si="549"/>
        <v>56285</v>
      </c>
      <c r="DA90" s="244">
        <f t="shared" si="549"/>
        <v>-65814.760000000009</v>
      </c>
      <c r="DB90" s="370">
        <f t="shared" si="549"/>
        <v>21857.02999999997</v>
      </c>
      <c r="DC90" s="370">
        <f t="shared" si="549"/>
        <v>20982.759999999995</v>
      </c>
      <c r="DD90" s="370">
        <f t="shared" si="549"/>
        <v>-20693.410000000003</v>
      </c>
      <c r="DE90" s="370">
        <f t="shared" si="549"/>
        <v>94303.48000000001</v>
      </c>
      <c r="DF90" s="370">
        <f t="shared" si="549"/>
        <v>122858.67000000001</v>
      </c>
      <c r="DG90" s="370">
        <f t="shared" si="549"/>
        <v>3586.0800000000017</v>
      </c>
      <c r="DH90" s="370">
        <f t="shared" si="549"/>
        <v>8359.2000000000116</v>
      </c>
      <c r="DI90" s="370">
        <f t="shared" si="550"/>
        <v>9534.3399999999965</v>
      </c>
      <c r="DJ90" s="370">
        <f t="shared" si="550"/>
        <v>-25242.540000000037</v>
      </c>
      <c r="DK90" s="370">
        <f t="shared" si="550"/>
        <v>-23119.309999999998</v>
      </c>
      <c r="DL90" s="370">
        <f t="shared" si="550"/>
        <v>-9715.1399999999849</v>
      </c>
      <c r="DM90" s="370">
        <f t="shared" si="550"/>
        <v>69744.279999999999</v>
      </c>
      <c r="DN90" s="370">
        <f t="shared" si="550"/>
        <v>-84253.479999999981</v>
      </c>
      <c r="DO90" s="370">
        <f t="shared" si="550"/>
        <v>52728.769999999975</v>
      </c>
      <c r="DP90" s="370">
        <f t="shared" si="550"/>
        <v>67777.140000000014</v>
      </c>
      <c r="DQ90" s="370">
        <f t="shared" si="550"/>
        <v>-68463.430000000008</v>
      </c>
      <c r="DR90" s="370">
        <f t="shared" si="550"/>
        <v>-34844.989999999991</v>
      </c>
      <c r="DS90" s="370">
        <f t="shared" si="550"/>
        <v>71748.23000000001</v>
      </c>
      <c r="DT90" s="370">
        <f t="shared" si="550"/>
        <v>-85797.62000000001</v>
      </c>
      <c r="EB90" s="326"/>
      <c r="EC90" s="148" t="s">
        <v>154</v>
      </c>
    </row>
    <row r="91" spans="1:133" s="31" customFormat="1" ht="15">
      <c r="A91" s="138"/>
      <c r="B91" s="32" t="s">
        <v>143</v>
      </c>
      <c r="C91" s="89">
        <v>92121.169999999998</v>
      </c>
      <c r="D91" s="90">
        <v>86111.119999999995</v>
      </c>
      <c r="E91" s="90">
        <v>106041.60000000001</v>
      </c>
      <c r="F91" s="90">
        <v>102025.8</v>
      </c>
      <c r="G91" s="90">
        <v>125139.38</v>
      </c>
      <c r="H91" s="90">
        <v>126196.82000000001</v>
      </c>
      <c r="I91" s="90">
        <v>130466.92999999999</v>
      </c>
      <c r="J91" s="90">
        <v>104636.06</v>
      </c>
      <c r="K91" s="90">
        <v>86698.729999999996</v>
      </c>
      <c r="L91" s="91">
        <v>96949.309999999998</v>
      </c>
      <c r="M91" s="90">
        <v>29452.57</v>
      </c>
      <c r="N91" s="90">
        <v>187687.89999999999</v>
      </c>
      <c r="O91" s="153">
        <v>-168641.95999999999</v>
      </c>
      <c r="P91" s="90">
        <v>199733.19</v>
      </c>
      <c r="Q91" s="153">
        <v>255106.20000000001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105182.24000000001</v>
      </c>
      <c r="W91" s="214">
        <v>103514.57000000001</v>
      </c>
      <c r="X91" s="91">
        <v>85064.880000000005</v>
      </c>
      <c r="Y91" s="214">
        <v>49705.139999999999</v>
      </c>
      <c r="Z91" s="214">
        <v>99547.800000000003</v>
      </c>
      <c r="AA91" s="214">
        <v>95188.009999999995</v>
      </c>
      <c r="AB91" s="214">
        <v>55252.510000000002</v>
      </c>
      <c r="AC91" s="214">
        <v>75039.330000000002</v>
      </c>
      <c r="AD91" s="214">
        <v>73722.369999999995</v>
      </c>
      <c r="AE91" s="214">
        <v>111925.06</v>
      </c>
      <c r="AF91" s="214">
        <v>92368.119999999995</v>
      </c>
      <c r="AG91" s="214">
        <v>92193.789999999994</v>
      </c>
      <c r="AH91" s="214">
        <v>86750.779999999999</v>
      </c>
      <c r="AI91" s="214">
        <v>75112.300000000003</v>
      </c>
      <c r="AJ91" s="178">
        <v>17010.18</v>
      </c>
      <c r="AK91" s="191">
        <v>97894.330000000002</v>
      </c>
      <c r="AL91" s="191">
        <v>66094.119999999995</v>
      </c>
      <c r="AM91" s="191">
        <v>126610.24000000001</v>
      </c>
      <c r="AN91" s="191">
        <v>0</v>
      </c>
      <c r="AO91" s="191">
        <v>74241.160000000003</v>
      </c>
      <c r="AP91" s="191">
        <v>76445.789999999994</v>
      </c>
      <c r="AQ91" s="148">
        <v>84627.410000000003</v>
      </c>
      <c r="AR91" s="191">
        <v>101123.94</v>
      </c>
      <c r="AS91" s="191">
        <v>104211.14</v>
      </c>
      <c r="AT91" s="191">
        <v>130033.77</v>
      </c>
      <c r="AU91" s="191">
        <v>95407.179999999993</v>
      </c>
      <c r="AV91" s="91">
        <v>74671.820000000007</v>
      </c>
      <c r="AW91" s="279">
        <v>75825.949999999997</v>
      </c>
      <c r="AX91" s="191">
        <v>98019.5</v>
      </c>
      <c r="AY91" s="191">
        <v>110339.48</v>
      </c>
      <c r="AZ91" s="272">
        <v>110339.48</v>
      </c>
      <c r="BA91" s="191">
        <v>131122.26000000001</v>
      </c>
      <c r="BB91" s="191">
        <v>79275.610000000001</v>
      </c>
      <c r="BC91" s="148">
        <v>116814.7</v>
      </c>
      <c r="BD91" s="191">
        <v>134690.01000000001</v>
      </c>
      <c r="BE91" s="191">
        <v>107967.47</v>
      </c>
      <c r="BF91" s="191">
        <v>184038.95000000001</v>
      </c>
      <c r="BG91" s="191">
        <v>108253.08</v>
      </c>
      <c r="BH91" s="91">
        <v>100108.17</v>
      </c>
      <c r="BI91" s="470">
        <v>139359.60000000001</v>
      </c>
      <c r="BJ91" s="533">
        <v>111455.03</v>
      </c>
      <c r="BK91" s="557">
        <v>110082.42</v>
      </c>
      <c r="BL91" s="272">
        <v>162041</v>
      </c>
      <c r="BM91">
        <v>103255.41</v>
      </c>
      <c r="BN91" s="191">
        <v>127264.17</v>
      </c>
      <c r="BO91" s="148"/>
      <c r="BP91" s="191"/>
      <c r="BQ91" s="191"/>
      <c r="BR91" s="191"/>
      <c r="BS91" s="191"/>
      <c r="BT91" s="191"/>
      <c r="BU91" s="89">
        <f t="shared" si="546"/>
        <v>-260763.13</v>
      </c>
      <c r="BV91" s="92">
        <f t="shared" si="546"/>
        <v>113622.07000000001</v>
      </c>
      <c r="BW91" s="92">
        <f t="shared" si="546"/>
        <v>149064.60000000001</v>
      </c>
      <c r="BX91" s="92">
        <f t="shared" si="546"/>
        <v>2895.9799999999959</v>
      </c>
      <c r="BY91" s="92">
        <f t="shared" si="546"/>
        <v>-3727.5400000000081</v>
      </c>
      <c r="BZ91" s="92">
        <f t="shared" si="546"/>
        <v>-3344.1900000000023</v>
      </c>
      <c r="CA91" s="92">
        <f t="shared" si="546"/>
        <v>1534.8500000000058</v>
      </c>
      <c r="CB91" s="92">
        <f t="shared" si="546"/>
        <v>546.18000000000757</v>
      </c>
      <c r="CC91" s="92">
        <f t="shared" si="546"/>
        <v>16815.840000000011</v>
      </c>
      <c r="CD91" s="390">
        <f t="shared" si="546"/>
        <v>-11884.429999999993</v>
      </c>
      <c r="CE91" s="413">
        <f t="shared" si="547"/>
        <v>20252.57</v>
      </c>
      <c r="CF91" s="92">
        <f t="shared" si="547"/>
        <v>-88140.099999999991</v>
      </c>
      <c r="CG91" s="92">
        <f t="shared" si="547"/>
        <v>263829.96999999997</v>
      </c>
      <c r="CH91" s="92">
        <f t="shared" si="547"/>
        <v>-144480.67999999999</v>
      </c>
      <c r="CI91" s="92">
        <f t="shared" si="547"/>
        <v>-180066.87</v>
      </c>
      <c r="CJ91" s="231">
        <f t="shared" si="547"/>
        <v>-31199.410000000003</v>
      </c>
      <c r="CK91" s="231">
        <f t="shared" si="547"/>
        <v>-9486.7799999999988</v>
      </c>
      <c r="CL91" s="231">
        <f t="shared" si="547"/>
        <v>-30484.510000000009</v>
      </c>
      <c r="CM91" s="244">
        <f t="shared" si="547"/>
        <v>-39807.990000000005</v>
      </c>
      <c r="CN91" s="244">
        <f t="shared" si="547"/>
        <v>-18431.460000000006</v>
      </c>
      <c r="CO91" s="244">
        <f t="shared" si="548"/>
        <v>-28402.270000000004</v>
      </c>
      <c r="CP91" s="370">
        <f t="shared" si="548"/>
        <v>-68054.700000000012</v>
      </c>
      <c r="CQ91" s="339">
        <f t="shared" si="548"/>
        <v>48189.190000000002</v>
      </c>
      <c r="CR91" s="244">
        <f t="shared" si="548"/>
        <v>-33453.680000000008</v>
      </c>
      <c r="CS91" s="244">
        <f t="shared" si="548"/>
        <v>31422.23000000001</v>
      </c>
      <c r="CT91" s="244">
        <f t="shared" si="548"/>
        <v>-55252.510000000002</v>
      </c>
      <c r="CU91" s="244">
        <f t="shared" si="548"/>
        <v>-798.16999999999825</v>
      </c>
      <c r="CV91" s="244">
        <f t="shared" si="548"/>
        <v>2723.4199999999983</v>
      </c>
      <c r="CW91" s="244">
        <f t="shared" si="548"/>
        <v>-27297.649999999994</v>
      </c>
      <c r="CX91" s="244">
        <f t="shared" si="548"/>
        <v>8755.820000000007</v>
      </c>
      <c r="CY91" s="244">
        <f t="shared" si="549"/>
        <v>12017.350000000006</v>
      </c>
      <c r="CZ91" s="244">
        <f t="shared" si="549"/>
        <v>43282.990000000005</v>
      </c>
      <c r="DA91" s="244">
        <f t="shared" si="549"/>
        <v>20294.87999999999</v>
      </c>
      <c r="DB91" s="370">
        <f t="shared" si="549"/>
        <v>57661.640000000007</v>
      </c>
      <c r="DC91" s="370">
        <f t="shared" si="549"/>
        <v>-22068.380000000005</v>
      </c>
      <c r="DD91" s="370">
        <f t="shared" si="549"/>
        <v>31925.380000000005</v>
      </c>
      <c r="DE91" s="370">
        <f t="shared" si="549"/>
        <v>-16270.760000000009</v>
      </c>
      <c r="DF91" s="370">
        <f t="shared" si="549"/>
        <v>110339.48</v>
      </c>
      <c r="DG91" s="370">
        <f t="shared" si="549"/>
        <v>56881.100000000006</v>
      </c>
      <c r="DH91" s="370">
        <f t="shared" si="549"/>
        <v>2829.820000000007</v>
      </c>
      <c r="DI91" s="370">
        <f t="shared" si="550"/>
        <v>32187.289999999994</v>
      </c>
      <c r="DJ91" s="370">
        <f t="shared" si="550"/>
        <v>33566.070000000007</v>
      </c>
      <c r="DK91" s="370">
        <f t="shared" si="550"/>
        <v>3756.3300000000017</v>
      </c>
      <c r="DL91" s="370">
        <f t="shared" si="550"/>
        <v>54005.180000000008</v>
      </c>
      <c r="DM91" s="370">
        <f t="shared" si="550"/>
        <v>12845.900000000009</v>
      </c>
      <c r="DN91" s="370">
        <f t="shared" si="550"/>
        <v>25436.349999999991</v>
      </c>
      <c r="DO91" s="370">
        <f t="shared" si="550"/>
        <v>63533.650000000009</v>
      </c>
      <c r="DP91" s="370">
        <f t="shared" si="550"/>
        <v>13435.529999999999</v>
      </c>
      <c r="DQ91" s="370">
        <f t="shared" si="550"/>
        <v>-257.05999999999767</v>
      </c>
      <c r="DR91" s="370">
        <f t="shared" si="550"/>
        <v>51701.520000000004</v>
      </c>
      <c r="DS91" s="370">
        <f t="shared" si="550"/>
        <v>-27866.850000000006</v>
      </c>
      <c r="DT91" s="370">
        <f t="shared" si="550"/>
        <v>47988.559999999998</v>
      </c>
      <c r="EB91" s="326"/>
      <c r="EC91" s="148" t="s">
        <v>154</v>
      </c>
    </row>
    <row r="92" spans="1:133" s="122" customFormat="1" ht="15">
      <c r="A92" s="139"/>
      <c r="B92" s="32" t="s">
        <v>144</v>
      </c>
      <c r="C92" s="123">
        <f>SUM(C87:C91)</f>
        <v>1064523.05</v>
      </c>
      <c r="D92" s="124">
        <f t="shared" si="551" ref="D92:EC106">SUM(D87:D91)</f>
        <v>974883.13000000012</v>
      </c>
      <c r="E92" s="124">
        <f t="shared" si="551"/>
        <v>1109179.7400000002</v>
      </c>
      <c r="F92" s="124">
        <f t="shared" si="551"/>
        <v>855842.93000000005</v>
      </c>
      <c r="G92" s="124">
        <f t="shared" si="551"/>
        <v>1467488.5800000001</v>
      </c>
      <c r="H92" s="124">
        <f t="shared" si="551"/>
        <v>1875446.6399999999</v>
      </c>
      <c r="I92" s="124">
        <f t="shared" si="551"/>
        <v>1650756.3800000001</v>
      </c>
      <c r="J92" s="124">
        <f t="shared" si="551"/>
        <v>1319849.53</v>
      </c>
      <c r="K92" s="124">
        <f t="shared" si="551"/>
        <v>634308.63</v>
      </c>
      <c r="L92" s="126">
        <f t="shared" si="551"/>
        <v>1097675.6000000001</v>
      </c>
      <c r="M92" s="124">
        <f t="shared" si="551"/>
        <v>1228096.3500000001</v>
      </c>
      <c r="N92" s="124">
        <f t="shared" si="551"/>
        <v>986014.9800000001</v>
      </c>
      <c r="O92" s="124">
        <f t="shared" si="551"/>
        <v>732735.52000000002</v>
      </c>
      <c r="P92" s="124">
        <f t="shared" si="551"/>
        <v>1066540.73</v>
      </c>
      <c r="Q92" s="124">
        <f t="shared" si="551"/>
        <v>1049859.5</v>
      </c>
      <c r="R92" s="124">
        <f t="shared" si="551"/>
        <v>1009048.0900000002</v>
      </c>
      <c r="S92" s="124">
        <f t="shared" si="551"/>
        <v>1469562.6099999999</v>
      </c>
      <c r="T92" s="124">
        <f t="shared" si="551"/>
        <v>2350245.6899999999</v>
      </c>
      <c r="U92" s="164">
        <f t="shared" si="551"/>
        <v>1930102.1799999999</v>
      </c>
      <c r="V92" s="164">
        <f t="shared" si="551"/>
        <v>1281219.6299999999</v>
      </c>
      <c r="W92" s="164">
        <f t="shared" si="551"/>
        <v>980363.18000000017</v>
      </c>
      <c r="X92" s="126">
        <f t="shared" si="551"/>
        <v>1216757.1000000001</v>
      </c>
      <c r="Y92" s="164">
        <f t="shared" si="551"/>
        <v>1149317.71</v>
      </c>
      <c r="Z92" s="164">
        <f t="shared" si="551"/>
        <v>1317380.96</v>
      </c>
      <c r="AA92" s="164">
        <f t="shared" si="551"/>
        <v>1307149.4399999999</v>
      </c>
      <c r="AB92" s="164">
        <f t="shared" si="551"/>
        <v>1104209.98</v>
      </c>
      <c r="AC92" s="164">
        <f t="shared" si="551"/>
        <v>1025402.46</v>
      </c>
      <c r="AD92" s="164">
        <f t="shared" si="551"/>
        <v>1256342.8500000001</v>
      </c>
      <c r="AE92" s="164">
        <f t="shared" si="551"/>
        <v>1808830.1800000002</v>
      </c>
      <c r="AF92" s="164">
        <f t="shared" si="551"/>
        <v>2128755.77</v>
      </c>
      <c r="AG92" s="164">
        <f t="shared" si="551"/>
        <v>2314933.1600000001</v>
      </c>
      <c r="AH92" s="164">
        <f t="shared" si="551"/>
        <v>1116992.8999999999</v>
      </c>
      <c r="AI92" s="164">
        <f t="shared" si="551"/>
        <v>1085966.98</v>
      </c>
      <c r="AJ92" s="302">
        <f t="shared" si="551"/>
        <v>1267039</v>
      </c>
      <c r="AK92" s="174">
        <f t="shared" si="551"/>
        <v>1260832.5000000002</v>
      </c>
      <c r="AL92" s="174">
        <f t="shared" si="551"/>
        <v>1280911.1400000001</v>
      </c>
      <c r="AM92" s="280">
        <f t="shared" si="551"/>
        <v>1035327.3700000001</v>
      </c>
      <c r="AN92" s="280">
        <f t="shared" si="551"/>
        <v>321626.91999999998</v>
      </c>
      <c r="AO92" s="280">
        <f t="shared" si="551"/>
        <v>1047316.9399999999</v>
      </c>
      <c r="AP92" s="280">
        <f t="shared" si="551"/>
        <v>1530620.1399999999</v>
      </c>
      <c r="AQ92" s="280">
        <f t="shared" si="551"/>
        <v>1313840.05</v>
      </c>
      <c r="AR92" s="280">
        <f t="shared" si="551"/>
        <v>2759457.6699999999</v>
      </c>
      <c r="AS92" s="280">
        <f t="shared" si="551"/>
        <v>2068528.0699999998</v>
      </c>
      <c r="AT92" s="280">
        <f t="shared" si="551"/>
        <v>1298193.26</v>
      </c>
      <c r="AU92" s="280">
        <f t="shared" si="551"/>
        <v>793562.47999999998</v>
      </c>
      <c r="AV92" s="293">
        <f t="shared" si="551"/>
        <v>1434658.1500000001</v>
      </c>
      <c r="AW92" s="277">
        <f t="shared" si="551"/>
        <v>1352238.24</v>
      </c>
      <c r="AX92" s="277">
        <f t="shared" si="551"/>
        <v>1054423.5699999998</v>
      </c>
      <c r="AY92" s="277">
        <f t="shared" si="551"/>
        <v>1452651.71</v>
      </c>
      <c r="AZ92" s="289">
        <f t="shared" si="552" ref="AZ92:BH92">SUM(AZ87:AZ91)</f>
        <v>1452651.71</v>
      </c>
      <c r="BA92" s="289">
        <f t="shared" si="552"/>
        <v>1095880.9299999999</v>
      </c>
      <c r="BB92" s="289">
        <f t="shared" si="552"/>
        <v>1526258.8200000001</v>
      </c>
      <c r="BC92" s="289">
        <f t="shared" si="552"/>
        <v>1517596.8399999999</v>
      </c>
      <c r="BD92" s="289">
        <f t="shared" si="552"/>
        <v>2588719.1500000004</v>
      </c>
      <c r="BE92" s="289">
        <f t="shared" si="552"/>
        <v>1815269.2699999998</v>
      </c>
      <c r="BF92" s="289">
        <f t="shared" si="552"/>
        <v>1433995.3100000001</v>
      </c>
      <c r="BG92" s="289">
        <f t="shared" si="552"/>
        <v>1154396.8300000001</v>
      </c>
      <c r="BH92" s="289">
        <f t="shared" si="552"/>
        <v>1109311.0599999998</v>
      </c>
      <c r="BI92" s="462">
        <f t="shared" si="553" ref="BI92:BN92">SUM(BI87:BI91)</f>
        <v>1624536.3700000001</v>
      </c>
      <c r="BJ92" s="526">
        <f t="shared" si="553"/>
        <v>1583683.8700000001</v>
      </c>
      <c r="BK92" s="566">
        <f t="shared" si="553"/>
        <v>964911.96999999997</v>
      </c>
      <c r="BL92" s="566">
        <f t="shared" si="553"/>
        <v>1304679.1700000002</v>
      </c>
      <c r="BM92" s="566">
        <f t="shared" si="553"/>
        <v>1410708.96</v>
      </c>
      <c r="BN92" s="566">
        <f t="shared" si="553"/>
        <v>1180117.0899999999</v>
      </c>
      <c r="BO92" s="289"/>
      <c r="BP92" s="289"/>
      <c r="BQ92" s="289"/>
      <c r="BR92" s="289"/>
      <c r="BS92" s="289"/>
      <c r="BT92" s="273"/>
      <c r="BU92" s="123">
        <f t="shared" si="551"/>
        <v>-331787.53000000003</v>
      </c>
      <c r="BV92" s="127">
        <f t="shared" si="554" ref="BV92:BX92">SUM(BV87:BV91)</f>
        <v>91657.599999999948</v>
      </c>
      <c r="BW92" s="127">
        <f t="shared" si="554"/>
        <v>-59320.240000000049</v>
      </c>
      <c r="BX92" s="127">
        <f t="shared" si="554"/>
        <v>153205.15999999997</v>
      </c>
      <c r="BY92" s="127">
        <f t="shared" si="555" ref="BY92">SUM(BY87:BY91)</f>
        <v>2074.0299999997587</v>
      </c>
      <c r="BZ92" s="127">
        <f t="shared" si="556" ref="BZ92:CH92">SUM(BZ87:BZ91)</f>
        <v>474799.04999999999</v>
      </c>
      <c r="CA92" s="127">
        <f t="shared" si="556"/>
        <v>279345.79999999981</v>
      </c>
      <c r="CB92" s="127">
        <f t="shared" si="556"/>
        <v>-38629.900000000009</v>
      </c>
      <c r="CC92" s="127">
        <f t="shared" si="556"/>
        <v>346054.5500000001</v>
      </c>
      <c r="CD92" s="391">
        <f t="shared" si="556"/>
        <v>119081.49999999994</v>
      </c>
      <c r="CE92" s="414">
        <f t="shared" si="556"/>
        <v>-78778.640000000014</v>
      </c>
      <c r="CF92" s="127">
        <f t="shared" si="556"/>
        <v>331365.97999999992</v>
      </c>
      <c r="CG92" s="127">
        <f t="shared" si="556"/>
        <v>574413.91999999993</v>
      </c>
      <c r="CH92" s="127">
        <f t="shared" si="556"/>
        <v>37669.249999999884</v>
      </c>
      <c r="CI92" s="127">
        <f t="shared" si="557" ref="CI92:CJ92">SUM(CI87:CI91)</f>
        <v>-24457.039999999979</v>
      </c>
      <c r="CJ92" s="232">
        <f t="shared" si="557"/>
        <v>247294.75999999998</v>
      </c>
      <c r="CK92" s="232">
        <f t="shared" si="558" ref="CK92">SUM(CK87:CK91)</f>
        <v>339267.5700000003</v>
      </c>
      <c r="CL92" s="232">
        <f t="shared" si="559" ref="CL92:CM92">SUM(CL87:CL91)</f>
        <v>-221489.92000000016</v>
      </c>
      <c r="CM92" s="257">
        <f t="shared" si="559"/>
        <v>384830.9800000001</v>
      </c>
      <c r="CN92" s="257">
        <f t="shared" si="560" ref="CN92:CO92">SUM(CN87:CN91)</f>
        <v>-164226.72999999998</v>
      </c>
      <c r="CO92" s="257">
        <f t="shared" si="560"/>
        <v>105603.79999999992</v>
      </c>
      <c r="CP92" s="371">
        <f t="shared" si="561" ref="CP92:CQ92">SUM(CP87:CP91)</f>
        <v>50281.899999999965</v>
      </c>
      <c r="CQ92" s="340">
        <f t="shared" si="561"/>
        <v>111514.79000000015</v>
      </c>
      <c r="CR92" s="257">
        <f t="shared" si="562" ref="CR92">SUM(CR87:CR91)</f>
        <v>-36469.819999999927</v>
      </c>
      <c r="CS92" s="257">
        <f t="shared" si="563" ref="CS92">SUM(CS87:CS91)</f>
        <v>-271822.06999999983</v>
      </c>
      <c r="CT92" s="257">
        <f t="shared" si="564" ref="CT92">SUM(CT87:CT91)</f>
        <v>-782583.05999999994</v>
      </c>
      <c r="CU92" s="257">
        <f t="shared" si="565" ref="CU92">SUM(CU87:CU91)</f>
        <v>21914.47999999993</v>
      </c>
      <c r="CV92" s="257">
        <f t="shared" si="566" ref="CV92">SUM(CV87:CV91)</f>
        <v>274277.28999999998</v>
      </c>
      <c r="CW92" s="257">
        <f t="shared" si="567" ref="CW92">SUM(CW87:CW91)</f>
        <v>-494990.13</v>
      </c>
      <c r="CX92" s="257">
        <f t="shared" si="568" ref="CX92">SUM(CX87:CX91)</f>
        <v>630701.90000000014</v>
      </c>
      <c r="CY92" s="257">
        <f t="shared" si="569" ref="CY92">SUM(CY87:CY91)</f>
        <v>-246405.09000000008</v>
      </c>
      <c r="CZ92" s="257">
        <f t="shared" si="570" ref="CZ92">SUM(CZ87:CZ91)</f>
        <v>181200.35999999999</v>
      </c>
      <c r="DA92" s="257">
        <f t="shared" si="571" ref="DA92">SUM(DA87:DA91)</f>
        <v>-292404.5</v>
      </c>
      <c r="DB92" s="371">
        <f t="shared" si="572" ref="DB92">SUM(DB87:DB91)</f>
        <v>167619.14999999999</v>
      </c>
      <c r="DC92" s="371">
        <f t="shared" si="573" ref="DC92">SUM(DC87:DC91)</f>
        <v>91405.739999999903</v>
      </c>
      <c r="DD92" s="371">
        <f t="shared" si="574" ref="DD92">SUM(DD87:DD91)</f>
        <v>-226487.57000000009</v>
      </c>
      <c r="DE92" s="371">
        <f t="shared" si="575" ref="DE92">SUM(DE87:DE91)</f>
        <v>417324.33999999997</v>
      </c>
      <c r="DF92" s="371">
        <f t="shared" si="576" ref="DF92">SUM(DF87:DF91)</f>
        <v>1131024.79</v>
      </c>
      <c r="DG92" s="371">
        <f t="shared" si="577" ref="DG92">SUM(DG87:DG91)</f>
        <v>48563.990000000013</v>
      </c>
      <c r="DH92" s="371">
        <f t="shared" si="578" ref="DH92">SUM(DH87:DH91)</f>
        <v>-4361.3199999999924</v>
      </c>
      <c r="DI92" s="371">
        <f t="shared" si="579" ref="DI92">SUM(DI87:DI91)</f>
        <v>203756.78999999975</v>
      </c>
      <c r="DJ92" s="371">
        <f t="shared" si="580" ref="DJ92">SUM(DJ87:DJ91)</f>
        <v>-170738.52000000005</v>
      </c>
      <c r="DK92" s="371">
        <f t="shared" si="581" ref="DK92:DL92">SUM(DK87:DK91)</f>
        <v>-253258.80000000016</v>
      </c>
      <c r="DL92" s="371">
        <f t="shared" si="581"/>
        <v>135802.05000000005</v>
      </c>
      <c r="DM92" s="371">
        <f t="shared" si="582" ref="DM92:DN92">SUM(DM87:DM91)</f>
        <v>360834.35000000009</v>
      </c>
      <c r="DN92" s="371">
        <f t="shared" si="582"/>
        <v>-325347.09000000008</v>
      </c>
      <c r="DO92" s="371">
        <f t="shared" si="583" ref="DO92:DP92">SUM(DO87:DO91)</f>
        <v>272298.13000000006</v>
      </c>
      <c r="DP92" s="371">
        <f t="shared" si="583"/>
        <v>529260.30000000005</v>
      </c>
      <c r="DQ92" s="371">
        <f t="shared" si="584" ref="DQ92:DR92">SUM(DQ87:DQ91)</f>
        <v>-487739.74000000005</v>
      </c>
      <c r="DR92" s="371">
        <f t="shared" si="584"/>
        <v>-147972.53999999992</v>
      </c>
      <c r="DS92" s="371">
        <f t="shared" si="585" ref="DS92:DT92">SUM(DS87:DS91)</f>
        <v>314828.03000000014</v>
      </c>
      <c r="DT92" s="371">
        <f t="shared" si="585"/>
        <v>-346141.73000000004</v>
      </c>
      <c r="EB92" s="327"/>
      <c r="EC92" s="125">
        <f t="shared" si="551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278"/>
      <c r="BM93" s="278"/>
      <c r="BN93" s="278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443"/>
      <c r="DV93" s="443"/>
      <c r="DW93" s="443"/>
      <c r="DX93" s="443"/>
      <c r="DY93" s="443"/>
      <c r="DZ93" s="443"/>
      <c r="EA93" s="443"/>
      <c r="EB93" s="326"/>
      <c r="EC93" s="42"/>
    </row>
    <row r="94" spans="1:133" s="31" customFormat="1" ht="15">
      <c r="A94" s="138"/>
      <c r="B94" s="32" t="s">
        <v>139</v>
      </c>
      <c r="C94" s="89">
        <v>1679947.8200000001</v>
      </c>
      <c r="D94" s="90">
        <v>1526795.28</v>
      </c>
      <c r="E94" s="90">
        <v>1623677.47</v>
      </c>
      <c r="F94" s="90">
        <v>1399636.1299999999</v>
      </c>
      <c r="G94" s="90">
        <v>2474534.6200000001</v>
      </c>
      <c r="H94" s="90">
        <v>3189237.6299999999</v>
      </c>
      <c r="I94" s="90">
        <v>2793866.1299999999</v>
      </c>
      <c r="J94" s="90">
        <v>2102066.6200000001</v>
      </c>
      <c r="K94" s="90">
        <v>1109205.3999999999</v>
      </c>
      <c r="L94" s="91">
        <v>1944621.8999999999</v>
      </c>
      <c r="M94" s="90">
        <v>2264920.8399999999</v>
      </c>
      <c r="N94" s="90">
        <v>1778217.47</v>
      </c>
      <c r="O94" s="90">
        <v>1874395.6100000001</v>
      </c>
      <c r="P94" s="90">
        <v>1815433.76</v>
      </c>
      <c r="Q94" s="90">
        <v>1683018.0600000001</v>
      </c>
      <c r="R94" s="90">
        <v>1982982</v>
      </c>
      <c r="S94" s="90">
        <v>2879004.5699999998</v>
      </c>
      <c r="T94" s="90">
        <v>4616644.2199999997</v>
      </c>
      <c r="U94" s="191">
        <v>3357482.8300000001</v>
      </c>
      <c r="V94" s="191">
        <v>2137559</v>
      </c>
      <c r="W94" s="191">
        <v>3357482.8300000001</v>
      </c>
      <c r="X94" s="91">
        <v>2167289.9700000002</v>
      </c>
      <c r="Y94" s="191">
        <v>2108307</v>
      </c>
      <c r="Z94" s="191">
        <v>2453996</v>
      </c>
      <c r="AA94" s="191">
        <v>2341305.8700000001</v>
      </c>
      <c r="AB94" s="191">
        <v>2083288.6200000001</v>
      </c>
      <c r="AC94" s="191">
        <v>1947887</v>
      </c>
      <c r="AD94" s="191">
        <v>2301316.1000000001</v>
      </c>
      <c r="AE94" s="191">
        <v>3317716</v>
      </c>
      <c r="AF94" s="191">
        <v>4018409.5899999999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70">
        <v>3117071</v>
      </c>
      <c r="BJ94" s="533">
        <v>3104041</v>
      </c>
      <c r="BK94" s="557">
        <v>1931480</v>
      </c>
      <c r="BL94" s="279">
        <v>2511529</v>
      </c>
      <c r="BM94" s="279">
        <v>2733183</v>
      </c>
      <c r="BN94" s="279">
        <v>2427925</v>
      </c>
      <c r="BO94" s="56"/>
      <c r="BP94" s="56"/>
      <c r="BQ94" s="279"/>
      <c r="BR94" s="279"/>
      <c r="BS94" s="279"/>
      <c r="BT94" s="279"/>
      <c r="BU94" s="89">
        <f t="shared" si="586" ref="BU94:CD98">O94-C94</f>
        <v>194447.79000000004</v>
      </c>
      <c r="BV94" s="92">
        <f t="shared" si="586"/>
        <v>288638.47999999998</v>
      </c>
      <c r="BW94" s="92">
        <f t="shared" si="586"/>
        <v>59340.590000000084</v>
      </c>
      <c r="BX94" s="92">
        <f t="shared" si="586"/>
        <v>583345.87000000011</v>
      </c>
      <c r="BY94" s="92">
        <f t="shared" si="586"/>
        <v>404469.94999999972</v>
      </c>
      <c r="BZ94" s="92">
        <f t="shared" si="586"/>
        <v>1427406.5899999999</v>
      </c>
      <c r="CA94" s="92">
        <f t="shared" si="586"/>
        <v>563616.70000000019</v>
      </c>
      <c r="CB94" s="92">
        <f t="shared" si="586"/>
        <v>35492.379999999888</v>
      </c>
      <c r="CC94" s="92">
        <f t="shared" si="586"/>
        <v>2248277.4300000002</v>
      </c>
      <c r="CD94" s="390">
        <f t="shared" si="586"/>
        <v>222668.0700000003</v>
      </c>
      <c r="CE94" s="413">
        <f t="shared" si="587" ref="CE94:CN98">Y94-M94</f>
        <v>-156613.83999999985</v>
      </c>
      <c r="CF94" s="92">
        <f t="shared" si="587"/>
        <v>675778.53000000003</v>
      </c>
      <c r="CG94" s="92">
        <f t="shared" si="587"/>
        <v>466910.26000000001</v>
      </c>
      <c r="CH94" s="92">
        <f t="shared" si="587"/>
        <v>267854.8600000001</v>
      </c>
      <c r="CI94" s="92">
        <f t="shared" si="587"/>
        <v>264868.93999999994</v>
      </c>
      <c r="CJ94" s="231">
        <f t="shared" si="587"/>
        <v>318334.10000000009</v>
      </c>
      <c r="CK94" s="231">
        <f t="shared" si="587"/>
        <v>438711.43000000017</v>
      </c>
      <c r="CL94" s="231">
        <f t="shared" si="587"/>
        <v>-598234.62999999989</v>
      </c>
      <c r="CM94" s="244">
        <f t="shared" si="587"/>
        <v>863499.16999999993</v>
      </c>
      <c r="CN94" s="244">
        <f t="shared" si="587"/>
        <v>187497</v>
      </c>
      <c r="CO94" s="244">
        <f t="shared" si="588" ref="CO94:CX98">AI94-W94</f>
        <v>-1421079.8300000001</v>
      </c>
      <c r="CP94" s="370">
        <f t="shared" si="588"/>
        <v>300201.0299999998</v>
      </c>
      <c r="CQ94" s="339">
        <f t="shared" si="588"/>
        <v>348995</v>
      </c>
      <c r="CR94" s="244">
        <f t="shared" si="588"/>
        <v>98276</v>
      </c>
      <c r="CS94" s="244">
        <f t="shared" si="588"/>
        <v>-316884.87000000011</v>
      </c>
      <c r="CT94" s="244">
        <f t="shared" si="588"/>
        <v>24783.379999999888</v>
      </c>
      <c r="CU94" s="244">
        <f t="shared" si="588"/>
        <v>-35565</v>
      </c>
      <c r="CV94" s="244">
        <f t="shared" si="588"/>
        <v>390907.89999999991</v>
      </c>
      <c r="CW94" s="244">
        <f t="shared" si="588"/>
        <v>-731927</v>
      </c>
      <c r="CX94" s="244">
        <f t="shared" si="588"/>
        <v>1113082.4100000001</v>
      </c>
      <c r="CY94" s="244">
        <f t="shared" si="589" ref="CY94:DH98">AS94-AG94</f>
        <v>-414388</v>
      </c>
      <c r="CZ94" s="244">
        <f t="shared" si="589"/>
        <v>-343106</v>
      </c>
      <c r="DA94" s="244">
        <f t="shared" si="589"/>
        <v>-1341780</v>
      </c>
      <c r="DB94" s="370">
        <f t="shared" si="589"/>
        <v>-1793891</v>
      </c>
      <c r="DC94" s="370">
        <f t="shared" si="589"/>
        <v>-1773491</v>
      </c>
      <c r="DD94" s="370">
        <f t="shared" si="589"/>
        <v>-1524641</v>
      </c>
      <c r="DE94" s="370">
        <f t="shared" si="589"/>
        <v>876980</v>
      </c>
      <c r="DF94" s="370">
        <f t="shared" si="589"/>
        <v>186534</v>
      </c>
      <c r="DG94" s="370">
        <f t="shared" si="589"/>
        <v>235905</v>
      </c>
      <c r="DH94" s="370">
        <f t="shared" si="589"/>
        <v>133553</v>
      </c>
      <c r="DI94" s="370">
        <f t="shared" si="590" ref="DI94:DT98">BC94-AQ94</f>
        <v>513695</v>
      </c>
      <c r="DJ94" s="370">
        <f t="shared" si="590"/>
        <v>2557</v>
      </c>
      <c r="DK94" s="370">
        <f t="shared" si="590"/>
        <v>81584</v>
      </c>
      <c r="DL94" s="370">
        <f t="shared" si="590"/>
        <v>641356</v>
      </c>
      <c r="DM94" s="370">
        <f t="shared" si="590"/>
        <v>1601759</v>
      </c>
      <c r="DN94" s="370">
        <f t="shared" si="590"/>
        <v>1608764</v>
      </c>
      <c r="DO94" s="370">
        <f t="shared" si="590"/>
        <v>2433260</v>
      </c>
      <c r="DP94" s="370">
        <f t="shared" si="590"/>
        <v>2076410</v>
      </c>
      <c r="DQ94" s="370">
        <f t="shared" si="590"/>
        <v>-969921</v>
      </c>
      <c r="DR94" s="370">
        <f t="shared" si="590"/>
        <v>216923</v>
      </c>
      <c r="DS94" s="370">
        <f t="shared" si="590"/>
        <v>584956</v>
      </c>
      <c r="DT94" s="370">
        <f t="shared" si="590"/>
        <v>-397852</v>
      </c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2427925</v>
      </c>
    </row>
    <row r="95" spans="1:133" s="31" customFormat="1" ht="15">
      <c r="A95" s="138"/>
      <c r="B95" s="32" t="s">
        <v>140</v>
      </c>
      <c r="C95" s="89">
        <v>16786.799999999999</v>
      </c>
      <c r="D95" s="90">
        <v>16185.9</v>
      </c>
      <c r="E95" s="90">
        <v>13050.200000000001</v>
      </c>
      <c r="F95" s="90">
        <v>11119.6</v>
      </c>
      <c r="G95" s="90">
        <v>14370.940000000001</v>
      </c>
      <c r="H95" s="90">
        <v>14789.280000000001</v>
      </c>
      <c r="I95" s="90">
        <v>15330.01</v>
      </c>
      <c r="J95" s="90">
        <v>14009.040000000001</v>
      </c>
      <c r="K95" s="90">
        <v>11206.09</v>
      </c>
      <c r="L95" s="91">
        <v>17892.709999999999</v>
      </c>
      <c r="M95" s="90">
        <v>19512.029999999999</v>
      </c>
      <c r="N95" s="90">
        <v>19013</v>
      </c>
      <c r="O95" s="90">
        <v>19905.959999999999</v>
      </c>
      <c r="P95" s="90">
        <v>16385.310000000001</v>
      </c>
      <c r="Q95" s="90">
        <v>14574.299999999999</v>
      </c>
      <c r="R95" s="90">
        <v>13495.200000000001</v>
      </c>
      <c r="S95" s="90">
        <v>15853.889999999999</v>
      </c>
      <c r="T95" s="90">
        <v>18738.82</v>
      </c>
      <c r="U95" s="191">
        <v>17416.279999999999</v>
      </c>
      <c r="V95" s="191">
        <v>12633</v>
      </c>
      <c r="W95" s="191">
        <v>17416.279999999999</v>
      </c>
      <c r="X95" s="91">
        <v>20280.380000000001</v>
      </c>
      <c r="Y95" s="191">
        <v>23218</v>
      </c>
      <c r="Z95" s="191">
        <v>37026</v>
      </c>
      <c r="AA95" s="191">
        <v>29759.880000000001</v>
      </c>
      <c r="AB95" s="191">
        <v>23647.639999999999</v>
      </c>
      <c r="AC95" s="191">
        <v>23011</v>
      </c>
      <c r="AD95" s="191">
        <v>21075.509999999998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70">
        <v>29960</v>
      </c>
      <c r="BJ95" s="533">
        <v>33984</v>
      </c>
      <c r="BK95" s="557">
        <v>23859</v>
      </c>
      <c r="BL95" s="279">
        <v>25467</v>
      </c>
      <c r="BM95" s="279">
        <v>22099</v>
      </c>
      <c r="BN95" s="279">
        <v>17585</v>
      </c>
      <c r="BO95" s="56"/>
      <c r="BP95" s="56"/>
      <c r="BQ95" s="279"/>
      <c r="BR95" s="279"/>
      <c r="BS95" s="279"/>
      <c r="BT95" s="279"/>
      <c r="BU95" s="89">
        <f t="shared" si="586"/>
        <v>3119.1599999999999</v>
      </c>
      <c r="BV95" s="92">
        <f t="shared" si="586"/>
        <v>199.41000000000167</v>
      </c>
      <c r="BW95" s="92">
        <f t="shared" si="586"/>
        <v>1524.0999999999985</v>
      </c>
      <c r="BX95" s="92">
        <f t="shared" si="586"/>
        <v>2375.6000000000004</v>
      </c>
      <c r="BY95" s="92">
        <f t="shared" si="586"/>
        <v>1482.9499999999989</v>
      </c>
      <c r="BZ95" s="92">
        <f t="shared" si="586"/>
        <v>3949.5399999999991</v>
      </c>
      <c r="CA95" s="92">
        <f t="shared" si="586"/>
        <v>2086.2699999999986</v>
      </c>
      <c r="CB95" s="92">
        <f t="shared" si="586"/>
        <v>-1376.0400000000009</v>
      </c>
      <c r="CC95" s="92">
        <f t="shared" si="586"/>
        <v>6210.1899999999987</v>
      </c>
      <c r="CD95" s="390">
        <f t="shared" si="586"/>
        <v>2387.6700000000019</v>
      </c>
      <c r="CE95" s="413">
        <f t="shared" si="587"/>
        <v>3705.9700000000012</v>
      </c>
      <c r="CF95" s="92">
        <f t="shared" si="587"/>
        <v>18013</v>
      </c>
      <c r="CG95" s="92">
        <f t="shared" si="587"/>
        <v>9853.9200000000019</v>
      </c>
      <c r="CH95" s="92">
        <f t="shared" si="587"/>
        <v>7262.3299999999981</v>
      </c>
      <c r="CI95" s="92">
        <f t="shared" si="587"/>
        <v>8436.7000000000007</v>
      </c>
      <c r="CJ95" s="231">
        <f t="shared" si="587"/>
        <v>7580.3099999999977</v>
      </c>
      <c r="CK95" s="231">
        <f t="shared" si="587"/>
        <v>4867.1100000000006</v>
      </c>
      <c r="CL95" s="231">
        <f t="shared" si="587"/>
        <v>1104.2400000000016</v>
      </c>
      <c r="CM95" s="244">
        <f t="shared" si="587"/>
        <v>2937.7200000000012</v>
      </c>
      <c r="CN95" s="244">
        <f t="shared" si="587"/>
        <v>6067</v>
      </c>
      <c r="CO95" s="244">
        <f t="shared" si="588"/>
        <v>2962.7200000000012</v>
      </c>
      <c r="CP95" s="370">
        <f t="shared" si="588"/>
        <v>-2504.380000000001</v>
      </c>
      <c r="CQ95" s="339">
        <f t="shared" si="588"/>
        <v>-2140</v>
      </c>
      <c r="CR95" s="244">
        <f t="shared" si="588"/>
        <v>-12225</v>
      </c>
      <c r="CS95" s="244">
        <f t="shared" si="588"/>
        <v>-5479.880000000001</v>
      </c>
      <c r="CT95" s="244">
        <f t="shared" si="588"/>
        <v>-4743.6399999999994</v>
      </c>
      <c r="CU95" s="244">
        <f t="shared" si="588"/>
        <v>-4017</v>
      </c>
      <c r="CV95" s="244">
        <f t="shared" si="588"/>
        <v>-5691.5099999999984</v>
      </c>
      <c r="CW95" s="244">
        <f t="shared" si="588"/>
        <v>-7030</v>
      </c>
      <c r="CX95" s="244">
        <f t="shared" si="588"/>
        <v>-2481.0600000000013</v>
      </c>
      <c r="CY95" s="244">
        <f t="shared" si="589"/>
        <v>-2301</v>
      </c>
      <c r="CZ95" s="244">
        <f t="shared" si="589"/>
        <v>-6775</v>
      </c>
      <c r="DA95" s="244">
        <f t="shared" si="589"/>
        <v>-17398</v>
      </c>
      <c r="DB95" s="370">
        <f t="shared" si="589"/>
        <v>-9028</v>
      </c>
      <c r="DC95" s="370">
        <f t="shared" si="589"/>
        <v>-11081</v>
      </c>
      <c r="DD95" s="370">
        <f t="shared" si="589"/>
        <v>-15481</v>
      </c>
      <c r="DE95" s="370">
        <f t="shared" si="589"/>
        <v>6334</v>
      </c>
      <c r="DF95" s="370">
        <f t="shared" si="589"/>
        <v>4520</v>
      </c>
      <c r="DG95" s="370">
        <f t="shared" si="589"/>
        <v>1140</v>
      </c>
      <c r="DH95" s="370">
        <f t="shared" si="589"/>
        <v>-976</v>
      </c>
      <c r="DI95" s="370">
        <f t="shared" si="590"/>
        <v>3048</v>
      </c>
      <c r="DJ95" s="370">
        <f t="shared" si="590"/>
        <v>3490</v>
      </c>
      <c r="DK95" s="370">
        <f t="shared" si="590"/>
        <v>5301</v>
      </c>
      <c r="DL95" s="370">
        <f t="shared" si="590"/>
        <v>4852</v>
      </c>
      <c r="DM95" s="370">
        <f t="shared" si="590"/>
        <v>14347</v>
      </c>
      <c r="DN95" s="370">
        <f t="shared" si="590"/>
        <v>15275</v>
      </c>
      <c r="DO95" s="370">
        <f t="shared" si="590"/>
        <v>19963</v>
      </c>
      <c r="DP95" s="370">
        <f t="shared" si="590"/>
        <v>24664</v>
      </c>
      <c r="DQ95" s="370">
        <f t="shared" si="590"/>
        <v>-6755</v>
      </c>
      <c r="DR95" s="370">
        <f t="shared" si="590"/>
        <v>2043</v>
      </c>
      <c r="DS95" s="370">
        <f t="shared" si="590"/>
        <v>1965</v>
      </c>
      <c r="DT95" s="370">
        <f t="shared" si="590"/>
        <v>3177</v>
      </c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17585</v>
      </c>
    </row>
    <row r="96" spans="1:133" s="31" customFormat="1" ht="15">
      <c r="A96" s="138"/>
      <c r="B96" s="32" t="s">
        <v>141</v>
      </c>
      <c r="C96" s="89">
        <v>360720.52000000002</v>
      </c>
      <c r="D96" s="90">
        <v>341535.62</v>
      </c>
      <c r="E96" s="90">
        <v>429612.25</v>
      </c>
      <c r="F96" s="90">
        <v>292078.04999999999</v>
      </c>
      <c r="G96" s="90">
        <v>467615.32000000001</v>
      </c>
      <c r="H96" s="90">
        <v>634307.65000000002</v>
      </c>
      <c r="I96" s="90">
        <v>647308.51000000001</v>
      </c>
      <c r="J96" s="90">
        <v>643015.94999999995</v>
      </c>
      <c r="K96" s="90">
        <v>166204.10999999999</v>
      </c>
      <c r="L96" s="91">
        <v>388512.01000000001</v>
      </c>
      <c r="M96" s="90">
        <v>498594.83000000002</v>
      </c>
      <c r="N96" s="90">
        <v>307649.79999999999</v>
      </c>
      <c r="O96" s="90">
        <v>396002.25</v>
      </c>
      <c r="P96" s="90">
        <v>356103.59000000003</v>
      </c>
      <c r="Q96" s="90">
        <v>338321.95000000001</v>
      </c>
      <c r="R96" s="90">
        <v>340421.81</v>
      </c>
      <c r="S96" s="90">
        <v>447736.71000000002</v>
      </c>
      <c r="T96" s="90">
        <v>832204.09999999998</v>
      </c>
      <c r="U96" s="191">
        <v>700063.28000000003</v>
      </c>
      <c r="V96" s="191">
        <v>446118</v>
      </c>
      <c r="W96" s="191">
        <v>700063.28000000003</v>
      </c>
      <c r="X96" s="91">
        <v>408373.78000000003</v>
      </c>
      <c r="Y96" s="191">
        <v>395520</v>
      </c>
      <c r="Z96" s="191">
        <v>451260</v>
      </c>
      <c r="AA96" s="191">
        <v>457092.73999999999</v>
      </c>
      <c r="AB96" s="191">
        <v>440128.04999999999</v>
      </c>
      <c r="AC96" s="191">
        <v>417192</v>
      </c>
      <c r="AD96" s="191">
        <v>471676.39000000001</v>
      </c>
      <c r="AE96" s="191">
        <v>647716</v>
      </c>
      <c r="AF96" s="191">
        <v>779736.66000000003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70">
        <v>663077</v>
      </c>
      <c r="BJ96" s="533">
        <v>674849</v>
      </c>
      <c r="BK96" s="557">
        <v>304188</v>
      </c>
      <c r="BL96" s="279">
        <v>521556</v>
      </c>
      <c r="BM96" s="279">
        <v>669582</v>
      </c>
      <c r="BN96" s="279">
        <v>399267</v>
      </c>
      <c r="BO96" s="56"/>
      <c r="BP96" s="56"/>
      <c r="BQ96" s="279"/>
      <c r="BR96" s="279"/>
      <c r="BS96" s="279"/>
      <c r="BT96" s="279"/>
      <c r="BU96" s="89">
        <f t="shared" si="586"/>
        <v>35281.729999999981</v>
      </c>
      <c r="BV96" s="92">
        <f t="shared" si="586"/>
        <v>14567.97000000003</v>
      </c>
      <c r="BW96" s="92">
        <f t="shared" si="586"/>
        <v>-91290.299999999988</v>
      </c>
      <c r="BX96" s="92">
        <f t="shared" si="586"/>
        <v>48343.760000000009</v>
      </c>
      <c r="BY96" s="92">
        <f t="shared" si="586"/>
        <v>-19878.609999999986</v>
      </c>
      <c r="BZ96" s="92">
        <f t="shared" si="586"/>
        <v>197896.44999999995</v>
      </c>
      <c r="CA96" s="92">
        <f t="shared" si="586"/>
        <v>52754.770000000019</v>
      </c>
      <c r="CB96" s="92">
        <f t="shared" si="586"/>
        <v>-196897.94999999995</v>
      </c>
      <c r="CC96" s="92">
        <f t="shared" si="586"/>
        <v>533859.17000000004</v>
      </c>
      <c r="CD96" s="390">
        <f t="shared" si="586"/>
        <v>19861.770000000019</v>
      </c>
      <c r="CE96" s="413">
        <f t="shared" si="587"/>
        <v>-103074.83000000002</v>
      </c>
      <c r="CF96" s="92">
        <f t="shared" si="587"/>
        <v>143610.20000000001</v>
      </c>
      <c r="CG96" s="92">
        <f t="shared" si="587"/>
        <v>61090.489999999991</v>
      </c>
      <c r="CH96" s="92">
        <f t="shared" si="587"/>
        <v>84024.459999999963</v>
      </c>
      <c r="CI96" s="92">
        <f t="shared" si="587"/>
        <v>78870.049999999988</v>
      </c>
      <c r="CJ96" s="231">
        <f t="shared" si="587"/>
        <v>131254.58000000002</v>
      </c>
      <c r="CK96" s="231">
        <f t="shared" si="587"/>
        <v>199979.28999999998</v>
      </c>
      <c r="CL96" s="231">
        <f t="shared" si="587"/>
        <v>-52467.439999999944</v>
      </c>
      <c r="CM96" s="244">
        <f t="shared" si="587"/>
        <v>229126.71999999997</v>
      </c>
      <c r="CN96" s="244">
        <f t="shared" si="587"/>
        <v>55201</v>
      </c>
      <c r="CO96" s="244">
        <f t="shared" si="588"/>
        <v>-229586.28000000003</v>
      </c>
      <c r="CP96" s="370">
        <f t="shared" si="588"/>
        <v>151336.21999999997</v>
      </c>
      <c r="CQ96" s="339">
        <f t="shared" si="588"/>
        <v>88597</v>
      </c>
      <c r="CR96" s="244">
        <f t="shared" si="588"/>
        <v>94461</v>
      </c>
      <c r="CS96" s="244">
        <f t="shared" si="588"/>
        <v>-70256.739999999991</v>
      </c>
      <c r="CT96" s="244">
        <f t="shared" si="588"/>
        <v>16213.950000000012</v>
      </c>
      <c r="CU96" s="244">
        <f t="shared" si="588"/>
        <v>12698</v>
      </c>
      <c r="CV96" s="244">
        <f t="shared" si="588"/>
        <v>156624.60999999999</v>
      </c>
      <c r="CW96" s="244">
        <f t="shared" si="588"/>
        <v>-252213</v>
      </c>
      <c r="CX96" s="244">
        <f t="shared" si="588"/>
        <v>214929.33999999997</v>
      </c>
      <c r="CY96" s="244">
        <f t="shared" si="589"/>
        <v>-83528</v>
      </c>
      <c r="CZ96" s="244">
        <f t="shared" si="589"/>
        <v>-112215</v>
      </c>
      <c r="DA96" s="244">
        <f t="shared" si="589"/>
        <v>-243446</v>
      </c>
      <c r="DB96" s="370">
        <f t="shared" si="589"/>
        <v>-292623</v>
      </c>
      <c r="DC96" s="370">
        <f t="shared" si="589"/>
        <v>-209336</v>
      </c>
      <c r="DD96" s="370">
        <f t="shared" si="589"/>
        <v>-148803</v>
      </c>
      <c r="DE96" s="370">
        <f t="shared" si="589"/>
        <v>269813</v>
      </c>
      <c r="DF96" s="370">
        <f t="shared" si="589"/>
        <v>-46080</v>
      </c>
      <c r="DG96" s="370">
        <f t="shared" si="589"/>
        <v>57714</v>
      </c>
      <c r="DH96" s="370">
        <f t="shared" si="589"/>
        <v>57880</v>
      </c>
      <c r="DI96" s="370">
        <f t="shared" si="590"/>
        <v>58453</v>
      </c>
      <c r="DJ96" s="370">
        <f t="shared" si="590"/>
        <v>22127</v>
      </c>
      <c r="DK96" s="370">
        <f t="shared" si="590"/>
        <v>-96996</v>
      </c>
      <c r="DL96" s="370">
        <f t="shared" si="590"/>
        <v>182381</v>
      </c>
      <c r="DM96" s="370">
        <f t="shared" si="590"/>
        <v>236494</v>
      </c>
      <c r="DN96" s="370">
        <f t="shared" si="590"/>
        <v>156243</v>
      </c>
      <c r="DO96" s="370">
        <f t="shared" si="590"/>
        <v>388296</v>
      </c>
      <c r="DP96" s="370">
        <f t="shared" si="590"/>
        <v>277931</v>
      </c>
      <c r="DQ96" s="370">
        <f t="shared" si="590"/>
        <v>-352461</v>
      </c>
      <c r="DR96" s="370">
        <f t="shared" si="590"/>
        <v>111294</v>
      </c>
      <c r="DS96" s="370">
        <f t="shared" si="590"/>
        <v>181978</v>
      </c>
      <c r="DT96" s="370">
        <f t="shared" si="590"/>
        <v>-286914</v>
      </c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399267</v>
      </c>
    </row>
    <row r="97" spans="1:133" s="31" customFormat="1" ht="15">
      <c r="A97" s="138"/>
      <c r="B97" s="32" t="s">
        <v>142</v>
      </c>
      <c r="C97" s="89">
        <v>249907.35999999999</v>
      </c>
      <c r="D97" s="90">
        <v>263381.03000000003</v>
      </c>
      <c r="E97" s="90">
        <v>377493.53999999998</v>
      </c>
      <c r="F97" s="90">
        <v>195202.64000000001</v>
      </c>
      <c r="G97" s="90">
        <v>363645.54999999999</v>
      </c>
      <c r="H97" s="90">
        <v>473057.58000000002</v>
      </c>
      <c r="I97" s="90">
        <v>466652.10999999999</v>
      </c>
      <c r="J97" s="90">
        <v>540377.38</v>
      </c>
      <c r="K97" s="90">
        <v>153451.78</v>
      </c>
      <c r="L97" s="91">
        <v>273862.27000000002</v>
      </c>
      <c r="M97" s="90">
        <v>443940.46000000002</v>
      </c>
      <c r="N97" s="90">
        <v>183892.78</v>
      </c>
      <c r="O97" s="90">
        <v>243280.39999999999</v>
      </c>
      <c r="P97" s="90">
        <v>275157.14000000001</v>
      </c>
      <c r="Q97" s="90">
        <v>267956.65000000002</v>
      </c>
      <c r="R97" s="90">
        <v>228919.42000000001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240156.82000000001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70">
        <v>503256</v>
      </c>
      <c r="BJ97" s="533">
        <v>403190</v>
      </c>
      <c r="BK97" s="557">
        <v>264040</v>
      </c>
      <c r="BL97" s="279">
        <v>428640</v>
      </c>
      <c r="BM97" s="279">
        <v>551306</v>
      </c>
      <c r="BN97" s="279">
        <v>278798</v>
      </c>
      <c r="BO97" s="56"/>
      <c r="BP97" s="56"/>
      <c r="BQ97" s="279"/>
      <c r="BR97" s="279"/>
      <c r="BS97" s="279"/>
      <c r="BT97" s="279"/>
      <c r="BU97" s="89">
        <f t="shared" si="586"/>
        <v>-6626.9599999999919</v>
      </c>
      <c r="BV97" s="92">
        <f t="shared" si="586"/>
        <v>11776.109999999986</v>
      </c>
      <c r="BW97" s="92">
        <f t="shared" si="586"/>
        <v>-109536.88999999996</v>
      </c>
      <c r="BX97" s="92">
        <f t="shared" si="586"/>
        <v>33716.779999999999</v>
      </c>
      <c r="BY97" s="92">
        <f t="shared" si="586"/>
        <v>-55072.549999999988</v>
      </c>
      <c r="BZ97" s="92">
        <f t="shared" si="586"/>
        <v>193795.60000000003</v>
      </c>
      <c r="CA97" s="92">
        <f t="shared" si="586"/>
        <v>-12525.239999999991</v>
      </c>
      <c r="CB97" s="92">
        <f t="shared" si="586"/>
        <v>-130177.38</v>
      </c>
      <c r="CC97" s="92">
        <f t="shared" si="586"/>
        <v>300675.08999999997</v>
      </c>
      <c r="CD97" s="390">
        <f t="shared" si="586"/>
        <v>11281.760000000009</v>
      </c>
      <c r="CE97" s="413">
        <f t="shared" si="587"/>
        <v>-228716.46000000002</v>
      </c>
      <c r="CF97" s="92">
        <f t="shared" si="587"/>
        <v>112970.22</v>
      </c>
      <c r="CG97" s="92">
        <f t="shared" si="587"/>
        <v>17273.23000000001</v>
      </c>
      <c r="CH97" s="92">
        <f t="shared" si="587"/>
        <v>-35000.320000000007</v>
      </c>
      <c r="CI97" s="92">
        <f t="shared" si="587"/>
        <v>105871.34999999998</v>
      </c>
      <c r="CJ97" s="231">
        <f t="shared" si="587"/>
        <v>106953.63999999998</v>
      </c>
      <c r="CK97" s="231">
        <f t="shared" si="587"/>
        <v>97728</v>
      </c>
      <c r="CL97" s="231">
        <f t="shared" si="587"/>
        <v>-120542.12</v>
      </c>
      <c r="CM97" s="244">
        <f t="shared" si="587"/>
        <v>241362.13</v>
      </c>
      <c r="CN97" s="244">
        <f t="shared" si="587"/>
        <v>-39084</v>
      </c>
      <c r="CO97" s="244">
        <f t="shared" si="588"/>
        <v>-9582.8699999999953</v>
      </c>
      <c r="CP97" s="370">
        <f t="shared" si="588"/>
        <v>245767.96999999997</v>
      </c>
      <c r="CQ97" s="339">
        <f t="shared" si="588"/>
        <v>132195</v>
      </c>
      <c r="CR97" s="244">
        <f t="shared" si="588"/>
        <v>26604</v>
      </c>
      <c r="CS97" s="244">
        <f t="shared" si="588"/>
        <v>-66402.630000000005</v>
      </c>
      <c r="CT97" s="244">
        <f t="shared" si="588"/>
        <v>55277.179999999993</v>
      </c>
      <c r="CU97" s="244">
        <f t="shared" si="588"/>
        <v>-46455</v>
      </c>
      <c r="CV97" s="244">
        <f t="shared" si="588"/>
        <v>123266.94</v>
      </c>
      <c r="CW97" s="244">
        <f t="shared" si="588"/>
        <v>-140894</v>
      </c>
      <c r="CX97" s="244">
        <f t="shared" si="588"/>
        <v>247232.93999999994</v>
      </c>
      <c r="CY97" s="244">
        <f t="shared" si="589"/>
        <v>-57834</v>
      </c>
      <c r="CZ97" s="244">
        <f t="shared" si="589"/>
        <v>92765</v>
      </c>
      <c r="DA97" s="244">
        <f t="shared" si="589"/>
        <v>-271910</v>
      </c>
      <c r="DB97" s="370">
        <f t="shared" si="589"/>
        <v>-423988</v>
      </c>
      <c r="DC97" s="370">
        <f t="shared" si="589"/>
        <v>-181088</v>
      </c>
      <c r="DD97" s="370">
        <f t="shared" si="589"/>
        <v>-83673</v>
      </c>
      <c r="DE97" s="370">
        <f t="shared" si="589"/>
        <v>227323</v>
      </c>
      <c r="DF97" s="370">
        <f t="shared" si="589"/>
        <v>-68816</v>
      </c>
      <c r="DG97" s="370">
        <f t="shared" si="589"/>
        <v>82743</v>
      </c>
      <c r="DH97" s="370">
        <f t="shared" si="589"/>
        <v>74185</v>
      </c>
      <c r="DI97" s="370">
        <f t="shared" si="590"/>
        <v>29492</v>
      </c>
      <c r="DJ97" s="370">
        <f t="shared" si="590"/>
        <v>-37294</v>
      </c>
      <c r="DK97" s="370">
        <f t="shared" si="590"/>
        <v>-126668</v>
      </c>
      <c r="DL97" s="370">
        <f t="shared" si="590"/>
        <v>104</v>
      </c>
      <c r="DM97" s="370">
        <f t="shared" si="590"/>
        <v>254400</v>
      </c>
      <c r="DN97" s="370">
        <f t="shared" si="590"/>
        <v>135002</v>
      </c>
      <c r="DO97" s="370">
        <f t="shared" si="590"/>
        <v>336925</v>
      </c>
      <c r="DP97" s="370">
        <f t="shared" si="590"/>
        <v>163396</v>
      </c>
      <c r="DQ97" s="370">
        <f t="shared" si="590"/>
        <v>-157434</v>
      </c>
      <c r="DR97" s="370">
        <f t="shared" si="590"/>
        <v>202022</v>
      </c>
      <c r="DS97" s="370">
        <f t="shared" si="590"/>
        <v>141190</v>
      </c>
      <c r="DT97" s="370">
        <f t="shared" si="590"/>
        <v>-254527</v>
      </c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278798</v>
      </c>
    </row>
    <row r="98" spans="1:133" s="31" customFormat="1" ht="15">
      <c r="A98" s="138"/>
      <c r="B98" s="32" t="s">
        <v>143</v>
      </c>
      <c r="C98" s="89">
        <v>136977.56</v>
      </c>
      <c r="D98" s="90">
        <v>204270.79999999999</v>
      </c>
      <c r="E98" s="90">
        <v>187590.42000000001</v>
      </c>
      <c r="F98" s="90">
        <v>265350.66999999998</v>
      </c>
      <c r="G98" s="90">
        <v>331713.06</v>
      </c>
      <c r="H98" s="90">
        <v>226979.76999999999</v>
      </c>
      <c r="I98" s="90">
        <v>340756.89000000001</v>
      </c>
      <c r="J98" s="90">
        <v>297750.84999999998</v>
      </c>
      <c r="K98" s="90">
        <v>231416.17000000001</v>
      </c>
      <c r="L98" s="91">
        <v>167303.57999999999</v>
      </c>
      <c r="M98" s="90">
        <v>247800.32000000001</v>
      </c>
      <c r="N98" s="90">
        <v>307108.88</v>
      </c>
      <c r="O98" s="90">
        <v>170444.64000000001</v>
      </c>
      <c r="P98" s="90">
        <v>334678.04999999999</v>
      </c>
      <c r="Q98" s="90">
        <v>370205.23999999999</v>
      </c>
      <c r="R98" s="90">
        <v>281219.83000000002</v>
      </c>
      <c r="S98" s="90">
        <v>276163.85999999999</v>
      </c>
      <c r="T98" s="90">
        <v>330272.66999999998</v>
      </c>
      <c r="U98" s="191">
        <v>315983.59000000003</v>
      </c>
      <c r="V98" s="191">
        <v>292906</v>
      </c>
      <c r="W98" s="191">
        <v>315983.59000000003</v>
      </c>
      <c r="X98" s="91">
        <v>226556.70000000001</v>
      </c>
      <c r="Y98" s="191">
        <v>207235</v>
      </c>
      <c r="Z98" s="191">
        <v>286603</v>
      </c>
      <c r="AA98" s="191">
        <v>231331.14000000001</v>
      </c>
      <c r="AB98" s="191">
        <v>211016.54000000001</v>
      </c>
      <c r="AC98" s="191">
        <v>218919</v>
      </c>
      <c r="AD98" s="191">
        <v>201080.03</v>
      </c>
      <c r="AE98" s="191">
        <v>388579</v>
      </c>
      <c r="AF98" s="191">
        <v>309860.83000000002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70">
        <v>320881</v>
      </c>
      <c r="BJ98" s="533">
        <v>195857</v>
      </c>
      <c r="BK98" s="557">
        <v>188302</v>
      </c>
      <c r="BL98" s="279">
        <v>329214</v>
      </c>
      <c r="BM98" s="279">
        <v>141968</v>
      </c>
      <c r="BN98" s="279">
        <v>294905</v>
      </c>
      <c r="BO98" s="56"/>
      <c r="BP98" s="56"/>
      <c r="BQ98" s="279"/>
      <c r="BR98" s="279"/>
      <c r="BS98" s="279"/>
      <c r="BT98" s="279"/>
      <c r="BU98" s="89">
        <f t="shared" si="586"/>
        <v>33467.080000000016</v>
      </c>
      <c r="BV98" s="92">
        <f t="shared" si="586"/>
        <v>130407.25</v>
      </c>
      <c r="BW98" s="92">
        <f t="shared" si="586"/>
        <v>182614.81999999998</v>
      </c>
      <c r="BX98" s="92">
        <f t="shared" si="586"/>
        <v>15869.160000000033</v>
      </c>
      <c r="BY98" s="92">
        <f t="shared" si="586"/>
        <v>-55549.200000000012</v>
      </c>
      <c r="BZ98" s="92">
        <f t="shared" si="586"/>
        <v>103292.89999999999</v>
      </c>
      <c r="CA98" s="92">
        <f t="shared" si="586"/>
        <v>-24773.299999999988</v>
      </c>
      <c r="CB98" s="92">
        <f t="shared" si="586"/>
        <v>-4844.8499999999767</v>
      </c>
      <c r="CC98" s="92">
        <f t="shared" si="586"/>
        <v>84567.420000000013</v>
      </c>
      <c r="CD98" s="390">
        <f t="shared" si="586"/>
        <v>59253.120000000024</v>
      </c>
      <c r="CE98" s="413">
        <f t="shared" si="587"/>
        <v>-40565.320000000007</v>
      </c>
      <c r="CF98" s="92">
        <f t="shared" si="587"/>
        <v>-20505.880000000005</v>
      </c>
      <c r="CG98" s="92">
        <f t="shared" si="587"/>
        <v>60886.5</v>
      </c>
      <c r="CH98" s="92">
        <f t="shared" si="587"/>
        <v>-123661.50999999998</v>
      </c>
      <c r="CI98" s="92">
        <f t="shared" si="587"/>
        <v>-151286.23999999999</v>
      </c>
      <c r="CJ98" s="231">
        <f t="shared" si="587"/>
        <v>-80139.800000000017</v>
      </c>
      <c r="CK98" s="231">
        <f t="shared" si="587"/>
        <v>112415.14000000001</v>
      </c>
      <c r="CL98" s="231">
        <f t="shared" si="587"/>
        <v>-20411.839999999967</v>
      </c>
      <c r="CM98" s="244">
        <f t="shared" si="587"/>
        <v>-108995.59000000003</v>
      </c>
      <c r="CN98" s="244">
        <f t="shared" si="587"/>
        <v>-49665</v>
      </c>
      <c r="CO98" s="244">
        <f t="shared" si="588"/>
        <v>-105309.59000000003</v>
      </c>
      <c r="CP98" s="370">
        <f t="shared" si="588"/>
        <v>66589.299999999988</v>
      </c>
      <c r="CQ98" s="339">
        <f t="shared" si="588"/>
        <v>64777</v>
      </c>
      <c r="CR98" s="244">
        <f t="shared" si="588"/>
        <v>-86009</v>
      </c>
      <c r="CS98" s="244">
        <f t="shared" si="588"/>
        <v>224579.85999999999</v>
      </c>
      <c r="CT98" s="244">
        <f t="shared" si="588"/>
        <v>-7540.5400000000081</v>
      </c>
      <c r="CU98" s="244">
        <f t="shared" si="588"/>
        <v>-23977</v>
      </c>
      <c r="CV98" s="244">
        <f t="shared" si="588"/>
        <v>56962.970000000001</v>
      </c>
      <c r="CW98" s="244">
        <f t="shared" si="588"/>
        <v>-196578</v>
      </c>
      <c r="CX98" s="244">
        <f t="shared" si="588"/>
        <v>-7953.8300000000163</v>
      </c>
      <c r="CY98" s="244">
        <f t="shared" si="589"/>
        <v>88170</v>
      </c>
      <c r="CZ98" s="244">
        <f t="shared" si="589"/>
        <v>256907</v>
      </c>
      <c r="DA98" s="244">
        <f t="shared" si="589"/>
        <v>-210674</v>
      </c>
      <c r="DB98" s="370">
        <f t="shared" si="589"/>
        <v>-293146</v>
      </c>
      <c r="DC98" s="370">
        <f t="shared" si="589"/>
        <v>4439617</v>
      </c>
      <c r="DD98" s="370">
        <f t="shared" si="589"/>
        <v>-200594</v>
      </c>
      <c r="DE98" s="370">
        <f t="shared" si="589"/>
        <v>-205432</v>
      </c>
      <c r="DF98" s="370">
        <f t="shared" si="589"/>
        <v>37519</v>
      </c>
      <c r="DG98" s="370">
        <f t="shared" si="589"/>
        <v>149192</v>
      </c>
      <c r="DH98" s="370">
        <f t="shared" si="589"/>
        <v>-21856</v>
      </c>
      <c r="DI98" s="370">
        <f t="shared" si="590"/>
        <v>41529</v>
      </c>
      <c r="DJ98" s="370">
        <f t="shared" si="590"/>
        <v>38293</v>
      </c>
      <c r="DK98" s="370">
        <f t="shared" si="590"/>
        <v>-75763</v>
      </c>
      <c r="DL98" s="370">
        <f t="shared" si="590"/>
        <v>-316966</v>
      </c>
      <c r="DM98" s="370">
        <f t="shared" si="590"/>
        <v>210326</v>
      </c>
      <c r="DN98" s="370">
        <f t="shared" si="590"/>
        <v>189890</v>
      </c>
      <c r="DO98" s="370">
        <f t="shared" si="590"/>
        <v>-4390748</v>
      </c>
      <c r="DP98" s="370">
        <f t="shared" si="590"/>
        <v>195857</v>
      </c>
      <c r="DQ98" s="370">
        <f t="shared" si="590"/>
        <v>-62177</v>
      </c>
      <c r="DR98" s="370">
        <f t="shared" si="590"/>
        <v>88219</v>
      </c>
      <c r="DS98" s="370">
        <f t="shared" si="590"/>
        <v>-202166</v>
      </c>
      <c r="DT98" s="370">
        <f t="shared" si="590"/>
        <v>58718</v>
      </c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294905</v>
      </c>
    </row>
    <row r="99" spans="1:133" s="122" customFormat="1" ht="15.75" thickBot="1">
      <c r="A99" s="139"/>
      <c r="B99" s="44" t="s">
        <v>144</v>
      </c>
      <c r="C99" s="118">
        <f t="shared" si="591" ref="C99:V99">SUM(C94:C98)</f>
        <v>2444340.0600000001</v>
      </c>
      <c r="D99" s="119">
        <f t="shared" si="591"/>
        <v>2352168.6299999999</v>
      </c>
      <c r="E99" s="119">
        <f t="shared" si="591"/>
        <v>2631423.8799999999</v>
      </c>
      <c r="F99" s="119">
        <f t="shared" si="591"/>
        <v>2163387.0899999999</v>
      </c>
      <c r="G99" s="119">
        <f t="shared" si="591"/>
        <v>3651879.4899999998</v>
      </c>
      <c r="H99" s="119">
        <f t="shared" si="591"/>
        <v>4538371.9099999992</v>
      </c>
      <c r="I99" s="119">
        <f t="shared" si="591"/>
        <v>4263913.6499999994</v>
      </c>
      <c r="J99" s="119">
        <f t="shared" si="591"/>
        <v>3597219.8400000003</v>
      </c>
      <c r="K99" s="119">
        <f t="shared" si="591"/>
        <v>1671483.55</v>
      </c>
      <c r="L99" s="120">
        <f t="shared" si="591"/>
        <v>2792192.4700000002</v>
      </c>
      <c r="M99" s="119">
        <f t="shared" si="591"/>
        <v>3474768.4799999995</v>
      </c>
      <c r="N99" s="119">
        <f t="shared" si="591"/>
        <v>2595881.9299999997</v>
      </c>
      <c r="O99" s="119">
        <f t="shared" si="591"/>
        <v>2704028.8600000003</v>
      </c>
      <c r="P99" s="119">
        <f t="shared" si="591"/>
        <v>2797757.8500000001</v>
      </c>
      <c r="Q99" s="119">
        <f t="shared" si="591"/>
        <v>2674076.2000000002</v>
      </c>
      <c r="R99" s="119">
        <f t="shared" si="591"/>
        <v>2847038.2599999998</v>
      </c>
      <c r="S99" s="119">
        <f t="shared" si="591"/>
        <v>3927332.0299999998</v>
      </c>
      <c r="T99" s="119">
        <f t="shared" si="591"/>
        <v>6464712.9899999993</v>
      </c>
      <c r="U99" s="119">
        <f t="shared" si="591"/>
        <v>4845072.8499999996</v>
      </c>
      <c r="V99" s="119">
        <f t="shared" si="591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si="592" ref="Y99:AF99">SUM(Y94+Y95+Y96+Y97+Y98)</f>
        <v>2949504</v>
      </c>
      <c r="Z99" s="119">
        <f t="shared" si="592"/>
        <v>3525748</v>
      </c>
      <c r="AA99" s="119">
        <f t="shared" si="592"/>
        <v>3320043.2600000002</v>
      </c>
      <c r="AB99" s="119">
        <f t="shared" si="592"/>
        <v>2998237.6699999999</v>
      </c>
      <c r="AC99" s="119">
        <f t="shared" si="592"/>
        <v>2980837</v>
      </c>
      <c r="AD99" s="119">
        <f t="shared" si="592"/>
        <v>3331021.0899999999</v>
      </c>
      <c r="AE99" s="119">
        <f t="shared" si="592"/>
        <v>4781033</v>
      </c>
      <c r="AF99" s="119">
        <f t="shared" si="592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68">
        <v>4634245</v>
      </c>
      <c r="BJ99" s="532">
        <v>4411921</v>
      </c>
      <c r="BK99" s="555">
        <v>2711869</v>
      </c>
      <c r="BL99" s="201">
        <v>3816406</v>
      </c>
      <c r="BM99" s="201">
        <v>4118138</v>
      </c>
      <c r="BN99" s="201">
        <v>3418480</v>
      </c>
      <c r="BO99" s="29"/>
      <c r="BP99" s="29"/>
      <c r="BQ99" s="201"/>
      <c r="BR99" s="201"/>
      <c r="BS99" s="201"/>
      <c r="BT99" s="201"/>
      <c r="BU99" s="118">
        <f t="shared" si="593" ref="BU99:BY99">SUM(BU94:BU98)</f>
        <v>259688.80000000005</v>
      </c>
      <c r="BV99" s="121">
        <f t="shared" si="593"/>
        <v>445589.21999999997</v>
      </c>
      <c r="BW99" s="121">
        <f t="shared" si="593"/>
        <v>42652.320000000123</v>
      </c>
      <c r="BX99" s="121">
        <f t="shared" si="593"/>
        <v>683651.17000000016</v>
      </c>
      <c r="BY99" s="121">
        <f t="shared" si="593"/>
        <v>275452.53999999975</v>
      </c>
      <c r="BZ99" s="121">
        <f t="shared" si="594" ref="BZ99:CH99">SUM(BZ94:BZ98)</f>
        <v>1926341.0799999998</v>
      </c>
      <c r="CA99" s="121">
        <f t="shared" si="594"/>
        <v>581159.20000000019</v>
      </c>
      <c r="CB99" s="121">
        <f t="shared" si="594"/>
        <v>-297803.84000000008</v>
      </c>
      <c r="CC99" s="121">
        <f t="shared" si="594"/>
        <v>3173589.2999999998</v>
      </c>
      <c r="CD99" s="389">
        <f t="shared" si="594"/>
        <v>315452.39000000036</v>
      </c>
      <c r="CE99" s="412">
        <f t="shared" si="594"/>
        <v>-525264.47999999998</v>
      </c>
      <c r="CF99" s="121">
        <f t="shared" si="594"/>
        <v>929866.06999999995</v>
      </c>
      <c r="CG99" s="121">
        <f t="shared" si="594"/>
        <v>616014.39999999991</v>
      </c>
      <c r="CH99" s="121">
        <f t="shared" si="594"/>
        <v>200479.82000000009</v>
      </c>
      <c r="CI99" s="121">
        <f t="shared" si="595" ref="CI99:CJ99">SUM(CI94:CI98)</f>
        <v>306760.79999999993</v>
      </c>
      <c r="CJ99" s="230">
        <f t="shared" si="595"/>
        <v>483982.83000000007</v>
      </c>
      <c r="CK99" s="230">
        <f t="shared" si="596" ref="CK99">SUM(CK94:CK98)</f>
        <v>853700.97000000009</v>
      </c>
      <c r="CL99" s="230">
        <f t="shared" si="597" ref="CL99:CM99">SUM(CL94:CL98)</f>
        <v>-790551.7899999998</v>
      </c>
      <c r="CM99" s="256">
        <f t="shared" si="597"/>
        <v>1227930.1499999997</v>
      </c>
      <c r="CN99" s="256">
        <f t="shared" si="598" ref="CN99:CO99">SUM(CN94:CN98)</f>
        <v>160016</v>
      </c>
      <c r="CO99" s="256">
        <f t="shared" si="598"/>
        <v>-1762595.8500000003</v>
      </c>
      <c r="CP99" s="369">
        <f t="shared" si="599" ref="CP99:CQ99">SUM(CP94:CP98)</f>
        <v>761390.13999999966</v>
      </c>
      <c r="CQ99" s="338">
        <f t="shared" si="599"/>
        <v>632424</v>
      </c>
      <c r="CR99" s="256">
        <f t="shared" si="600" ref="CR99">SUM(CR94:CR98)</f>
        <v>121107</v>
      </c>
      <c r="CS99" s="256">
        <f t="shared" si="601" ref="CS99">SUM(CS94:CS98)</f>
        <v>-234444.26000000013</v>
      </c>
      <c r="CT99" s="256">
        <f t="shared" si="602" ref="CT99">SUM(CT94:CT98)</f>
        <v>83990.329999999885</v>
      </c>
      <c r="CU99" s="256">
        <f t="shared" si="603" ref="CU99">SUM(CU94:CU98)</f>
        <v>-97316</v>
      </c>
      <c r="CV99" s="256">
        <f t="shared" si="604" ref="CV99">SUM(CV94:CV98)</f>
        <v>722070.90999999992</v>
      </c>
      <c r="CW99" s="256">
        <f t="shared" si="605" ref="CW99">SUM(CW94:CW98)</f>
        <v>-1328642</v>
      </c>
      <c r="CX99" s="256">
        <f t="shared" si="606" ref="CX99">SUM(CX94:CX98)</f>
        <v>1564809.7999999998</v>
      </c>
      <c r="CY99" s="256">
        <f t="shared" si="607" ref="CY99">SUM(CY94:CY98)</f>
        <v>-469881</v>
      </c>
      <c r="CZ99" s="256">
        <f t="shared" si="608" ref="CZ99">SUM(CZ94:CZ98)</f>
        <v>-112424</v>
      </c>
      <c r="DA99" s="256">
        <f t="shared" si="609" ref="DA99">SUM(DA94:DA98)</f>
        <v>-2085208</v>
      </c>
      <c r="DB99" s="369">
        <f t="shared" si="610" ref="DB99">SUM(DB94:DB98)</f>
        <v>-2812676</v>
      </c>
      <c r="DC99" s="369">
        <f t="shared" si="611" ref="DC99">SUM(DC94:DC98)</f>
        <v>2264621</v>
      </c>
      <c r="DD99" s="369">
        <f t="shared" si="612" ref="DD99">SUM(DD94:DD98)</f>
        <v>-1973192</v>
      </c>
      <c r="DE99" s="369">
        <f t="shared" si="613" ref="DE99">SUM(DE94:DE98)</f>
        <v>1175018</v>
      </c>
      <c r="DF99" s="369">
        <f t="shared" si="614" ref="DF99">SUM(DF94:DF98)</f>
        <v>113677</v>
      </c>
      <c r="DG99" s="369">
        <f t="shared" si="615" ref="DG99">SUM(DG94:DG98)</f>
        <v>526694</v>
      </c>
      <c r="DH99" s="369">
        <f t="shared" si="616" ref="DH99">SUM(DH94:DH98)</f>
        <v>242786</v>
      </c>
      <c r="DI99" s="369">
        <f t="shared" si="617" ref="DI99">SUM(DI94:DI98)</f>
        <v>646217</v>
      </c>
      <c r="DJ99" s="369">
        <f t="shared" si="618" ref="DJ99">SUM(DJ94:DJ98)</f>
        <v>29173</v>
      </c>
      <c r="DK99" s="369">
        <f t="shared" si="619" ref="DK99:DL99">SUM(DK94:DK98)</f>
        <v>-212542</v>
      </c>
      <c r="DL99" s="369">
        <f t="shared" si="619"/>
        <v>511727</v>
      </c>
      <c r="DM99" s="369">
        <f t="shared" si="620" ref="DM99:DN99">SUM(DM94:DM98)</f>
        <v>2317326</v>
      </c>
      <c r="DN99" s="369">
        <f t="shared" si="620"/>
        <v>2105174</v>
      </c>
      <c r="DO99" s="369">
        <f t="shared" si="621" ref="DO99:DP99">SUM(DO94:DO98)</f>
        <v>-1212304</v>
      </c>
      <c r="DP99" s="369">
        <f t="shared" si="621"/>
        <v>2738258</v>
      </c>
      <c r="DQ99" s="369">
        <f t="shared" si="622" ref="DQ99:DR99">SUM(DQ94:DQ98)</f>
        <v>-1548748</v>
      </c>
      <c r="DR99" s="369">
        <f t="shared" si="622"/>
        <v>620501</v>
      </c>
      <c r="DS99" s="369">
        <f t="shared" si="623" ref="DS99:DT99">SUM(DS94:DS98)</f>
        <v>707923</v>
      </c>
      <c r="DT99" s="369">
        <f t="shared" si="623"/>
        <v>-877398</v>
      </c>
      <c r="EB99" s="327"/>
      <c r="EC99" s="29">
        <f>SUM(EC94:EC98)</f>
        <v>3418480</v>
      </c>
    </row>
    <row r="100" spans="1:133" s="31" customFormat="1" ht="1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275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443"/>
      <c r="DV100" s="443"/>
      <c r="DW100" s="443"/>
      <c r="DX100" s="443"/>
      <c r="DY100" s="443"/>
      <c r="DZ100" s="443"/>
      <c r="EA100" s="443"/>
      <c r="EB100" s="326"/>
      <c r="EC100" s="87"/>
    </row>
    <row r="101" spans="1:133" s="31" customFormat="1" ht="15">
      <c r="A101" s="138"/>
      <c r="B101" s="32" t="s">
        <v>139</v>
      </c>
      <c r="C101" s="89">
        <v>1690803.45</v>
      </c>
      <c r="D101" s="90">
        <v>1689026.1699999999</v>
      </c>
      <c r="E101" s="90">
        <v>1605228.1499999999</v>
      </c>
      <c r="F101" s="28">
        <v>1530229.52</v>
      </c>
      <c r="G101" s="90">
        <v>1973071.29</v>
      </c>
      <c r="H101" s="90">
        <v>3074757.8199999998</v>
      </c>
      <c r="I101" s="90">
        <v>2972961.8199999998</v>
      </c>
      <c r="J101" s="90">
        <v>2313167.8599999999</v>
      </c>
      <c r="K101" s="90">
        <v>1542113.8400000001</v>
      </c>
      <c r="L101" s="91">
        <v>1613180.8700000001</v>
      </c>
      <c r="M101" s="90">
        <v>2068155.71</v>
      </c>
      <c r="N101" s="90">
        <v>1916747.47</v>
      </c>
      <c r="O101" s="90">
        <v>1820762.9399999999</v>
      </c>
      <c r="P101" s="90">
        <v>1663197.1100000001</v>
      </c>
      <c r="Q101" s="90">
        <v>1712794.4199999999</v>
      </c>
      <c r="R101" s="90">
        <v>1821421.76</v>
      </c>
      <c r="S101" s="90">
        <v>2495021.2000000002</v>
      </c>
      <c r="T101" s="90">
        <v>3332232.9500000002</v>
      </c>
      <c r="U101" s="191">
        <v>3882942.6400000001</v>
      </c>
      <c r="V101" s="191">
        <v>2771004</v>
      </c>
      <c r="W101" s="191">
        <v>3882942.6400000001</v>
      </c>
      <c r="X101" s="91">
        <v>1835323.01</v>
      </c>
      <c r="Y101" s="191">
        <v>2151186</v>
      </c>
      <c r="Z101" s="191">
        <v>2302719</v>
      </c>
      <c r="AA101" s="191">
        <v>2504312.8100000001</v>
      </c>
      <c r="AB101" s="191">
        <v>2178241.4300000002</v>
      </c>
      <c r="AC101" s="191">
        <v>1987169.46</v>
      </c>
      <c r="AD101" s="191">
        <v>2095445.1699999999</v>
      </c>
      <c r="AE101" s="191">
        <v>2817530</v>
      </c>
      <c r="AF101" s="191">
        <v>3943302.9199999999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70">
        <v>2767632</v>
      </c>
      <c r="BJ101" s="533">
        <v>2775965</v>
      </c>
      <c r="BK101" s="557">
        <v>2688078</v>
      </c>
      <c r="BL101" s="279">
        <v>2666474</v>
      </c>
      <c r="BM101" s="279">
        <v>2522521</v>
      </c>
      <c r="BN101" s="279">
        <v>2371811</v>
      </c>
      <c r="BO101" s="56"/>
      <c r="BP101" s="279"/>
      <c r="BQ101" s="279"/>
      <c r="BR101" s="279"/>
      <c r="BS101" s="279"/>
      <c r="BT101" s="279"/>
      <c r="BU101" s="89">
        <f t="shared" si="624" ref="BU101:CD105">O101-C101</f>
        <v>129959.48999999999</v>
      </c>
      <c r="BV101" s="92">
        <f t="shared" si="624"/>
        <v>-25829.059999999823</v>
      </c>
      <c r="BW101" s="92">
        <f t="shared" si="624"/>
        <v>107566.27000000002</v>
      </c>
      <c r="BX101" s="92">
        <f t="shared" si="624"/>
        <v>291192.23999999999</v>
      </c>
      <c r="BY101" s="92">
        <f t="shared" si="624"/>
        <v>521949.91000000015</v>
      </c>
      <c r="BZ101" s="92">
        <f t="shared" si="624"/>
        <v>257475.13000000035</v>
      </c>
      <c r="CA101" s="92">
        <f t="shared" si="624"/>
        <v>909980.8200000003</v>
      </c>
      <c r="CB101" s="92">
        <f t="shared" si="624"/>
        <v>457836.14000000013</v>
      </c>
      <c r="CC101" s="92">
        <f t="shared" si="624"/>
        <v>2340828.7999999998</v>
      </c>
      <c r="CD101" s="390">
        <f t="shared" si="624"/>
        <v>222142.1399999999</v>
      </c>
      <c r="CE101" s="413">
        <f t="shared" si="625" ref="CE101:CN105">Y101-M101</f>
        <v>83030.290000000037</v>
      </c>
      <c r="CF101" s="92">
        <f t="shared" si="625"/>
        <v>385971.53000000003</v>
      </c>
      <c r="CG101" s="92">
        <f t="shared" si="625"/>
        <v>683549.87000000011</v>
      </c>
      <c r="CH101" s="92">
        <f t="shared" si="625"/>
        <v>515044.32000000007</v>
      </c>
      <c r="CI101" s="92">
        <f t="shared" si="625"/>
        <v>274375.04000000004</v>
      </c>
      <c r="CJ101" s="231">
        <f t="shared" si="625"/>
        <v>274023.40999999992</v>
      </c>
      <c r="CK101" s="231">
        <f t="shared" si="625"/>
        <v>322508.79999999981</v>
      </c>
      <c r="CL101" s="231">
        <f t="shared" si="625"/>
        <v>611069.96999999974</v>
      </c>
      <c r="CM101" s="244">
        <f t="shared" si="625"/>
        <v>57851.35999999987</v>
      </c>
      <c r="CN101" s="244">
        <f t="shared" si="625"/>
        <v>381286</v>
      </c>
      <c r="CO101" s="244">
        <f t="shared" si="626" ref="CO101:CX105">AI101-W101</f>
        <v>-1516804.6400000001</v>
      </c>
      <c r="CP101" s="370">
        <f t="shared" si="626"/>
        <v>278614.98999999999</v>
      </c>
      <c r="CQ101" s="339">
        <f t="shared" si="626"/>
        <v>27692</v>
      </c>
      <c r="CR101" s="244">
        <f t="shared" si="626"/>
        <v>186284</v>
      </c>
      <c r="CS101" s="244">
        <f t="shared" si="626"/>
        <v>135499.18999999994</v>
      </c>
      <c r="CT101" s="244">
        <f t="shared" si="626"/>
        <v>-14854.430000000168</v>
      </c>
      <c r="CU101" s="244">
        <f t="shared" si="626"/>
        <v>38868.540000000037</v>
      </c>
      <c r="CV101" s="244">
        <f t="shared" si="626"/>
        <v>-26384.169999999925</v>
      </c>
      <c r="CW101" s="244">
        <f t="shared" si="626"/>
        <v>-146010</v>
      </c>
      <c r="CX101" s="244">
        <f t="shared" si="626"/>
        <v>36374.080000000075</v>
      </c>
      <c r="CY101" s="244">
        <f t="shared" si="627" ref="CY101:DH105">AS101-AG101</f>
        <v>338841</v>
      </c>
      <c r="CZ101" s="244">
        <f t="shared" si="627"/>
        <v>-78963</v>
      </c>
      <c r="DA101" s="244">
        <f t="shared" si="627"/>
        <v>-2164602</v>
      </c>
      <c r="DB101" s="370">
        <f t="shared" si="627"/>
        <v>-1501256</v>
      </c>
      <c r="DC101" s="370">
        <f t="shared" si="627"/>
        <v>-1806888</v>
      </c>
      <c r="DD101" s="370">
        <f t="shared" si="627"/>
        <v>-2209332</v>
      </c>
      <c r="DE101" s="370">
        <f t="shared" si="627"/>
        <v>89729</v>
      </c>
      <c r="DF101" s="370">
        <f t="shared" si="627"/>
        <v>-5381</v>
      </c>
      <c r="DG101" s="370">
        <f t="shared" si="627"/>
        <v>430825</v>
      </c>
      <c r="DH101" s="370">
        <f t="shared" si="627"/>
        <v>180390</v>
      </c>
      <c r="DI101" s="370">
        <f t="shared" si="628" ref="DI101:DT105">BC101-AQ101</f>
        <v>-67614</v>
      </c>
      <c r="DJ101" s="370">
        <f t="shared" si="628"/>
        <v>422007</v>
      </c>
      <c r="DK101" s="370">
        <f t="shared" si="628"/>
        <v>-127269</v>
      </c>
      <c r="DL101" s="370">
        <f t="shared" si="628"/>
        <v>285440</v>
      </c>
      <c r="DM101" s="370">
        <f t="shared" si="628"/>
        <v>2247736</v>
      </c>
      <c r="DN101" s="370">
        <f t="shared" si="628"/>
        <v>1614472</v>
      </c>
      <c r="DO101" s="370">
        <f t="shared" si="628"/>
        <v>2395642</v>
      </c>
      <c r="DP101" s="370">
        <f t="shared" si="628"/>
        <v>2496294</v>
      </c>
      <c r="DQ101" s="370">
        <f t="shared" si="628"/>
        <v>-41463</v>
      </c>
      <c r="DR101" s="370">
        <f t="shared" si="628"/>
        <v>508468</v>
      </c>
      <c r="DS101" s="370">
        <f t="shared" si="628"/>
        <v>65658</v>
      </c>
      <c r="DT101" s="370">
        <f t="shared" si="628"/>
        <v>122360</v>
      </c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2371811</v>
      </c>
    </row>
    <row r="102" spans="1:133" s="31" customFormat="1" ht="15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14148.190000000001</v>
      </c>
      <c r="H102" s="90">
        <v>13307.940000000001</v>
      </c>
      <c r="I102" s="90">
        <v>14957.469999999999</v>
      </c>
      <c r="J102" s="90">
        <v>15501.360000000001</v>
      </c>
      <c r="K102" s="90">
        <v>10206.73</v>
      </c>
      <c r="L102" s="91">
        <v>13512.33</v>
      </c>
      <c r="M102" s="90">
        <v>20268.779999999999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15145.870000000001</v>
      </c>
      <c r="S102" s="90">
        <v>15374.09</v>
      </c>
      <c r="T102" s="90">
        <v>16728.709999999999</v>
      </c>
      <c r="U102" s="191">
        <v>16943.950000000001</v>
      </c>
      <c r="V102" s="191">
        <v>14985</v>
      </c>
      <c r="W102" s="191">
        <v>16943.950000000001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23012.509999999998</v>
      </c>
      <c r="AD102" s="191">
        <v>22343.740000000002</v>
      </c>
      <c r="AE102" s="191">
        <v>18405</v>
      </c>
      <c r="AF102" s="191">
        <v>24124.450000000001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70">
        <v>28343</v>
      </c>
      <c r="BJ102" s="533">
        <v>21809</v>
      </c>
      <c r="BK102" s="557">
        <v>30548</v>
      </c>
      <c r="BL102" s="279">
        <v>41168</v>
      </c>
      <c r="BM102" s="279">
        <v>28334</v>
      </c>
      <c r="BN102" s="279">
        <v>19861</v>
      </c>
      <c r="BO102" s="56"/>
      <c r="BP102" s="279"/>
      <c r="BQ102" s="279"/>
      <c r="BR102" s="279"/>
      <c r="BS102" s="279"/>
      <c r="BT102" s="279"/>
      <c r="BU102" s="89">
        <f t="shared" si="624"/>
        <v>-2672.4899999999998</v>
      </c>
      <c r="BV102" s="92">
        <f t="shared" si="624"/>
        <v>-2549.9099999999999</v>
      </c>
      <c r="BW102" s="92">
        <f t="shared" si="624"/>
        <v>-994.68999999999869</v>
      </c>
      <c r="BX102" s="92">
        <f t="shared" si="624"/>
        <v>1202.6400000000012</v>
      </c>
      <c r="BY102" s="92">
        <f t="shared" si="624"/>
        <v>1225.8999999999996</v>
      </c>
      <c r="BZ102" s="92">
        <f t="shared" si="624"/>
        <v>3420.7699999999986</v>
      </c>
      <c r="CA102" s="92">
        <f t="shared" si="624"/>
        <v>1986.4800000000014</v>
      </c>
      <c r="CB102" s="92">
        <f t="shared" si="624"/>
        <v>-516.36000000000058</v>
      </c>
      <c r="CC102" s="92">
        <f t="shared" si="624"/>
        <v>6737.2200000000012</v>
      </c>
      <c r="CD102" s="390">
        <f t="shared" si="624"/>
        <v>5274.7399999999998</v>
      </c>
      <c r="CE102" s="413">
        <f t="shared" si="625"/>
        <v>339.22000000000116</v>
      </c>
      <c r="CF102" s="92">
        <f t="shared" si="625"/>
        <v>2883.5999999999985</v>
      </c>
      <c r="CG102" s="92">
        <f t="shared" si="625"/>
        <v>20215.450000000004</v>
      </c>
      <c r="CH102" s="92">
        <f t="shared" si="625"/>
        <v>9532.869999999999</v>
      </c>
      <c r="CI102" s="92">
        <f t="shared" si="625"/>
        <v>7154.6899999999987</v>
      </c>
      <c r="CJ102" s="231">
        <f t="shared" si="625"/>
        <v>7197.8700000000008</v>
      </c>
      <c r="CK102" s="231">
        <f t="shared" si="625"/>
        <v>3030.9099999999999</v>
      </c>
      <c r="CL102" s="231">
        <f t="shared" si="625"/>
        <v>7395.7400000000016</v>
      </c>
      <c r="CM102" s="244">
        <f t="shared" si="625"/>
        <v>6801.0499999999993</v>
      </c>
      <c r="CN102" s="244">
        <f t="shared" si="625"/>
        <v>4619</v>
      </c>
      <c r="CO102" s="244">
        <f t="shared" si="626"/>
        <v>34407.050000000003</v>
      </c>
      <c r="CP102" s="370">
        <f t="shared" si="626"/>
        <v>-4750.0699999999997</v>
      </c>
      <c r="CQ102" s="339">
        <f t="shared" si="626"/>
        <v>-3648</v>
      </c>
      <c r="CR102" s="244">
        <f t="shared" si="626"/>
        <v>-1917</v>
      </c>
      <c r="CS102" s="244">
        <f t="shared" si="626"/>
        <v>-13315.550000000003</v>
      </c>
      <c r="CT102" s="244">
        <f t="shared" si="626"/>
        <v>-6902.4399999999987</v>
      </c>
      <c r="CU102" s="244">
        <f t="shared" si="626"/>
        <v>-661.5099999999984</v>
      </c>
      <c r="CV102" s="244">
        <f t="shared" si="626"/>
        <v>-1478.7400000000016</v>
      </c>
      <c r="CW102" s="244">
        <f t="shared" si="626"/>
        <v>-2346</v>
      </c>
      <c r="CX102" s="244">
        <f t="shared" si="626"/>
        <v>-7471.4500000000007</v>
      </c>
      <c r="CY102" s="244">
        <f t="shared" si="627"/>
        <v>-194</v>
      </c>
      <c r="CZ102" s="244">
        <f t="shared" si="627"/>
        <v>-5145</v>
      </c>
      <c r="DA102" s="244">
        <f t="shared" si="627"/>
        <v>-50281</v>
      </c>
      <c r="DB102" s="370">
        <f t="shared" si="627"/>
        <v>-9166</v>
      </c>
      <c r="DC102" s="370">
        <f t="shared" si="627"/>
        <v>-13811</v>
      </c>
      <c r="DD102" s="370">
        <f t="shared" si="627"/>
        <v>-15194</v>
      </c>
      <c r="DE102" s="370">
        <f t="shared" si="627"/>
        <v>10880</v>
      </c>
      <c r="DF102" s="370">
        <f t="shared" si="627"/>
        <v>330</v>
      </c>
      <c r="DG102" s="370">
        <f t="shared" si="627"/>
        <v>3311</v>
      </c>
      <c r="DH102" s="370">
        <f t="shared" si="627"/>
        <v>1249</v>
      </c>
      <c r="DI102" s="370">
        <f t="shared" si="628"/>
        <v>5015</v>
      </c>
      <c r="DJ102" s="370">
        <f t="shared" si="628"/>
        <v>3511</v>
      </c>
      <c r="DK102" s="370">
        <f t="shared" si="628"/>
        <v>-5993</v>
      </c>
      <c r="DL102" s="370">
        <f t="shared" si="628"/>
        <v>7469</v>
      </c>
      <c r="DM102" s="370">
        <f t="shared" si="628"/>
        <v>14692</v>
      </c>
      <c r="DN102" s="370">
        <f t="shared" si="628"/>
        <v>11117</v>
      </c>
      <c r="DO102" s="370">
        <f t="shared" si="628"/>
        <v>25194</v>
      </c>
      <c r="DP102" s="370">
        <f t="shared" si="628"/>
        <v>18379</v>
      </c>
      <c r="DQ102" s="370">
        <f t="shared" si="628"/>
        <v>-1614</v>
      </c>
      <c r="DR102" s="370">
        <f t="shared" si="628"/>
        <v>22839</v>
      </c>
      <c r="DS102" s="370">
        <f t="shared" si="628"/>
        <v>2672</v>
      </c>
      <c r="DT102" s="370">
        <f t="shared" si="628"/>
        <v>-2253</v>
      </c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19861</v>
      </c>
    </row>
    <row r="103" spans="1:133" s="31" customFormat="1" ht="15">
      <c r="A103" s="138"/>
      <c r="B103" s="32" t="s">
        <v>141</v>
      </c>
      <c r="C103" s="89">
        <v>307883.51000000001</v>
      </c>
      <c r="D103" s="90">
        <v>365731.34000000003</v>
      </c>
      <c r="E103" s="90">
        <v>330580.01000000001</v>
      </c>
      <c r="F103" s="28">
        <v>351091.39000000001</v>
      </c>
      <c r="G103" s="90">
        <v>454514.27000000002</v>
      </c>
      <c r="H103" s="90">
        <v>511012.78000000003</v>
      </c>
      <c r="I103" s="90">
        <v>573603.66000000003</v>
      </c>
      <c r="J103" s="90">
        <v>488810.53000000003</v>
      </c>
      <c r="K103" s="90">
        <v>369038.15000000002</v>
      </c>
      <c r="L103" s="91">
        <v>265839.57000000001</v>
      </c>
      <c r="M103" s="90">
        <v>443979.37</v>
      </c>
      <c r="N103" s="90">
        <v>350541.42999999999</v>
      </c>
      <c r="O103" s="90">
        <v>326579.15999999997</v>
      </c>
      <c r="P103" s="90">
        <v>298130.59000000003</v>
      </c>
      <c r="Q103" s="90">
        <v>317433.95000000001</v>
      </c>
      <c r="R103" s="90">
        <v>361213.46999999997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294107.79999999999</v>
      </c>
      <c r="Y103" s="191">
        <v>411222</v>
      </c>
      <c r="Z103" s="191">
        <v>416812</v>
      </c>
      <c r="AA103" s="191">
        <v>490626.82000000001</v>
      </c>
      <c r="AB103" s="191">
        <v>416914.66999999998</v>
      </c>
      <c r="AC103" s="191">
        <v>393430.83000000002</v>
      </c>
      <c r="AD103" s="191">
        <v>453907.23999999999</v>
      </c>
      <c r="AE103" s="191">
        <v>565856</v>
      </c>
      <c r="AF103" s="191">
        <v>654197.41000000003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70">
        <v>538536</v>
      </c>
      <c r="BJ103" s="533">
        <v>503627</v>
      </c>
      <c r="BK103" s="557">
        <v>499141</v>
      </c>
      <c r="BL103" s="279">
        <v>496911</v>
      </c>
      <c r="BM103" s="279">
        <v>527880</v>
      </c>
      <c r="BN103" s="279">
        <v>428255</v>
      </c>
      <c r="BO103" s="56"/>
      <c r="BP103" s="279"/>
      <c r="BQ103" s="279"/>
      <c r="BR103" s="279"/>
      <c r="BS103" s="279"/>
      <c r="BT103" s="279"/>
      <c r="BU103" s="89">
        <f t="shared" si="624"/>
        <v>18695.649999999965</v>
      </c>
      <c r="BV103" s="92">
        <f t="shared" si="624"/>
        <v>-67600.75</v>
      </c>
      <c r="BW103" s="92">
        <f t="shared" si="624"/>
        <v>-13146.059999999998</v>
      </c>
      <c r="BX103" s="92">
        <f t="shared" si="624"/>
        <v>10122.079999999958</v>
      </c>
      <c r="BY103" s="92">
        <f t="shared" si="624"/>
        <v>-8161.7700000000186</v>
      </c>
      <c r="BZ103" s="92">
        <f t="shared" si="624"/>
        <v>-11123.150000000023</v>
      </c>
      <c r="CA103" s="92">
        <f t="shared" si="624"/>
        <v>78017.909999999916</v>
      </c>
      <c r="CB103" s="92">
        <f t="shared" si="624"/>
        <v>750.46999999997206</v>
      </c>
      <c r="CC103" s="92">
        <f t="shared" si="624"/>
        <v>282583.41999999993</v>
      </c>
      <c r="CD103" s="390">
        <f t="shared" si="624"/>
        <v>28268.229999999981</v>
      </c>
      <c r="CE103" s="413">
        <f t="shared" si="625"/>
        <v>-32757.369999999995</v>
      </c>
      <c r="CF103" s="92">
        <f t="shared" si="625"/>
        <v>66270.570000000007</v>
      </c>
      <c r="CG103" s="92">
        <f t="shared" si="625"/>
        <v>164047.66000000003</v>
      </c>
      <c r="CH103" s="92">
        <f t="shared" si="625"/>
        <v>118784.07999999996</v>
      </c>
      <c r="CI103" s="92">
        <f t="shared" si="625"/>
        <v>75996.880000000005</v>
      </c>
      <c r="CJ103" s="231">
        <f t="shared" si="625"/>
        <v>92693.770000000019</v>
      </c>
      <c r="CK103" s="231">
        <f t="shared" si="625"/>
        <v>119503.5</v>
      </c>
      <c r="CL103" s="231">
        <f t="shared" si="625"/>
        <v>154307.78000000003</v>
      </c>
      <c r="CM103" s="244">
        <f t="shared" si="625"/>
        <v>68555.430000000051</v>
      </c>
      <c r="CN103" s="244">
        <f t="shared" si="625"/>
        <v>75269</v>
      </c>
      <c r="CO103" s="244">
        <f t="shared" si="626"/>
        <v>-149487.56999999995</v>
      </c>
      <c r="CP103" s="370">
        <f t="shared" si="626"/>
        <v>214301.20000000001</v>
      </c>
      <c r="CQ103" s="339">
        <f t="shared" si="626"/>
        <v>-6387</v>
      </c>
      <c r="CR103" s="244">
        <f t="shared" si="626"/>
        <v>23215</v>
      </c>
      <c r="CS103" s="244">
        <f t="shared" si="626"/>
        <v>62168.179999999993</v>
      </c>
      <c r="CT103" s="244">
        <f t="shared" si="626"/>
        <v>36337.330000000016</v>
      </c>
      <c r="CU103" s="244">
        <f t="shared" si="626"/>
        <v>11511.169999999984</v>
      </c>
      <c r="CV103" s="244">
        <f t="shared" si="626"/>
        <v>-38841.239999999991</v>
      </c>
      <c r="CW103" s="244">
        <f t="shared" si="626"/>
        <v>-75291</v>
      </c>
      <c r="CX103" s="244">
        <f t="shared" si="626"/>
        <v>91382.589999999967</v>
      </c>
      <c r="CY103" s="244">
        <f t="shared" si="627"/>
        <v>200069</v>
      </c>
      <c r="CZ103" s="244">
        <f t="shared" si="627"/>
        <v>77080</v>
      </c>
      <c r="DA103" s="244">
        <f t="shared" si="627"/>
        <v>-467321</v>
      </c>
      <c r="DB103" s="370">
        <f t="shared" si="627"/>
        <v>-387663</v>
      </c>
      <c r="DC103" s="370">
        <f t="shared" si="627"/>
        <v>-314520</v>
      </c>
      <c r="DD103" s="370">
        <f t="shared" si="627"/>
        <v>-381273</v>
      </c>
      <c r="DE103" s="370">
        <f t="shared" si="627"/>
        <v>-27289</v>
      </c>
      <c r="DF103" s="370">
        <f t="shared" si="627"/>
        <v>-32061</v>
      </c>
      <c r="DG103" s="370">
        <f t="shared" si="627"/>
        <v>108565</v>
      </c>
      <c r="DH103" s="370">
        <f t="shared" si="627"/>
        <v>31451</v>
      </c>
      <c r="DI103" s="370">
        <f t="shared" si="628"/>
        <v>4309</v>
      </c>
      <c r="DJ103" s="370">
        <f t="shared" si="628"/>
        <v>27372</v>
      </c>
      <c r="DK103" s="370">
        <f t="shared" si="628"/>
        <v>-275653</v>
      </c>
      <c r="DL103" s="370">
        <f t="shared" si="628"/>
        <v>-16565</v>
      </c>
      <c r="DM103" s="370">
        <f t="shared" si="628"/>
        <v>493344</v>
      </c>
      <c r="DN103" s="370">
        <f t="shared" si="628"/>
        <v>260536</v>
      </c>
      <c r="DO103" s="370">
        <f t="shared" si="628"/>
        <v>448221</v>
      </c>
      <c r="DP103" s="370">
        <f t="shared" si="628"/>
        <v>444873</v>
      </c>
      <c r="DQ103" s="370">
        <f t="shared" si="628"/>
        <v>-26365</v>
      </c>
      <c r="DR103" s="370">
        <f t="shared" si="628"/>
        <v>75720</v>
      </c>
      <c r="DS103" s="370">
        <f t="shared" si="628"/>
        <v>14373</v>
      </c>
      <c r="DT103" s="370">
        <f t="shared" si="628"/>
        <v>-18262</v>
      </c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428255</v>
      </c>
    </row>
    <row r="104" spans="1:133" s="31" customFormat="1" ht="15">
      <c r="A104" s="138"/>
      <c r="B104" s="32" t="s">
        <v>142</v>
      </c>
      <c r="C104" s="89">
        <v>141555.17999999999</v>
      </c>
      <c r="D104" s="90">
        <v>233657.28</v>
      </c>
      <c r="E104" s="90">
        <v>243291.20999999999</v>
      </c>
      <c r="F104" s="28">
        <v>230385.31</v>
      </c>
      <c r="G104" s="90">
        <v>277880.60999999999</v>
      </c>
      <c r="H104" s="90">
        <v>346947.95000000001</v>
      </c>
      <c r="I104" s="90">
        <v>280960.81</v>
      </c>
      <c r="J104" s="90">
        <v>340224.77000000002</v>
      </c>
      <c r="K104" s="90">
        <v>270689.28999999998</v>
      </c>
      <c r="L104" s="91">
        <v>132347.37</v>
      </c>
      <c r="M104" s="90">
        <v>339502.91999999998</v>
      </c>
      <c r="N104" s="90">
        <v>245303.22</v>
      </c>
      <c r="O104" s="90">
        <v>155322.64999999999</v>
      </c>
      <c r="P104" s="90">
        <v>138429.07999999999</v>
      </c>
      <c r="Q104" s="90">
        <v>231484.14999999999</v>
      </c>
      <c r="R104" s="90">
        <v>232097.26000000001</v>
      </c>
      <c r="S104" s="90">
        <v>235031.98999999999</v>
      </c>
      <c r="T104" s="90">
        <v>268993.59000000003</v>
      </c>
      <c r="U104" s="191">
        <v>440070.96999999997</v>
      </c>
      <c r="V104" s="191">
        <v>247795</v>
      </c>
      <c r="W104" s="191">
        <v>440070.96999999997</v>
      </c>
      <c r="X104" s="91">
        <v>155174.29000000001</v>
      </c>
      <c r="Y104" s="191">
        <v>305330</v>
      </c>
      <c r="Z104" s="191">
        <v>250196</v>
      </c>
      <c r="AA104" s="191">
        <v>236065.67000000001</v>
      </c>
      <c r="AB104" s="191">
        <v>213731.88</v>
      </c>
      <c r="AC104" s="191">
        <v>201393.59</v>
      </c>
      <c r="AD104" s="191">
        <v>297954.42999999999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70">
        <v>299603</v>
      </c>
      <c r="BJ104" s="533">
        <v>272398</v>
      </c>
      <c r="BK104" s="557">
        <v>328720</v>
      </c>
      <c r="BL104" s="279">
        <v>320632</v>
      </c>
      <c r="BM104" s="279">
        <v>329273</v>
      </c>
      <c r="BN104" s="279">
        <v>300879</v>
      </c>
      <c r="BO104" s="56"/>
      <c r="BP104" s="279"/>
      <c r="BQ104" s="279"/>
      <c r="BR104" s="279"/>
      <c r="BS104" s="279"/>
      <c r="BT104" s="279"/>
      <c r="BU104" s="89">
        <f t="shared" si="624"/>
        <v>13767.470000000001</v>
      </c>
      <c r="BV104" s="92">
        <f t="shared" si="624"/>
        <v>-95228.200000000012</v>
      </c>
      <c r="BW104" s="92">
        <f t="shared" si="624"/>
        <v>-11807.059999999998</v>
      </c>
      <c r="BX104" s="92">
        <f t="shared" si="624"/>
        <v>1711.9500000000116</v>
      </c>
      <c r="BY104" s="92">
        <f t="shared" si="624"/>
        <v>-42848.619999999995</v>
      </c>
      <c r="BZ104" s="92">
        <f t="shared" si="624"/>
        <v>-77954.359999999986</v>
      </c>
      <c r="CA104" s="92">
        <f t="shared" si="624"/>
        <v>159110.15999999997</v>
      </c>
      <c r="CB104" s="92">
        <f t="shared" si="624"/>
        <v>-92429.770000000019</v>
      </c>
      <c r="CC104" s="92">
        <f t="shared" si="624"/>
        <v>169381.67999999999</v>
      </c>
      <c r="CD104" s="390">
        <f t="shared" si="624"/>
        <v>22826.920000000013</v>
      </c>
      <c r="CE104" s="413">
        <f t="shared" si="625"/>
        <v>-34172.919999999984</v>
      </c>
      <c r="CF104" s="92">
        <f t="shared" si="625"/>
        <v>4892.7799999999988</v>
      </c>
      <c r="CG104" s="92">
        <f t="shared" si="625"/>
        <v>80743.020000000019</v>
      </c>
      <c r="CH104" s="92">
        <f t="shared" si="625"/>
        <v>75302.800000000017</v>
      </c>
      <c r="CI104" s="92">
        <f t="shared" si="625"/>
        <v>-30090.559999999998</v>
      </c>
      <c r="CJ104" s="231">
        <f t="shared" si="625"/>
        <v>65857.169999999984</v>
      </c>
      <c r="CK104" s="231">
        <f t="shared" si="625"/>
        <v>72030.010000000009</v>
      </c>
      <c r="CL104" s="231">
        <f t="shared" si="625"/>
        <v>53171.190000000002</v>
      </c>
      <c r="CM104" s="244">
        <f t="shared" si="625"/>
        <v>-65823.969999999972</v>
      </c>
      <c r="CN104" s="244">
        <f t="shared" si="625"/>
        <v>58409</v>
      </c>
      <c r="CO104" s="244">
        <f t="shared" si="626"/>
        <v>-68556.969999999972</v>
      </c>
      <c r="CP104" s="370">
        <f t="shared" si="626"/>
        <v>113895.70999999999</v>
      </c>
      <c r="CQ104" s="339">
        <f t="shared" si="626"/>
        <v>5691</v>
      </c>
      <c r="CR104" s="244">
        <f t="shared" si="626"/>
        <v>102379</v>
      </c>
      <c r="CS104" s="244">
        <f t="shared" si="626"/>
        <v>3012.3299999999872</v>
      </c>
      <c r="CT104" s="244">
        <f t="shared" si="626"/>
        <v>36312.119999999995</v>
      </c>
      <c r="CU104" s="244">
        <f t="shared" si="626"/>
        <v>16519.410000000003</v>
      </c>
      <c r="CV104" s="244">
        <f t="shared" si="626"/>
        <v>10616.570000000007</v>
      </c>
      <c r="CW104" s="244">
        <f t="shared" si="626"/>
        <v>-73619</v>
      </c>
      <c r="CX104" s="244">
        <f t="shared" si="626"/>
        <v>77711.219999999972</v>
      </c>
      <c r="CY104" s="244">
        <f t="shared" si="627"/>
        <v>32815</v>
      </c>
      <c r="CZ104" s="244">
        <f t="shared" si="627"/>
        <v>150283</v>
      </c>
      <c r="DA104" s="244">
        <f t="shared" si="627"/>
        <v>-356504</v>
      </c>
      <c r="DB104" s="370">
        <f t="shared" si="627"/>
        <v>-204462</v>
      </c>
      <c r="DC104" s="370">
        <f t="shared" si="627"/>
        <v>-289089</v>
      </c>
      <c r="DD104" s="370">
        <f t="shared" si="627"/>
        <v>-299602</v>
      </c>
      <c r="DE104" s="370">
        <f t="shared" si="627"/>
        <v>53401</v>
      </c>
      <c r="DF104" s="370">
        <f t="shared" si="627"/>
        <v>-8353</v>
      </c>
      <c r="DG104" s="370">
        <f t="shared" si="627"/>
        <v>27916</v>
      </c>
      <c r="DH104" s="370">
        <f t="shared" si="627"/>
        <v>6106</v>
      </c>
      <c r="DI104" s="370">
        <f t="shared" si="628"/>
        <v>94664</v>
      </c>
      <c r="DJ104" s="370">
        <f t="shared" si="628"/>
        <v>-32309</v>
      </c>
      <c r="DK104" s="370">
        <f t="shared" si="628"/>
        <v>-47273</v>
      </c>
      <c r="DL104" s="370">
        <f t="shared" si="628"/>
        <v>-86640</v>
      </c>
      <c r="DM104" s="370">
        <f t="shared" si="628"/>
        <v>342840</v>
      </c>
      <c r="DN104" s="370">
        <f t="shared" si="628"/>
        <v>185462</v>
      </c>
      <c r="DO104" s="370">
        <f t="shared" si="628"/>
        <v>277671</v>
      </c>
      <c r="DP104" s="370">
        <f t="shared" si="628"/>
        <v>219425</v>
      </c>
      <c r="DQ104" s="370">
        <f t="shared" si="628"/>
        <v>36241</v>
      </c>
      <c r="DR104" s="370">
        <f t="shared" si="628"/>
        <v>78941</v>
      </c>
      <c r="DS104" s="370">
        <f t="shared" si="628"/>
        <v>83444</v>
      </c>
      <c r="DT104" s="370">
        <f t="shared" si="628"/>
        <v>-13798</v>
      </c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300879</v>
      </c>
    </row>
    <row r="105" spans="1:133" s="31" customFormat="1" ht="15">
      <c r="A105" s="138"/>
      <c r="B105" s="32" t="s">
        <v>143</v>
      </c>
      <c r="C105" s="89">
        <v>135616.41</v>
      </c>
      <c r="D105" s="90">
        <v>163867.32000000001</v>
      </c>
      <c r="E105" s="90">
        <v>130816.56</v>
      </c>
      <c r="F105" s="28">
        <v>172463.82000000001</v>
      </c>
      <c r="G105" s="90">
        <v>222150.60999999999</v>
      </c>
      <c r="H105" s="90">
        <v>207858.91</v>
      </c>
      <c r="I105" s="90">
        <v>260371.20000000001</v>
      </c>
      <c r="J105" s="90">
        <v>198609.54000000001</v>
      </c>
      <c r="K105" s="90">
        <v>208002.35000000001</v>
      </c>
      <c r="L105" s="91">
        <v>132519.76000000001</v>
      </c>
      <c r="M105" s="90">
        <v>194699.67999999999</v>
      </c>
      <c r="N105" s="90">
        <v>83122.130000000005</v>
      </c>
      <c r="O105" s="90">
        <v>261700.89000000001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254677.54999999999</v>
      </c>
      <c r="V105" s="191">
        <v>214366</v>
      </c>
      <c r="W105" s="191">
        <v>254677.54999999999</v>
      </c>
      <c r="X105" s="91">
        <v>128940.82000000001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111373.67999999999</v>
      </c>
      <c r="AD105" s="191">
        <v>217492.75</v>
      </c>
      <c r="AE105" s="191">
        <v>99970</v>
      </c>
      <c r="AF105" s="191">
        <v>267433.29999999999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70">
        <v>137964</v>
      </c>
      <c r="BJ105" s="533">
        <v>177986</v>
      </c>
      <c r="BK105" s="557">
        <v>214480</v>
      </c>
      <c r="BL105" s="279">
        <v>239669</v>
      </c>
      <c r="BM105" s="279">
        <v>134702</v>
      </c>
      <c r="BN105" s="279">
        <v>144122</v>
      </c>
      <c r="BO105" s="56"/>
      <c r="BP105" s="279"/>
      <c r="BQ105" s="279"/>
      <c r="BR105" s="279"/>
      <c r="BS105" s="279"/>
      <c r="BT105" s="279"/>
      <c r="BU105" s="89">
        <f t="shared" si="624"/>
        <v>126084.48000000001</v>
      </c>
      <c r="BV105" s="92">
        <f t="shared" si="624"/>
        <v>-33797.840000000011</v>
      </c>
      <c r="BW105" s="92">
        <f t="shared" si="624"/>
        <v>22170.690000000002</v>
      </c>
      <c r="BX105" s="92">
        <f t="shared" si="624"/>
        <v>-32582.020000000019</v>
      </c>
      <c r="BY105" s="92">
        <f t="shared" si="624"/>
        <v>38833.020000000019</v>
      </c>
      <c r="BZ105" s="92">
        <f t="shared" si="624"/>
        <v>844.11999999999534</v>
      </c>
      <c r="CA105" s="92">
        <f t="shared" si="624"/>
        <v>-5693.6500000000233</v>
      </c>
      <c r="CB105" s="92">
        <f t="shared" si="624"/>
        <v>15756.459999999992</v>
      </c>
      <c r="CC105" s="92">
        <f t="shared" si="624"/>
        <v>46675.199999999983</v>
      </c>
      <c r="CD105" s="390">
        <f t="shared" si="624"/>
        <v>-3578.9400000000023</v>
      </c>
      <c r="CE105" s="413">
        <f t="shared" si="625"/>
        <v>41157.320000000007</v>
      </c>
      <c r="CF105" s="92">
        <f t="shared" si="625"/>
        <v>9780.8699999999953</v>
      </c>
      <c r="CG105" s="92">
        <f t="shared" si="625"/>
        <v>-59252.170000000013</v>
      </c>
      <c r="CH105" s="92">
        <f t="shared" si="625"/>
        <v>63642.300000000003</v>
      </c>
      <c r="CI105" s="92">
        <f t="shared" si="625"/>
        <v>-41613.570000000007</v>
      </c>
      <c r="CJ105" s="231">
        <f t="shared" si="625"/>
        <v>77610.950000000012</v>
      </c>
      <c r="CK105" s="231">
        <f t="shared" si="625"/>
        <v>-161013.63</v>
      </c>
      <c r="CL105" s="231">
        <f t="shared" si="625"/>
        <v>58730.26999999999</v>
      </c>
      <c r="CM105" s="244">
        <f t="shared" si="625"/>
        <v>-7973.5499999999884</v>
      </c>
      <c r="CN105" s="244">
        <f t="shared" si="625"/>
        <v>-116745</v>
      </c>
      <c r="CO105" s="244">
        <f t="shared" si="626"/>
        <v>-10615.549999999988</v>
      </c>
      <c r="CP105" s="370">
        <f t="shared" si="626"/>
        <v>11605.179999999993</v>
      </c>
      <c r="CQ105" s="339">
        <f t="shared" si="626"/>
        <v>-180562</v>
      </c>
      <c r="CR105" s="244">
        <f t="shared" si="626"/>
        <v>179852</v>
      </c>
      <c r="CS105" s="244">
        <f t="shared" si="626"/>
        <v>-10255.720000000001</v>
      </c>
      <c r="CT105" s="244">
        <f t="shared" si="626"/>
        <v>-45408.779999999999</v>
      </c>
      <c r="CU105" s="244">
        <f t="shared" si="626"/>
        <v>164259.32000000001</v>
      </c>
      <c r="CV105" s="244">
        <f t="shared" si="626"/>
        <v>15162.25</v>
      </c>
      <c r="CW105" s="244">
        <f t="shared" si="626"/>
        <v>10871</v>
      </c>
      <c r="CX105" s="244">
        <f t="shared" si="626"/>
        <v>-42323.299999999988</v>
      </c>
      <c r="CY105" s="244">
        <f t="shared" si="627"/>
        <v>-35164</v>
      </c>
      <c r="CZ105" s="244">
        <f t="shared" si="627"/>
        <v>80436</v>
      </c>
      <c r="DA105" s="244">
        <f t="shared" si="627"/>
        <v>-225730</v>
      </c>
      <c r="DB105" s="370">
        <f t="shared" si="627"/>
        <v>-25582</v>
      </c>
      <c r="DC105" s="370">
        <f t="shared" si="627"/>
        <v>-55295</v>
      </c>
      <c r="DD105" s="370">
        <f t="shared" si="627"/>
        <v>-225250</v>
      </c>
      <c r="DE105" s="370">
        <f t="shared" si="627"/>
        <v>31156</v>
      </c>
      <c r="DF105" s="370">
        <f t="shared" si="627"/>
        <v>50828</v>
      </c>
      <c r="DG105" s="370">
        <f t="shared" si="627"/>
        <v>-96662</v>
      </c>
      <c r="DH105" s="370">
        <f t="shared" si="627"/>
        <v>16023</v>
      </c>
      <c r="DI105" s="370">
        <f t="shared" si="628"/>
        <v>52329</v>
      </c>
      <c r="DJ105" s="370">
        <f t="shared" si="628"/>
        <v>-39662</v>
      </c>
      <c r="DK105" s="370">
        <f t="shared" si="628"/>
        <v>18564</v>
      </c>
      <c r="DL105" s="370">
        <f t="shared" si="628"/>
        <v>77723</v>
      </c>
      <c r="DM105" s="370">
        <f t="shared" si="628"/>
        <v>135607</v>
      </c>
      <c r="DN105" s="370">
        <f t="shared" si="628"/>
        <v>49323</v>
      </c>
      <c r="DO105" s="370">
        <f t="shared" si="628"/>
        <v>137964</v>
      </c>
      <c r="DP105" s="370">
        <f t="shared" si="628"/>
        <v>130481</v>
      </c>
      <c r="DQ105" s="370">
        <f t="shared" si="628"/>
        <v>-8869</v>
      </c>
      <c r="DR105" s="370">
        <f t="shared" si="628"/>
        <v>40538</v>
      </c>
      <c r="DS105" s="370">
        <f t="shared" si="628"/>
        <v>-44269</v>
      </c>
      <c r="DT105" s="370">
        <f t="shared" si="628"/>
        <v>-104556</v>
      </c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144122</v>
      </c>
    </row>
    <row r="106" spans="1:133" s="122" customFormat="1" ht="15">
      <c r="A106" s="139"/>
      <c r="B106" s="32" t="s">
        <v>144</v>
      </c>
      <c r="C106" s="123">
        <f>SUM(C101:C105)</f>
        <v>2292913.1400000001</v>
      </c>
      <c r="D106" s="124">
        <f t="shared" si="629" ref="D106:AF106">SUM(D101:D105)</f>
        <v>2470200.5899999999</v>
      </c>
      <c r="E106" s="124">
        <f t="shared" si="629"/>
        <v>2326768.4399999999</v>
      </c>
      <c r="F106" s="125">
        <f t="shared" si="629"/>
        <v>2298113.27</v>
      </c>
      <c r="G106" s="124">
        <f t="shared" si="629"/>
        <v>2941764.9699999997</v>
      </c>
      <c r="H106" s="124">
        <f t="shared" si="629"/>
        <v>4153885.4000000004</v>
      </c>
      <c r="I106" s="124">
        <f t="shared" si="629"/>
        <v>4102854.9600000004</v>
      </c>
      <c r="J106" s="124">
        <f t="shared" si="629"/>
        <v>3356314.0600000001</v>
      </c>
      <c r="K106" s="124">
        <f t="shared" si="629"/>
        <v>2400050.3600000003</v>
      </c>
      <c r="L106" s="126">
        <f t="shared" si="629"/>
        <v>2157399.9000000004</v>
      </c>
      <c r="M106" s="124">
        <f t="shared" si="629"/>
        <v>3066606.46</v>
      </c>
      <c r="N106" s="124">
        <f t="shared" si="629"/>
        <v>2613371.6499999999</v>
      </c>
      <c r="O106" s="124">
        <f t="shared" si="629"/>
        <v>2578747.7400000002</v>
      </c>
      <c r="P106" s="124">
        <f t="shared" si="629"/>
        <v>2245194.8300000001</v>
      </c>
      <c r="Q106" s="124">
        <f t="shared" si="629"/>
        <v>2430557.5899999999</v>
      </c>
      <c r="R106" s="124">
        <f t="shared" si="629"/>
        <v>2569760.1600000001</v>
      </c>
      <c r="S106" s="124">
        <f t="shared" si="629"/>
        <v>3452763.4100000001</v>
      </c>
      <c r="T106" s="124">
        <f t="shared" si="629"/>
        <v>4326547.9100000001</v>
      </c>
      <c r="U106" s="124">
        <f t="shared" si="629"/>
        <v>5246256.6799999997</v>
      </c>
      <c r="V106" s="124">
        <f t="shared" si="629"/>
        <v>3737711</v>
      </c>
      <c r="W106" s="124">
        <f t="shared" si="629"/>
        <v>5246256.6799999997</v>
      </c>
      <c r="X106" s="126">
        <f t="shared" si="629"/>
        <v>2432332.9899999998</v>
      </c>
      <c r="Y106" s="124">
        <f t="shared" si="629"/>
        <v>3124203</v>
      </c>
      <c r="Z106" s="124">
        <f t="shared" si="629"/>
        <v>3083171</v>
      </c>
      <c r="AA106" s="124">
        <f t="shared" si="629"/>
        <v>3468051.5699999998</v>
      </c>
      <c r="AB106" s="124">
        <f t="shared" si="629"/>
        <v>3027501.1999999997</v>
      </c>
      <c r="AC106" s="124">
        <f t="shared" si="629"/>
        <v>2716380.0699999998</v>
      </c>
      <c r="AD106" s="124">
        <f t="shared" si="629"/>
        <v>3087143.3300000005</v>
      </c>
      <c r="AE106" s="124">
        <f t="shared" si="629"/>
        <v>3808823</v>
      </c>
      <c r="AF106" s="124">
        <f t="shared" si="629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71">
        <v>3772078</v>
      </c>
      <c r="BJ106" s="534">
        <v>3751785</v>
      </c>
      <c r="BK106" s="558">
        <v>3760967</v>
      </c>
      <c r="BL106" s="280">
        <v>3764854</v>
      </c>
      <c r="BM106" s="280">
        <v>3542710</v>
      </c>
      <c r="BN106" s="280">
        <v>3264928</v>
      </c>
      <c r="BO106" s="37"/>
      <c r="BP106" s="280"/>
      <c r="BQ106" s="280"/>
      <c r="BR106" s="280"/>
      <c r="BS106" s="280"/>
      <c r="BT106" s="280"/>
      <c r="BU106" s="123">
        <f t="shared" si="551"/>
        <v>285834.59999999998</v>
      </c>
      <c r="BV106" s="127">
        <f t="shared" si="630" ref="BV106:BX106">SUM(BV101:BV105)</f>
        <v>-225005.75999999983</v>
      </c>
      <c r="BW106" s="127">
        <f t="shared" si="630"/>
        <v>103789.15000000002</v>
      </c>
      <c r="BX106" s="127">
        <f t="shared" si="630"/>
        <v>271646.88999999996</v>
      </c>
      <c r="BY106" s="127">
        <f t="shared" si="631" ref="BY106">SUM(BY101:BY105)</f>
        <v>510998.44000000018</v>
      </c>
      <c r="BZ106" s="127">
        <f t="shared" si="632" ref="BZ106:CH106">SUM(BZ101:BZ105)</f>
        <v>172662.51000000033</v>
      </c>
      <c r="CA106" s="127">
        <f t="shared" si="632"/>
        <v>1143401.7200000002</v>
      </c>
      <c r="CB106" s="127">
        <f t="shared" si="632"/>
        <v>381396.94000000006</v>
      </c>
      <c r="CC106" s="127">
        <f t="shared" si="632"/>
        <v>2846206.3200000003</v>
      </c>
      <c r="CD106" s="391">
        <f t="shared" si="632"/>
        <v>274933.08999999991</v>
      </c>
      <c r="CE106" s="414">
        <f t="shared" si="632"/>
        <v>57596.540000000066</v>
      </c>
      <c r="CF106" s="127">
        <f t="shared" si="632"/>
        <v>469799.34999999998</v>
      </c>
      <c r="CG106" s="127">
        <f t="shared" si="632"/>
        <v>889303.83000000007</v>
      </c>
      <c r="CH106" s="127">
        <f t="shared" si="632"/>
        <v>782306.37000000011</v>
      </c>
      <c r="CI106" s="127">
        <f t="shared" si="633" ref="CI106:CJ106">SUM(CI101:CI105)</f>
        <v>285822.48000000004</v>
      </c>
      <c r="CJ106" s="232">
        <f t="shared" si="633"/>
        <v>517383.16999999993</v>
      </c>
      <c r="CK106" s="232">
        <f t="shared" si="634" ref="CK106">SUM(CK101:CK105)</f>
        <v>356059.58999999979</v>
      </c>
      <c r="CL106" s="232">
        <f t="shared" si="635" ref="CL106:CM106">SUM(CL101:CL105)</f>
        <v>884674.94999999972</v>
      </c>
      <c r="CM106" s="257">
        <f t="shared" si="635"/>
        <v>59410.319999999949</v>
      </c>
      <c r="CN106" s="257">
        <f t="shared" si="636" ref="CN106:CO106">SUM(CN101:CN105)</f>
        <v>402838</v>
      </c>
      <c r="CO106" s="257">
        <f t="shared" si="636"/>
        <v>-1711057.6800000002</v>
      </c>
      <c r="CP106" s="371">
        <f t="shared" si="637" ref="CP106:CQ106">SUM(CP101:CP105)</f>
        <v>613667.01000000001</v>
      </c>
      <c r="CQ106" s="340">
        <f t="shared" si="637"/>
        <v>-157214</v>
      </c>
      <c r="CR106" s="257">
        <f t="shared" si="638" ref="CR106">SUM(CR101:CR105)</f>
        <v>489813</v>
      </c>
      <c r="CS106" s="257">
        <f t="shared" si="639" ref="CS106">SUM(CS101:CS105)</f>
        <v>177108.42999999993</v>
      </c>
      <c r="CT106" s="257">
        <f t="shared" si="640" ref="CT106">SUM(CT101:CT105)</f>
        <v>5483.7999999998428</v>
      </c>
      <c r="CU106" s="257">
        <f t="shared" si="641" ref="CU106">SUM(CU101:CU105)</f>
        <v>230496.93000000005</v>
      </c>
      <c r="CV106" s="257">
        <f t="shared" si="642" ref="CV106">SUM(CV101:CV105)</f>
        <v>-40925.329999999914</v>
      </c>
      <c r="CW106" s="257">
        <f t="shared" si="643" ref="CW106">SUM(CW101:CW105)</f>
        <v>-286395</v>
      </c>
      <c r="CX106" s="257">
        <f t="shared" si="644" ref="CX106">SUM(CX101:CX105)</f>
        <v>155673.14000000001</v>
      </c>
      <c r="CY106" s="257">
        <f t="shared" si="645" ref="CY106">SUM(CY101:CY105)</f>
        <v>536367</v>
      </c>
      <c r="CZ106" s="257">
        <f t="shared" si="646" ref="CZ106">SUM(CZ101:CZ105)</f>
        <v>223691</v>
      </c>
      <c r="DA106" s="257">
        <f t="shared" si="647" ref="DA106">SUM(DA101:DA105)</f>
        <v>-3264438</v>
      </c>
      <c r="DB106" s="371">
        <f t="shared" si="648" ref="DB106">SUM(DB101:DB105)</f>
        <v>-2128129</v>
      </c>
      <c r="DC106" s="371">
        <f t="shared" si="649" ref="DC106">SUM(DC101:DC105)</f>
        <v>-2479603</v>
      </c>
      <c r="DD106" s="371">
        <f t="shared" si="650" ref="DD106">SUM(DD101:DD105)</f>
        <v>-3130651</v>
      </c>
      <c r="DE106" s="371">
        <f t="shared" si="651" ref="DE106">SUM(DE101:DE105)</f>
        <v>157877</v>
      </c>
      <c r="DF106" s="371">
        <f t="shared" si="652" ref="DF106">SUM(DF101:DF105)</f>
        <v>5363</v>
      </c>
      <c r="DG106" s="371">
        <f t="shared" si="653" ref="DG106">SUM(DG101:DG105)</f>
        <v>473955</v>
      </c>
      <c r="DH106" s="371">
        <f t="shared" si="654" ref="DH106">SUM(DH101:DH105)</f>
        <v>235219</v>
      </c>
      <c r="DI106" s="371">
        <f t="shared" si="655" ref="DI106">SUM(DI101:DI105)</f>
        <v>88703</v>
      </c>
      <c r="DJ106" s="371">
        <f t="shared" si="656" ref="DJ106">SUM(DJ101:DJ105)</f>
        <v>380919</v>
      </c>
      <c r="DK106" s="371">
        <f t="shared" si="657" ref="DK106:DL106">SUM(DK101:DK105)</f>
        <v>-437624</v>
      </c>
      <c r="DL106" s="371">
        <f t="shared" si="657"/>
        <v>267427</v>
      </c>
      <c r="DM106" s="371">
        <f t="shared" si="658" ref="DM106:DN106">SUM(DM101:DM105)</f>
        <v>3234219</v>
      </c>
      <c r="DN106" s="371">
        <f t="shared" si="658"/>
        <v>2120910</v>
      </c>
      <c r="DO106" s="371">
        <f t="shared" si="659" ref="DO106:DP106">SUM(DO101:DO105)</f>
        <v>3284692</v>
      </c>
      <c r="DP106" s="371">
        <f t="shared" si="659"/>
        <v>3309452</v>
      </c>
      <c r="DQ106" s="371">
        <f t="shared" si="660" ref="DQ106:DR106">SUM(DQ101:DQ105)</f>
        <v>-42070</v>
      </c>
      <c r="DR106" s="371">
        <f t="shared" si="660"/>
        <v>726506</v>
      </c>
      <c r="DS106" s="371">
        <f t="shared" si="661" ref="DS106:DT106">SUM(DS101:DS105)</f>
        <v>121878</v>
      </c>
      <c r="DT106" s="371">
        <f t="shared" si="661"/>
        <v>-16509</v>
      </c>
      <c r="EB106" s="327"/>
      <c r="EC106" s="37">
        <f t="shared" si="551"/>
        <v>3264928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274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431"/>
      <c r="DV107" s="431"/>
      <c r="DW107" s="431"/>
      <c r="DX107" s="431"/>
      <c r="DY107" s="431"/>
      <c r="DZ107" s="431"/>
      <c r="EA107" s="431"/>
      <c r="EB107" s="261"/>
      <c r="EC107" s="82"/>
    </row>
    <row r="108" spans="1:133" s="51" customFormat="1" ht="15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72">
        <v>13010</v>
      </c>
      <c r="BJ108" s="535">
        <v>12520</v>
      </c>
      <c r="BK108" s="559">
        <v>11970</v>
      </c>
      <c r="BL108" s="281">
        <v>12729</v>
      </c>
      <c r="BM108" s="281">
        <v>12651</v>
      </c>
      <c r="BN108" s="281">
        <v>11305</v>
      </c>
      <c r="BO108" s="56"/>
      <c r="BP108" s="281"/>
      <c r="BQ108" s="281"/>
      <c r="BR108" s="281"/>
      <c r="BS108" s="281"/>
      <c r="BT108" s="281"/>
      <c r="BU108" s="94">
        <f t="shared" si="662" ref="BU108:CD112">O108-C108</f>
        <v>1081</v>
      </c>
      <c r="BV108" s="97">
        <f t="shared" si="662"/>
        <v>112</v>
      </c>
      <c r="BW108" s="97">
        <f t="shared" si="662"/>
        <v>-331</v>
      </c>
      <c r="BX108" s="97">
        <f t="shared" si="662"/>
        <v>1377</v>
      </c>
      <c r="BY108" s="97">
        <f t="shared" si="662"/>
        <v>941</v>
      </c>
      <c r="BZ108" s="97">
        <f t="shared" si="662"/>
        <v>-207</v>
      </c>
      <c r="CA108" s="97">
        <f t="shared" si="662"/>
        <v>1811</v>
      </c>
      <c r="CB108" s="97">
        <f t="shared" si="662"/>
        <v>-755</v>
      </c>
      <c r="CC108" s="97">
        <f t="shared" si="662"/>
        <v>1862</v>
      </c>
      <c r="CD108" s="392">
        <f t="shared" si="662"/>
        <v>-261</v>
      </c>
      <c r="CE108" s="415">
        <f t="shared" si="663" ref="CE108:CN112">Y108-M108</f>
        <v>-1178</v>
      </c>
      <c r="CF108" s="97">
        <f t="shared" si="663"/>
        <v>-666</v>
      </c>
      <c r="CG108" s="97">
        <f t="shared" si="663"/>
        <v>1014</v>
      </c>
      <c r="CH108" s="97">
        <f t="shared" si="663"/>
        <v>264</v>
      </c>
      <c r="CI108" s="97">
        <f t="shared" si="663"/>
        <v>255</v>
      </c>
      <c r="CJ108" s="233">
        <f t="shared" si="663"/>
        <v>82</v>
      </c>
      <c r="CK108" s="233">
        <f t="shared" si="663"/>
        <v>-228</v>
      </c>
      <c r="CL108" s="233">
        <f t="shared" si="663"/>
        <v>721</v>
      </c>
      <c r="CM108" s="258">
        <f t="shared" si="663"/>
        <v>-998</v>
      </c>
      <c r="CN108" s="258">
        <f t="shared" si="663"/>
        <v>856</v>
      </c>
      <c r="CO108" s="258">
        <f t="shared" si="664" ref="CO108:CX112">AI108-W108</f>
        <v>-656</v>
      </c>
      <c r="CP108" s="372">
        <f t="shared" si="664"/>
        <v>1447</v>
      </c>
      <c r="CQ108" s="341">
        <f t="shared" si="664"/>
        <v>188</v>
      </c>
      <c r="CR108" s="258">
        <f t="shared" si="664"/>
        <v>352</v>
      </c>
      <c r="CS108" s="258">
        <f t="shared" si="664"/>
        <v>-192</v>
      </c>
      <c r="CT108" s="258">
        <f t="shared" si="664"/>
        <v>93</v>
      </c>
      <c r="CU108" s="258">
        <f t="shared" si="664"/>
        <v>283</v>
      </c>
      <c r="CV108" s="258">
        <f t="shared" si="664"/>
        <v>-417</v>
      </c>
      <c r="CW108" s="258">
        <f t="shared" si="664"/>
        <v>-306</v>
      </c>
      <c r="CX108" s="258">
        <f t="shared" si="664"/>
        <v>733</v>
      </c>
      <c r="CY108" s="258">
        <f t="shared" si="665" ref="CY108:DH112">AS108-AG108</f>
        <v>315</v>
      </c>
      <c r="CZ108" s="258">
        <f t="shared" si="665"/>
        <v>-742</v>
      </c>
      <c r="DA108" s="258">
        <f t="shared" si="665"/>
        <v>-10620</v>
      </c>
      <c r="DB108" s="372">
        <f t="shared" si="665"/>
        <v>-9255</v>
      </c>
      <c r="DC108" s="372">
        <f t="shared" si="665"/>
        <v>-9885</v>
      </c>
      <c r="DD108" s="372">
        <f t="shared" si="665"/>
        <v>-10067</v>
      </c>
      <c r="DE108" s="372">
        <f t="shared" si="665"/>
        <v>595</v>
      </c>
      <c r="DF108" s="372">
        <f t="shared" si="665"/>
        <v>-871</v>
      </c>
      <c r="DG108" s="372">
        <f t="shared" si="665"/>
        <v>876</v>
      </c>
      <c r="DH108" s="372">
        <f t="shared" si="665"/>
        <v>175</v>
      </c>
      <c r="DI108" s="372">
        <f t="shared" si="666" ref="DI108:DT112">BC108-AQ108</f>
        <v>-527</v>
      </c>
      <c r="DJ108" s="372">
        <f t="shared" si="666"/>
        <v>92</v>
      </c>
      <c r="DK108" s="372">
        <f t="shared" si="666"/>
        <v>860</v>
      </c>
      <c r="DL108" s="372">
        <f t="shared" si="666"/>
        <v>566</v>
      </c>
      <c r="DM108" s="372">
        <f t="shared" si="666"/>
        <v>11089</v>
      </c>
      <c r="DN108" s="372">
        <f t="shared" si="666"/>
        <v>8137</v>
      </c>
      <c r="DO108" s="372">
        <f t="shared" si="666"/>
        <v>11299</v>
      </c>
      <c r="DP108" s="372">
        <f t="shared" si="666"/>
        <v>10873</v>
      </c>
      <c r="DQ108" s="372">
        <f t="shared" si="666"/>
        <v>-1141</v>
      </c>
      <c r="DR108" s="372">
        <f t="shared" si="666"/>
        <v>1874</v>
      </c>
      <c r="DS108" s="372">
        <f t="shared" si="666"/>
        <v>-61</v>
      </c>
      <c r="DT108" s="372">
        <f t="shared" si="666"/>
        <v>-617</v>
      </c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11305</v>
      </c>
    </row>
    <row r="109" spans="1:133" s="51" customFormat="1" ht="15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72">
        <v>173</v>
      </c>
      <c r="BJ109" s="535">
        <v>153</v>
      </c>
      <c r="BK109" s="559">
        <v>146</v>
      </c>
      <c r="BL109" s="281">
        <v>188</v>
      </c>
      <c r="BM109" s="281">
        <v>186</v>
      </c>
      <c r="BN109" s="281">
        <v>158</v>
      </c>
      <c r="BO109" s="56"/>
      <c r="BP109" s="281"/>
      <c r="BQ109" s="281"/>
      <c r="BR109" s="281"/>
      <c r="BS109" s="281"/>
      <c r="BT109" s="281"/>
      <c r="BU109" s="94">
        <f t="shared" si="662"/>
        <v>5</v>
      </c>
      <c r="BV109" s="97">
        <f t="shared" si="662"/>
        <v>21</v>
      </c>
      <c r="BW109" s="97">
        <f t="shared" si="662"/>
        <v>-16</v>
      </c>
      <c r="BX109" s="97">
        <f t="shared" si="662"/>
        <v>13</v>
      </c>
      <c r="BY109" s="97">
        <f t="shared" si="662"/>
        <v>21</v>
      </c>
      <c r="BZ109" s="97">
        <f t="shared" si="662"/>
        <v>20</v>
      </c>
      <c r="CA109" s="97">
        <f t="shared" si="662"/>
        <v>16</v>
      </c>
      <c r="CB109" s="97">
        <f t="shared" si="662"/>
        <v>-17</v>
      </c>
      <c r="CC109" s="97">
        <f t="shared" si="662"/>
        <v>41</v>
      </c>
      <c r="CD109" s="392">
        <f t="shared" si="662"/>
        <v>30</v>
      </c>
      <c r="CE109" s="415">
        <f t="shared" si="663"/>
        <v>3</v>
      </c>
      <c r="CF109" s="97">
        <f t="shared" si="663"/>
        <v>-4</v>
      </c>
      <c r="CG109" s="97">
        <f t="shared" si="663"/>
        <v>74</v>
      </c>
      <c r="CH109" s="97">
        <f t="shared" si="663"/>
        <v>52</v>
      </c>
      <c r="CI109" s="97">
        <f t="shared" si="663"/>
        <v>63</v>
      </c>
      <c r="CJ109" s="233">
        <f t="shared" si="663"/>
        <v>98</v>
      </c>
      <c r="CK109" s="233">
        <f t="shared" si="663"/>
        <v>35</v>
      </c>
      <c r="CL109" s="233">
        <f t="shared" si="663"/>
        <v>93</v>
      </c>
      <c r="CM109" s="258">
        <f t="shared" si="663"/>
        <v>51</v>
      </c>
      <c r="CN109" s="258">
        <f t="shared" si="663"/>
        <v>66</v>
      </c>
      <c r="CO109" s="258">
        <f t="shared" si="664"/>
        <v>100</v>
      </c>
      <c r="CP109" s="372">
        <f t="shared" si="664"/>
        <v>33</v>
      </c>
      <c r="CQ109" s="341">
        <f t="shared" si="664"/>
        <v>13</v>
      </c>
      <c r="CR109" s="258">
        <f t="shared" si="664"/>
        <v>29</v>
      </c>
      <c r="CS109" s="258">
        <f t="shared" si="664"/>
        <v>-4</v>
      </c>
      <c r="CT109" s="258">
        <f t="shared" si="664"/>
        <v>-44</v>
      </c>
      <c r="CU109" s="258">
        <f t="shared" si="664"/>
        <v>-21</v>
      </c>
      <c r="CV109" s="258">
        <f t="shared" si="664"/>
        <v>-32</v>
      </c>
      <c r="CW109" s="258">
        <f t="shared" si="664"/>
        <v>-19</v>
      </c>
      <c r="CX109" s="258">
        <f t="shared" si="664"/>
        <v>-46</v>
      </c>
      <c r="CY109" s="258">
        <f t="shared" si="665"/>
        <v>23</v>
      </c>
      <c r="CZ109" s="258">
        <f t="shared" si="665"/>
        <v>-39</v>
      </c>
      <c r="DA109" s="258">
        <f t="shared" si="665"/>
        <v>-201</v>
      </c>
      <c r="DB109" s="372">
        <f t="shared" si="665"/>
        <v>-153</v>
      </c>
      <c r="DC109" s="372">
        <f t="shared" si="665"/>
        <v>-140</v>
      </c>
      <c r="DD109" s="372">
        <f t="shared" si="665"/>
        <v>-150</v>
      </c>
      <c r="DE109" s="372">
        <f t="shared" si="665"/>
        <v>-30</v>
      </c>
      <c r="DF109" s="372">
        <f t="shared" si="665"/>
        <v>-16</v>
      </c>
      <c r="DG109" s="372">
        <f t="shared" si="665"/>
        <v>-7</v>
      </c>
      <c r="DH109" s="372">
        <f t="shared" si="665"/>
        <v>-41</v>
      </c>
      <c r="DI109" s="372">
        <f t="shared" si="666"/>
        <v>-13</v>
      </c>
      <c r="DJ109" s="372">
        <f t="shared" si="666"/>
        <v>-26</v>
      </c>
      <c r="DK109" s="372">
        <f t="shared" si="666"/>
        <v>-60</v>
      </c>
      <c r="DL109" s="372">
        <f t="shared" si="666"/>
        <v>11</v>
      </c>
      <c r="DM109" s="372">
        <f t="shared" si="666"/>
        <v>113</v>
      </c>
      <c r="DN109" s="372">
        <f t="shared" si="666"/>
        <v>88</v>
      </c>
      <c r="DO109" s="372">
        <f t="shared" si="666"/>
        <v>135</v>
      </c>
      <c r="DP109" s="372">
        <f t="shared" si="666"/>
        <v>123</v>
      </c>
      <c r="DQ109" s="372">
        <f t="shared" si="666"/>
        <v>-24</v>
      </c>
      <c r="DR109" s="372">
        <f t="shared" si="666"/>
        <v>51</v>
      </c>
      <c r="DS109" s="372">
        <f t="shared" si="666"/>
        <v>15</v>
      </c>
      <c r="DT109" s="372">
        <f t="shared" si="666"/>
        <v>5</v>
      </c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158</v>
      </c>
    </row>
    <row r="110" spans="1:133" s="51" customFormat="1" ht="15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72">
        <v>2128</v>
      </c>
      <c r="BJ110" s="535">
        <v>1983</v>
      </c>
      <c r="BK110" s="559">
        <v>1892</v>
      </c>
      <c r="BL110" s="281">
        <v>2050</v>
      </c>
      <c r="BM110" s="281">
        <v>2140</v>
      </c>
      <c r="BN110" s="281">
        <v>1629</v>
      </c>
      <c r="BO110" s="56"/>
      <c r="BP110" s="281"/>
      <c r="BQ110" s="281"/>
      <c r="BR110" s="281"/>
      <c r="BS110" s="281"/>
      <c r="BT110" s="281"/>
      <c r="BU110" s="94">
        <f t="shared" si="662"/>
        <v>277</v>
      </c>
      <c r="BV110" s="97">
        <f t="shared" si="662"/>
        <v>-450</v>
      </c>
      <c r="BW110" s="97">
        <f t="shared" si="662"/>
        <v>62</v>
      </c>
      <c r="BX110" s="97">
        <f t="shared" si="662"/>
        <v>752</v>
      </c>
      <c r="BY110" s="97">
        <f t="shared" si="662"/>
        <v>74</v>
      </c>
      <c r="BZ110" s="97">
        <f t="shared" si="662"/>
        <v>87</v>
      </c>
      <c r="CA110" s="97">
        <f t="shared" si="662"/>
        <v>503</v>
      </c>
      <c r="CB110" s="97">
        <f t="shared" si="662"/>
        <v>-58</v>
      </c>
      <c r="CC110" s="97">
        <f t="shared" si="662"/>
        <v>491</v>
      </c>
      <c r="CD110" s="392">
        <f t="shared" si="662"/>
        <v>84</v>
      </c>
      <c r="CE110" s="415">
        <f t="shared" si="663"/>
        <v>89</v>
      </c>
      <c r="CF110" s="97">
        <f t="shared" si="663"/>
        <v>9</v>
      </c>
      <c r="CG110" s="97">
        <f t="shared" si="663"/>
        <v>118</v>
      </c>
      <c r="CH110" s="97">
        <f t="shared" si="663"/>
        <v>296</v>
      </c>
      <c r="CI110" s="97">
        <f t="shared" si="663"/>
        <v>-24</v>
      </c>
      <c r="CJ110" s="233">
        <f t="shared" si="663"/>
        <v>-507</v>
      </c>
      <c r="CK110" s="233">
        <f t="shared" si="663"/>
        <v>34</v>
      </c>
      <c r="CL110" s="233">
        <f t="shared" si="663"/>
        <v>77</v>
      </c>
      <c r="CM110" s="258">
        <f t="shared" si="663"/>
        <v>-325</v>
      </c>
      <c r="CN110" s="258">
        <f t="shared" si="663"/>
        <v>68</v>
      </c>
      <c r="CO110" s="258">
        <f t="shared" si="664"/>
        <v>-278</v>
      </c>
      <c r="CP110" s="372">
        <f t="shared" si="664"/>
        <v>432</v>
      </c>
      <c r="CQ110" s="341">
        <f t="shared" si="664"/>
        <v>-408</v>
      </c>
      <c r="CR110" s="258">
        <f t="shared" si="664"/>
        <v>-83</v>
      </c>
      <c r="CS110" s="258">
        <f t="shared" si="664"/>
        <v>-36</v>
      </c>
      <c r="CT110" s="258">
        <f t="shared" si="664"/>
        <v>279</v>
      </c>
      <c r="CU110" s="258">
        <f t="shared" si="664"/>
        <v>-209</v>
      </c>
      <c r="CV110" s="258">
        <f t="shared" si="664"/>
        <v>-281</v>
      </c>
      <c r="CW110" s="258">
        <f t="shared" si="664"/>
        <v>-463</v>
      </c>
      <c r="CX110" s="258">
        <f t="shared" si="664"/>
        <v>265</v>
      </c>
      <c r="CY110" s="258">
        <f t="shared" si="665"/>
        <v>-358</v>
      </c>
      <c r="CZ110" s="258">
        <f t="shared" si="665"/>
        <v>47</v>
      </c>
      <c r="DA110" s="258">
        <f t="shared" si="665"/>
        <v>-1697</v>
      </c>
      <c r="DB110" s="372">
        <f t="shared" si="665"/>
        <v>-1211</v>
      </c>
      <c r="DC110" s="372">
        <f t="shared" si="665"/>
        <v>-1845</v>
      </c>
      <c r="DD110" s="372">
        <f t="shared" si="665"/>
        <v>-1516</v>
      </c>
      <c r="DE110" s="372">
        <f t="shared" si="665"/>
        <v>267</v>
      </c>
      <c r="DF110" s="372">
        <f t="shared" si="665"/>
        <v>-329</v>
      </c>
      <c r="DG110" s="372">
        <f t="shared" si="665"/>
        <v>462</v>
      </c>
      <c r="DH110" s="372">
        <f t="shared" si="665"/>
        <v>351</v>
      </c>
      <c r="DI110" s="372">
        <f t="shared" si="666"/>
        <v>170</v>
      </c>
      <c r="DJ110" s="372">
        <f t="shared" si="666"/>
        <v>-114</v>
      </c>
      <c r="DK110" s="372">
        <f t="shared" si="666"/>
        <v>430</v>
      </c>
      <c r="DL110" s="372">
        <f t="shared" si="666"/>
        <v>91</v>
      </c>
      <c r="DM110" s="372">
        <f t="shared" si="666"/>
        <v>1883</v>
      </c>
      <c r="DN110" s="372">
        <f t="shared" si="666"/>
        <v>1108</v>
      </c>
      <c r="DO110" s="372">
        <f t="shared" si="666"/>
        <v>1812</v>
      </c>
      <c r="DP110" s="372">
        <f t="shared" si="666"/>
        <v>1724</v>
      </c>
      <c r="DQ110" s="372">
        <f t="shared" si="666"/>
        <v>-266</v>
      </c>
      <c r="DR110" s="372">
        <f t="shared" si="666"/>
        <v>314</v>
      </c>
      <c r="DS110" s="372">
        <f t="shared" si="666"/>
        <v>64</v>
      </c>
      <c r="DT110" s="372">
        <f t="shared" si="666"/>
        <v>-277</v>
      </c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1629</v>
      </c>
    </row>
    <row r="111" spans="1:133" s="51" customFormat="1" ht="15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72">
        <v>106</v>
      </c>
      <c r="BJ111" s="535">
        <v>156</v>
      </c>
      <c r="BK111" s="559">
        <v>168</v>
      </c>
      <c r="BL111" s="281">
        <v>144</v>
      </c>
      <c r="BM111" s="281">
        <v>139</v>
      </c>
      <c r="BN111" s="281">
        <v>86</v>
      </c>
      <c r="BO111" s="56"/>
      <c r="BP111" s="281"/>
      <c r="BQ111" s="281"/>
      <c r="BR111" s="281"/>
      <c r="BS111" s="281"/>
      <c r="BT111" s="281"/>
      <c r="BU111" s="94">
        <f t="shared" si="662"/>
        <v>22</v>
      </c>
      <c r="BV111" s="97">
        <f t="shared" si="662"/>
        <v>-79</v>
      </c>
      <c r="BW111" s="97">
        <f t="shared" si="662"/>
        <v>116</v>
      </c>
      <c r="BX111" s="97">
        <f t="shared" si="662"/>
        <v>11</v>
      </c>
      <c r="BY111" s="97">
        <f t="shared" si="662"/>
        <v>-1</v>
      </c>
      <c r="BZ111" s="97">
        <f t="shared" si="662"/>
        <v>-28</v>
      </c>
      <c r="CA111" s="97">
        <f t="shared" si="662"/>
        <v>29</v>
      </c>
      <c r="CB111" s="97">
        <f t="shared" si="662"/>
        <v>-19</v>
      </c>
      <c r="CC111" s="97">
        <f t="shared" si="662"/>
        <v>14</v>
      </c>
      <c r="CD111" s="392">
        <f t="shared" si="662"/>
        <v>3</v>
      </c>
      <c r="CE111" s="415">
        <f t="shared" si="663"/>
        <v>63</v>
      </c>
      <c r="CF111" s="97">
        <f t="shared" si="663"/>
        <v>-88</v>
      </c>
      <c r="CG111" s="97">
        <f t="shared" si="663"/>
        <v>-48</v>
      </c>
      <c r="CH111" s="97">
        <f t="shared" si="663"/>
        <v>39</v>
      </c>
      <c r="CI111" s="97">
        <f t="shared" si="663"/>
        <v>-160</v>
      </c>
      <c r="CJ111" s="233">
        <f t="shared" si="663"/>
        <v>-58</v>
      </c>
      <c r="CK111" s="233">
        <f t="shared" si="663"/>
        <v>-1</v>
      </c>
      <c r="CL111" s="233">
        <f t="shared" si="663"/>
        <v>39</v>
      </c>
      <c r="CM111" s="258">
        <f t="shared" si="663"/>
        <v>-34</v>
      </c>
      <c r="CN111" s="258">
        <f t="shared" si="663"/>
        <v>-3</v>
      </c>
      <c r="CO111" s="258">
        <f t="shared" si="664"/>
        <v>-9</v>
      </c>
      <c r="CP111" s="372">
        <f t="shared" si="664"/>
        <v>25</v>
      </c>
      <c r="CQ111" s="341">
        <f t="shared" si="664"/>
        <v>-89</v>
      </c>
      <c r="CR111" s="258">
        <f t="shared" si="664"/>
        <v>-61</v>
      </c>
      <c r="CS111" s="258">
        <f t="shared" si="664"/>
        <v>-27</v>
      </c>
      <c r="CT111" s="258">
        <f t="shared" si="664"/>
        <v>-13</v>
      </c>
      <c r="CU111" s="258">
        <f t="shared" si="664"/>
        <v>-53</v>
      </c>
      <c r="CV111" s="258">
        <f t="shared" si="664"/>
        <v>-50</v>
      </c>
      <c r="CW111" s="258">
        <f t="shared" si="664"/>
        <v>-96</v>
      </c>
      <c r="CX111" s="258">
        <f t="shared" si="664"/>
        <v>-63</v>
      </c>
      <c r="CY111" s="258">
        <f t="shared" si="665"/>
        <v>-71</v>
      </c>
      <c r="CZ111" s="258">
        <f t="shared" si="665"/>
        <v>17</v>
      </c>
      <c r="DA111" s="258">
        <f t="shared" si="665"/>
        <v>-178</v>
      </c>
      <c r="DB111" s="372">
        <f t="shared" si="665"/>
        <v>-61</v>
      </c>
      <c r="DC111" s="372">
        <f t="shared" si="665"/>
        <v>-145</v>
      </c>
      <c r="DD111" s="372">
        <f t="shared" si="665"/>
        <v>-80</v>
      </c>
      <c r="DE111" s="372">
        <f t="shared" si="665"/>
        <v>88</v>
      </c>
      <c r="DF111" s="372">
        <f t="shared" si="665"/>
        <v>71</v>
      </c>
      <c r="DG111" s="372">
        <f t="shared" si="665"/>
        <v>101</v>
      </c>
      <c r="DH111" s="372">
        <f t="shared" si="665"/>
        <v>-5</v>
      </c>
      <c r="DI111" s="372">
        <f t="shared" si="666"/>
        <v>118</v>
      </c>
      <c r="DJ111" s="372">
        <f t="shared" si="666"/>
        <v>74</v>
      </c>
      <c r="DK111" s="372">
        <f t="shared" si="666"/>
        <v>80</v>
      </c>
      <c r="DL111" s="372">
        <f t="shared" si="666"/>
        <v>43</v>
      </c>
      <c r="DM111" s="372">
        <f t="shared" si="666"/>
        <v>180</v>
      </c>
      <c r="DN111" s="372">
        <f t="shared" si="666"/>
        <v>94</v>
      </c>
      <c r="DO111" s="372">
        <f t="shared" si="666"/>
        <v>96</v>
      </c>
      <c r="DP111" s="372">
        <f t="shared" si="666"/>
        <v>140</v>
      </c>
      <c r="DQ111" s="372">
        <f t="shared" si="666"/>
        <v>-14</v>
      </c>
      <c r="DR111" s="372">
        <f t="shared" si="666"/>
        <v>-10</v>
      </c>
      <c r="DS111" s="372">
        <f t="shared" si="666"/>
        <v>-34</v>
      </c>
      <c r="DT111" s="372">
        <f t="shared" si="666"/>
        <v>-6</v>
      </c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86</v>
      </c>
    </row>
    <row r="112" spans="1:133" s="51" customFormat="1" ht="15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72">
        <v>12</v>
      </c>
      <c r="BJ112" s="535">
        <v>10</v>
      </c>
      <c r="BK112" s="559">
        <v>10</v>
      </c>
      <c r="BL112" s="281">
        <v>11</v>
      </c>
      <c r="BM112" s="281">
        <v>8</v>
      </c>
      <c r="BN112" s="281">
        <v>7</v>
      </c>
      <c r="BO112" s="56"/>
      <c r="BP112" s="281"/>
      <c r="BQ112" s="281"/>
      <c r="BR112" s="281"/>
      <c r="BS112" s="281"/>
      <c r="BT112" s="281"/>
      <c r="BU112" s="94">
        <f t="shared" si="662"/>
        <v>153</v>
      </c>
      <c r="BV112" s="97">
        <f t="shared" si="662"/>
        <v>87</v>
      </c>
      <c r="BW112" s="97">
        <f t="shared" si="662"/>
        <v>38</v>
      </c>
      <c r="BX112" s="97">
        <f t="shared" si="662"/>
        <v>1</v>
      </c>
      <c r="BY112" s="97">
        <f t="shared" si="662"/>
        <v>-1</v>
      </c>
      <c r="BZ112" s="97">
        <f t="shared" si="662"/>
        <v>-2</v>
      </c>
      <c r="CA112" s="97">
        <f t="shared" si="662"/>
        <v>1</v>
      </c>
      <c r="CB112" s="97">
        <f t="shared" si="662"/>
        <v>-2</v>
      </c>
      <c r="CC112" s="97">
        <f t="shared" si="662"/>
        <v>0</v>
      </c>
      <c r="CD112" s="392">
        <f t="shared" si="662"/>
        <v>-2</v>
      </c>
      <c r="CE112" s="415">
        <f t="shared" si="663"/>
        <v>0</v>
      </c>
      <c r="CF112" s="97">
        <f t="shared" si="663"/>
        <v>-6</v>
      </c>
      <c r="CG112" s="97">
        <f t="shared" si="663"/>
        <v>-154</v>
      </c>
      <c r="CH112" s="97">
        <f t="shared" si="663"/>
        <v>-87</v>
      </c>
      <c r="CI112" s="97">
        <f t="shared" si="663"/>
        <v>-40</v>
      </c>
      <c r="CJ112" s="233">
        <f t="shared" si="663"/>
        <v>1</v>
      </c>
      <c r="CK112" s="233">
        <f t="shared" si="663"/>
        <v>-2</v>
      </c>
      <c r="CL112" s="233">
        <f t="shared" si="663"/>
        <v>3</v>
      </c>
      <c r="CM112" s="258">
        <f t="shared" si="663"/>
        <v>1</v>
      </c>
      <c r="CN112" s="258">
        <f t="shared" si="663"/>
        <v>0</v>
      </c>
      <c r="CO112" s="258">
        <f t="shared" si="664"/>
        <v>0</v>
      </c>
      <c r="CP112" s="372">
        <f t="shared" si="664"/>
        <v>18</v>
      </c>
      <c r="CQ112" s="341">
        <f t="shared" si="664"/>
        <v>-10</v>
      </c>
      <c r="CR112" s="258">
        <f t="shared" si="664"/>
        <v>1</v>
      </c>
      <c r="CS112" s="258">
        <f t="shared" si="664"/>
        <v>-2</v>
      </c>
      <c r="CT112" s="258">
        <f t="shared" si="664"/>
        <v>-2</v>
      </c>
      <c r="CU112" s="258">
        <f t="shared" si="664"/>
        <v>4</v>
      </c>
      <c r="CV112" s="258">
        <f t="shared" si="664"/>
        <v>-1</v>
      </c>
      <c r="CW112" s="258">
        <f t="shared" si="664"/>
        <v>-2</v>
      </c>
      <c r="CX112" s="258">
        <f t="shared" si="664"/>
        <v>3</v>
      </c>
      <c r="CY112" s="258">
        <f t="shared" si="665"/>
        <v>-4</v>
      </c>
      <c r="CZ112" s="258">
        <f t="shared" si="665"/>
        <v>-1</v>
      </c>
      <c r="DA112" s="258">
        <f t="shared" si="665"/>
        <v>-12</v>
      </c>
      <c r="DB112" s="372">
        <f t="shared" si="665"/>
        <v>-22</v>
      </c>
      <c r="DC112" s="372">
        <f t="shared" si="665"/>
        <v>-5</v>
      </c>
      <c r="DD112" s="372">
        <f t="shared" si="665"/>
        <v>-7</v>
      </c>
      <c r="DE112" s="372">
        <f t="shared" si="665"/>
        <v>3</v>
      </c>
      <c r="DF112" s="372">
        <f t="shared" si="665"/>
        <v>-1</v>
      </c>
      <c r="DG112" s="372">
        <f t="shared" si="665"/>
        <v>-4</v>
      </c>
      <c r="DH112" s="372">
        <f t="shared" si="665"/>
        <v>0</v>
      </c>
      <c r="DI112" s="372">
        <f t="shared" si="666"/>
        <v>3</v>
      </c>
      <c r="DJ112" s="372">
        <f t="shared" si="666"/>
        <v>-6</v>
      </c>
      <c r="DK112" s="372">
        <f t="shared" si="666"/>
        <v>2</v>
      </c>
      <c r="DL112" s="372">
        <f t="shared" si="666"/>
        <v>2</v>
      </c>
      <c r="DM112" s="372">
        <f t="shared" si="666"/>
        <v>7</v>
      </c>
      <c r="DN112" s="372">
        <f t="shared" si="666"/>
        <v>4</v>
      </c>
      <c r="DO112" s="372">
        <f t="shared" si="666"/>
        <v>10</v>
      </c>
      <c r="DP112" s="372">
        <f t="shared" si="666"/>
        <v>7</v>
      </c>
      <c r="DQ112" s="372">
        <f t="shared" si="666"/>
        <v>-4</v>
      </c>
      <c r="DR112" s="372">
        <f t="shared" si="666"/>
        <v>1</v>
      </c>
      <c r="DS112" s="372">
        <f t="shared" si="666"/>
        <v>-2</v>
      </c>
      <c r="DT112" s="372">
        <f t="shared" si="666"/>
        <v>-5</v>
      </c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7</v>
      </c>
    </row>
    <row r="113" spans="1:133" s="65" customFormat="1" ht="15.75" thickBot="1">
      <c r="A113" s="139"/>
      <c r="B113" s="59" t="s">
        <v>144</v>
      </c>
      <c r="C113" s="60">
        <f>SUM(C108:C112)</f>
        <v>12431</v>
      </c>
      <c r="D113" s="61">
        <f t="shared" si="667" ref="D113:EC120">SUM(D108:D112)</f>
        <v>13470</v>
      </c>
      <c r="E113" s="61">
        <f t="shared" si="667"/>
        <v>13747</v>
      </c>
      <c r="F113" s="63">
        <f t="shared" si="667"/>
        <v>12616</v>
      </c>
      <c r="G113" s="61">
        <f t="shared" si="667"/>
        <v>13598</v>
      </c>
      <c r="H113" s="61">
        <f t="shared" si="667"/>
        <v>13504</v>
      </c>
      <c r="I113" s="61">
        <f t="shared" si="667"/>
        <v>12730</v>
      </c>
      <c r="J113" s="61">
        <f t="shared" si="667"/>
        <v>14665</v>
      </c>
      <c r="K113" s="61">
        <f t="shared" si="667"/>
        <v>12682</v>
      </c>
      <c r="L113" s="62">
        <f t="shared" si="667"/>
        <v>12427</v>
      </c>
      <c r="M113" s="61">
        <f t="shared" si="667"/>
        <v>15426</v>
      </c>
      <c r="N113" s="61">
        <f t="shared" si="667"/>
        <v>14292</v>
      </c>
      <c r="O113" s="61">
        <f t="shared" si="667"/>
        <v>13969</v>
      </c>
      <c r="P113" s="61">
        <f t="shared" si="667"/>
        <v>13161</v>
      </c>
      <c r="Q113" s="61">
        <f t="shared" si="667"/>
        <v>13616</v>
      </c>
      <c r="R113" s="61">
        <f t="shared" si="667"/>
        <v>14770</v>
      </c>
      <c r="S113" s="61">
        <f t="shared" si="667"/>
        <v>14632</v>
      </c>
      <c r="T113" s="61">
        <f t="shared" si="667"/>
        <v>13374</v>
      </c>
      <c r="U113" s="61">
        <f t="shared" si="667"/>
        <v>15090</v>
      </c>
      <c r="V113" s="61">
        <f t="shared" si="667"/>
        <v>13814</v>
      </c>
      <c r="W113" s="61">
        <f t="shared" si="667"/>
        <v>15090</v>
      </c>
      <c r="X113" s="62">
        <f t="shared" si="667"/>
        <v>12281</v>
      </c>
      <c r="Y113" s="61">
        <f t="shared" si="667"/>
        <v>14403</v>
      </c>
      <c r="Z113" s="61">
        <f t="shared" si="667"/>
        <v>13537</v>
      </c>
      <c r="AA113" s="61">
        <f t="shared" si="667"/>
        <v>14973</v>
      </c>
      <c r="AB113" s="61">
        <f t="shared" si="667"/>
        <v>13725</v>
      </c>
      <c r="AC113" s="61">
        <f t="shared" si="667"/>
        <v>13710</v>
      </c>
      <c r="AD113" s="61">
        <f t="shared" si="667"/>
        <v>14386</v>
      </c>
      <c r="AE113" s="61">
        <f t="shared" si="667"/>
        <v>14470</v>
      </c>
      <c r="AF113" s="61">
        <f t="shared" si="667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60">
        <v>15429</v>
      </c>
      <c r="BJ113" s="523">
        <v>14822</v>
      </c>
      <c r="BK113" s="547">
        <v>14186</v>
      </c>
      <c r="BL113" s="270">
        <v>15122</v>
      </c>
      <c r="BM113" s="270">
        <v>15124</v>
      </c>
      <c r="BN113" s="270">
        <v>13185</v>
      </c>
      <c r="BO113" s="63"/>
      <c r="BP113" s="270"/>
      <c r="BQ113" s="270"/>
      <c r="BR113" s="270"/>
      <c r="BS113" s="270"/>
      <c r="BT113" s="270"/>
      <c r="BU113" s="60">
        <f t="shared" si="667"/>
        <v>1538</v>
      </c>
      <c r="BV113" s="64">
        <f t="shared" si="668" ref="BV113:BX113">SUM(BV108:BV112)</f>
        <v>-309</v>
      </c>
      <c r="BW113" s="64">
        <f t="shared" si="668"/>
        <v>-131</v>
      </c>
      <c r="BX113" s="64">
        <f t="shared" si="668"/>
        <v>2154</v>
      </c>
      <c r="BY113" s="64">
        <f t="shared" si="669" ref="BY113">SUM(BY108:BY112)</f>
        <v>1034</v>
      </c>
      <c r="BZ113" s="64">
        <f t="shared" si="670" ref="BZ113:CH113">SUM(BZ108:BZ112)</f>
        <v>-130</v>
      </c>
      <c r="CA113" s="64">
        <f t="shared" si="670"/>
        <v>2360</v>
      </c>
      <c r="CB113" s="64">
        <f t="shared" si="670"/>
        <v>-851</v>
      </c>
      <c r="CC113" s="64">
        <f t="shared" si="670"/>
        <v>2408</v>
      </c>
      <c r="CD113" s="380">
        <f t="shared" si="670"/>
        <v>-146</v>
      </c>
      <c r="CE113" s="403">
        <f t="shared" si="670"/>
        <v>-1023</v>
      </c>
      <c r="CF113" s="64">
        <f t="shared" si="670"/>
        <v>-755</v>
      </c>
      <c r="CG113" s="64">
        <f t="shared" si="670"/>
        <v>1004</v>
      </c>
      <c r="CH113" s="64">
        <f t="shared" si="670"/>
        <v>564</v>
      </c>
      <c r="CI113" s="64">
        <f t="shared" si="671" ref="CI113:CJ113">SUM(CI108:CI112)</f>
        <v>94</v>
      </c>
      <c r="CJ113" s="221">
        <f t="shared" si="671"/>
        <v>-384</v>
      </c>
      <c r="CK113" s="221">
        <f t="shared" si="672" ref="CK113">SUM(CK108:CK112)</f>
        <v>-162</v>
      </c>
      <c r="CL113" s="221">
        <f t="shared" si="673" ref="CL113:CM113">SUM(CL108:CL112)</f>
        <v>933</v>
      </c>
      <c r="CM113" s="247">
        <f t="shared" si="673"/>
        <v>-1305</v>
      </c>
      <c r="CN113" s="247">
        <f t="shared" si="674" ref="CN113:CO113">SUM(CN108:CN112)</f>
        <v>987</v>
      </c>
      <c r="CO113" s="247">
        <f t="shared" si="674"/>
        <v>-843</v>
      </c>
      <c r="CP113" s="360">
        <f t="shared" si="675" ref="CP113:CQ113">SUM(CP108:CP112)</f>
        <v>1955</v>
      </c>
      <c r="CQ113" s="329">
        <f t="shared" si="675"/>
        <v>-306</v>
      </c>
      <c r="CR113" s="247">
        <f t="shared" si="676" ref="CR113">SUM(CR108:CR112)</f>
        <v>238</v>
      </c>
      <c r="CS113" s="247">
        <f t="shared" si="677" ref="CS113">SUM(CS108:CS112)</f>
        <v>-261</v>
      </c>
      <c r="CT113" s="247">
        <f t="shared" si="678" ref="CT113">SUM(CT108:CT112)</f>
        <v>313</v>
      </c>
      <c r="CU113" s="247">
        <f t="shared" si="679" ref="CU113">SUM(CU108:CU112)</f>
        <v>4</v>
      </c>
      <c r="CV113" s="247">
        <f t="shared" si="680" ref="CV113">SUM(CV108:CV112)</f>
        <v>-781</v>
      </c>
      <c r="CW113" s="247">
        <f t="shared" si="681" ref="CW113">SUM(CW108:CW112)</f>
        <v>-886</v>
      </c>
      <c r="CX113" s="247">
        <f t="shared" si="682" ref="CX113">SUM(CX108:CX112)</f>
        <v>892</v>
      </c>
      <c r="CY113" s="247">
        <f t="shared" si="683" ref="CY113">SUM(CY108:CY112)</f>
        <v>-95</v>
      </c>
      <c r="CZ113" s="247">
        <f t="shared" si="684" ref="CZ113">SUM(CZ108:CZ112)</f>
        <v>-718</v>
      </c>
      <c r="DA113" s="247">
        <f t="shared" si="685" ref="DA113">SUM(DA108:DA112)</f>
        <v>-12708</v>
      </c>
      <c r="DB113" s="360">
        <f t="shared" si="686" ref="DB113">SUM(DB108:DB112)</f>
        <v>-10702</v>
      </c>
      <c r="DC113" s="360">
        <f t="shared" si="687" ref="DC113">SUM(DC108:DC112)</f>
        <v>-12020</v>
      </c>
      <c r="DD113" s="360">
        <f t="shared" si="688" ref="DD113">SUM(DD108:DD112)</f>
        <v>-11820</v>
      </c>
      <c r="DE113" s="360">
        <f t="shared" si="689" ref="DE113">SUM(DE108:DE112)</f>
        <v>923</v>
      </c>
      <c r="DF113" s="360">
        <f t="shared" si="690" ref="DF113">SUM(DF108:DF112)</f>
        <v>-1146</v>
      </c>
      <c r="DG113" s="360">
        <f t="shared" si="691" ref="DG113">SUM(DG108:DG112)</f>
        <v>1428</v>
      </c>
      <c r="DH113" s="360">
        <f t="shared" si="692" ref="DH113">SUM(DH108:DH112)</f>
        <v>480</v>
      </c>
      <c r="DI113" s="360">
        <f t="shared" si="693" ref="DI113">SUM(DI108:DI112)</f>
        <v>-249</v>
      </c>
      <c r="DJ113" s="360">
        <f t="shared" si="694" ref="DJ113">SUM(DJ108:DJ112)</f>
        <v>20</v>
      </c>
      <c r="DK113" s="360">
        <f t="shared" si="695" ref="DK113:DL113">SUM(DK108:DK112)</f>
        <v>1312</v>
      </c>
      <c r="DL113" s="360">
        <f t="shared" si="695"/>
        <v>713</v>
      </c>
      <c r="DM113" s="360">
        <f t="shared" si="696" ref="DM113:DN113">SUM(DM108:DM112)</f>
        <v>13272</v>
      </c>
      <c r="DN113" s="360">
        <f t="shared" si="696"/>
        <v>9431</v>
      </c>
      <c r="DO113" s="360">
        <f t="shared" si="697" ref="DO113:DP113">SUM(DO108:DO112)</f>
        <v>13352</v>
      </c>
      <c r="DP113" s="360">
        <f t="shared" si="697"/>
        <v>12867</v>
      </c>
      <c r="DQ113" s="360">
        <f t="shared" si="698" ref="DQ113:DR113">SUM(DQ108:DQ112)</f>
        <v>-1449</v>
      </c>
      <c r="DR113" s="360">
        <f t="shared" si="698"/>
        <v>2230</v>
      </c>
      <c r="DS113" s="360">
        <f t="shared" si="699" ref="DS113:DT113">SUM(DS108:DS112)</f>
        <v>-18</v>
      </c>
      <c r="DT113" s="360">
        <f t="shared" si="699"/>
        <v>-900</v>
      </c>
      <c r="EB113" s="262"/>
      <c r="EC113" s="63">
        <f t="shared" si="667"/>
        <v>13185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275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443"/>
      <c r="DV114" s="443"/>
      <c r="DW114" s="443"/>
      <c r="DX114" s="443"/>
      <c r="DY114" s="443"/>
      <c r="DZ114" s="443"/>
      <c r="EA114" s="443"/>
      <c r="EB114" s="326"/>
      <c r="EC114" s="87"/>
    </row>
    <row r="115" spans="1:133" s="31" customFormat="1" ht="15">
      <c r="A115" s="138"/>
      <c r="B115" s="32" t="s">
        <v>139</v>
      </c>
      <c r="C115" s="89">
        <f t="shared" si="700" ref="C115:W115">C94-C101</f>
        <v>-10855.629999999888</v>
      </c>
      <c r="D115" s="90">
        <f t="shared" si="700"/>
        <v>-162230.8899999999</v>
      </c>
      <c r="E115" s="90">
        <f t="shared" si="700"/>
        <v>18449.320000000065</v>
      </c>
      <c r="F115" s="28">
        <f t="shared" si="700"/>
        <v>-130593.39000000013</v>
      </c>
      <c r="G115" s="90">
        <f t="shared" si="700"/>
        <v>501463.33000000007</v>
      </c>
      <c r="H115" s="90">
        <f t="shared" si="700"/>
        <v>114479.81000000006</v>
      </c>
      <c r="I115" s="90">
        <f t="shared" si="700"/>
        <v>-179095.68999999994</v>
      </c>
      <c r="J115" s="90">
        <f t="shared" si="700"/>
        <v>-211101.23999999976</v>
      </c>
      <c r="K115" s="90">
        <f t="shared" si="700"/>
        <v>-432908.44000000018</v>
      </c>
      <c r="L115" s="91">
        <f t="shared" si="700"/>
        <v>331441.0299999998</v>
      </c>
      <c r="M115" s="90">
        <f t="shared" si="700"/>
        <v>196765.12999999989</v>
      </c>
      <c r="N115" s="90">
        <f t="shared" si="700"/>
        <v>-138530</v>
      </c>
      <c r="O115" s="90">
        <f t="shared" si="700"/>
        <v>53632.670000000158</v>
      </c>
      <c r="P115" s="90">
        <f t="shared" si="700"/>
        <v>152236.64999999991</v>
      </c>
      <c r="Q115" s="90">
        <f t="shared" si="700"/>
        <v>-29776.35999999987</v>
      </c>
      <c r="R115" s="90">
        <f t="shared" si="700"/>
        <v>161560.23999999999</v>
      </c>
      <c r="S115" s="90">
        <f t="shared" si="700"/>
        <v>383983.36999999965</v>
      </c>
      <c r="T115" s="90">
        <f t="shared" si="700"/>
        <v>1284411.2699999996</v>
      </c>
      <c r="U115" s="90">
        <f t="shared" si="700"/>
        <v>-525459.81000000006</v>
      </c>
      <c r="V115" s="90">
        <f t="shared" si="700"/>
        <v>-633445</v>
      </c>
      <c r="W115" s="90">
        <f t="shared" si="700"/>
        <v>-525459.81000000006</v>
      </c>
      <c r="X115" s="91">
        <f t="shared" si="701" ref="X115:AB115">X94-X101</f>
        <v>331966.9600000002</v>
      </c>
      <c r="Y115" s="90">
        <f t="shared" si="701"/>
        <v>-42879</v>
      </c>
      <c r="Z115" s="90">
        <f t="shared" si="701"/>
        <v>151277</v>
      </c>
      <c r="AA115" s="90">
        <f t="shared" si="701"/>
        <v>-163006.93999999994</v>
      </c>
      <c r="AB115" s="90">
        <f t="shared" si="701"/>
        <v>-94952.810000000056</v>
      </c>
      <c r="AC115" s="90">
        <f t="shared" si="702" ref="AC115:AF115">AC94-AC101</f>
        <v>-39282.459999999963</v>
      </c>
      <c r="AD115" s="90">
        <f t="shared" si="702"/>
        <v>205870.93000000017</v>
      </c>
      <c r="AE115" s="90">
        <f t="shared" si="702"/>
        <v>500186</v>
      </c>
      <c r="AF115" s="90">
        <f t="shared" si="702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70">
        <v>349439</v>
      </c>
      <c r="BJ115" s="533">
        <v>328076</v>
      </c>
      <c r="BK115" s="557">
        <v>-756598</v>
      </c>
      <c r="BL115" s="279">
        <v>-154945</v>
      </c>
      <c r="BM115" s="279">
        <v>210662</v>
      </c>
      <c r="BN115" s="279">
        <v>56114</v>
      </c>
      <c r="BO115" s="28"/>
      <c r="BP115" s="279"/>
      <c r="BQ115" s="279"/>
      <c r="BR115" s="279"/>
      <c r="BS115" s="279"/>
      <c r="BT115" s="279"/>
      <c r="BU115" s="89">
        <f t="shared" si="703" ref="BU115:CD119">O115-C115</f>
        <v>64488.300000000047</v>
      </c>
      <c r="BV115" s="92">
        <f t="shared" si="703"/>
        <v>314467.5399999998</v>
      </c>
      <c r="BW115" s="92">
        <f t="shared" si="703"/>
        <v>-48225.679999999935</v>
      </c>
      <c r="BX115" s="92">
        <f t="shared" si="703"/>
        <v>292153.63000000012</v>
      </c>
      <c r="BY115" s="92">
        <f t="shared" si="703"/>
        <v>-117479.96000000043</v>
      </c>
      <c r="BZ115" s="92">
        <f t="shared" si="703"/>
        <v>1169931.4599999995</v>
      </c>
      <c r="CA115" s="92">
        <f t="shared" si="703"/>
        <v>-346364.12000000011</v>
      </c>
      <c r="CB115" s="92">
        <f t="shared" si="703"/>
        <v>-422343.76000000024</v>
      </c>
      <c r="CC115" s="92">
        <f t="shared" si="703"/>
        <v>-92551.369999999879</v>
      </c>
      <c r="CD115" s="390">
        <f t="shared" si="703"/>
        <v>525.93000000040047</v>
      </c>
      <c r="CE115" s="413">
        <f t="shared" si="704" ref="CE115:CN119">Y115-M115</f>
        <v>-239644.12999999989</v>
      </c>
      <c r="CF115" s="92">
        <f t="shared" si="704"/>
        <v>289807</v>
      </c>
      <c r="CG115" s="92">
        <f t="shared" si="704"/>
        <v>-216639.6100000001</v>
      </c>
      <c r="CH115" s="92">
        <f t="shared" si="704"/>
        <v>-247189.45999999996</v>
      </c>
      <c r="CI115" s="92">
        <f t="shared" si="704"/>
        <v>-9506.1000000000931</v>
      </c>
      <c r="CJ115" s="231">
        <f t="shared" si="704"/>
        <v>44310.690000000177</v>
      </c>
      <c r="CK115" s="231">
        <f t="shared" si="704"/>
        <v>116202.63000000035</v>
      </c>
      <c r="CL115" s="231">
        <f t="shared" si="704"/>
        <v>-1209304.5999999996</v>
      </c>
      <c r="CM115" s="244">
        <f t="shared" si="704"/>
        <v>805647.81000000006</v>
      </c>
      <c r="CN115" s="244">
        <f t="shared" si="704"/>
        <v>-193789</v>
      </c>
      <c r="CO115" s="244">
        <f t="shared" si="705" ref="CO115:CX119">AI115-W115</f>
        <v>95724.810000000056</v>
      </c>
      <c r="CP115" s="370">
        <f t="shared" si="705"/>
        <v>21586.039999999804</v>
      </c>
      <c r="CQ115" s="339">
        <f t="shared" si="705"/>
        <v>321303</v>
      </c>
      <c r="CR115" s="244">
        <f t="shared" si="705"/>
        <v>-88008</v>
      </c>
      <c r="CS115" s="244">
        <f t="shared" si="705"/>
        <v>-452384.06000000006</v>
      </c>
      <c r="CT115" s="244">
        <f t="shared" si="705"/>
        <v>39637.810000000056</v>
      </c>
      <c r="CU115" s="244">
        <f t="shared" si="705"/>
        <v>-74433.540000000037</v>
      </c>
      <c r="CV115" s="244">
        <f t="shared" si="705"/>
        <v>417292.06999999983</v>
      </c>
      <c r="CW115" s="244">
        <f t="shared" si="705"/>
        <v>-585917</v>
      </c>
      <c r="CX115" s="244">
        <f t="shared" si="705"/>
        <v>1076708.3300000001</v>
      </c>
      <c r="CY115" s="244">
        <f t="shared" si="706" ref="CY115:DH119">AS115-AG115</f>
        <v>-753229</v>
      </c>
      <c r="CZ115" s="244">
        <f t="shared" si="706"/>
        <v>-264143</v>
      </c>
      <c r="DA115" s="244">
        <f t="shared" si="706"/>
        <v>822822</v>
      </c>
      <c r="DB115" s="370">
        <f t="shared" si="706"/>
        <v>-292635</v>
      </c>
      <c r="DC115" s="370">
        <f t="shared" si="706"/>
        <v>33397</v>
      </c>
      <c r="DD115" s="370">
        <f t="shared" si="706"/>
        <v>684691</v>
      </c>
      <c r="DE115" s="370">
        <f t="shared" si="706"/>
        <v>787251</v>
      </c>
      <c r="DF115" s="370">
        <f t="shared" si="706"/>
        <v>191915</v>
      </c>
      <c r="DG115" s="370">
        <f t="shared" si="706"/>
        <v>-194920</v>
      </c>
      <c r="DH115" s="370">
        <f t="shared" si="706"/>
        <v>-46837</v>
      </c>
      <c r="DI115" s="370">
        <f t="shared" si="707" ref="DI115:DT119">BC115-AQ115</f>
        <v>581309</v>
      </c>
      <c r="DJ115" s="370">
        <f t="shared" si="707"/>
        <v>-419450</v>
      </c>
      <c r="DK115" s="370">
        <f t="shared" si="707"/>
        <v>208853</v>
      </c>
      <c r="DL115" s="370">
        <f t="shared" si="707"/>
        <v>355916</v>
      </c>
      <c r="DM115" s="370">
        <f t="shared" si="707"/>
        <v>-645977</v>
      </c>
      <c r="DN115" s="370">
        <f t="shared" si="707"/>
        <v>-5708</v>
      </c>
      <c r="DO115" s="370">
        <f t="shared" si="707"/>
        <v>37618</v>
      </c>
      <c r="DP115" s="370">
        <f t="shared" si="707"/>
        <v>-419884</v>
      </c>
      <c r="DQ115" s="370">
        <f t="shared" si="707"/>
        <v>-928458</v>
      </c>
      <c r="DR115" s="370">
        <f t="shared" si="707"/>
        <v>-291545</v>
      </c>
      <c r="DS115" s="370">
        <f t="shared" si="707"/>
        <v>519298</v>
      </c>
      <c r="DT115" s="370">
        <f t="shared" si="707"/>
        <v>-520212</v>
      </c>
      <c r="EB115" s="326"/>
      <c r="EC115" s="28">
        <f>EC94-EC101</f>
        <v>56114</v>
      </c>
    </row>
    <row r="116" spans="1:133" s="31" customFormat="1" ht="15">
      <c r="A116" s="138"/>
      <c r="B116" s="32" t="s">
        <v>140</v>
      </c>
      <c r="C116" s="89">
        <f t="shared" si="708" ref="C116:W116">C95-C102</f>
        <v>-267.79000000000087</v>
      </c>
      <c r="D116" s="90">
        <f t="shared" si="708"/>
        <v>-1732.5799999999999</v>
      </c>
      <c r="E116" s="90">
        <f t="shared" si="708"/>
        <v>-3802.3099999999977</v>
      </c>
      <c r="F116" s="28">
        <f t="shared" si="708"/>
        <v>-2823.6299999999992</v>
      </c>
      <c r="G116" s="90">
        <f t="shared" si="708"/>
        <v>222.75</v>
      </c>
      <c r="H116" s="90">
        <f t="shared" si="708"/>
        <v>1481.3400000000001</v>
      </c>
      <c r="I116" s="90">
        <f t="shared" si="708"/>
        <v>372.54000000000087</v>
      </c>
      <c r="J116" s="90">
        <f t="shared" si="708"/>
        <v>-1492.3199999999997</v>
      </c>
      <c r="K116" s="90">
        <f t="shared" si="708"/>
        <v>999.36000000000058</v>
      </c>
      <c r="L116" s="91">
        <f t="shared" si="708"/>
        <v>4380.3799999999992</v>
      </c>
      <c r="M116" s="90">
        <f t="shared" si="708"/>
        <v>-756.75</v>
      </c>
      <c r="N116" s="90">
        <f t="shared" si="708"/>
        <v>1355.5999999999985</v>
      </c>
      <c r="O116" s="90">
        <f t="shared" si="708"/>
        <v>5523.8599999999988</v>
      </c>
      <c r="P116" s="90">
        <f t="shared" si="708"/>
        <v>1016.7400000000016</v>
      </c>
      <c r="Q116" s="90">
        <f t="shared" si="708"/>
        <v>-1283.5200000000004</v>
      </c>
      <c r="R116" s="90">
        <f t="shared" si="708"/>
        <v>-1650.6700000000001</v>
      </c>
      <c r="S116" s="90">
        <f t="shared" si="708"/>
        <v>479.79999999999927</v>
      </c>
      <c r="T116" s="90">
        <f t="shared" si="708"/>
        <v>2010.1100000000006</v>
      </c>
      <c r="U116" s="90">
        <f t="shared" si="708"/>
        <v>472.32999999999811</v>
      </c>
      <c r="V116" s="90">
        <f t="shared" si="708"/>
        <v>-2352</v>
      </c>
      <c r="W116" s="90">
        <f t="shared" si="708"/>
        <v>472.32999999999811</v>
      </c>
      <c r="X116" s="91">
        <f t="shared" si="709" ref="X116:AB116">X95-X102</f>
        <v>1493.3100000000013</v>
      </c>
      <c r="Y116" s="90">
        <f t="shared" si="709"/>
        <v>2610</v>
      </c>
      <c r="Z116" s="90">
        <f t="shared" si="709"/>
        <v>16485</v>
      </c>
      <c r="AA116" s="90">
        <f t="shared" si="709"/>
        <v>-4837.6700000000019</v>
      </c>
      <c r="AB116" s="90">
        <f t="shared" si="709"/>
        <v>-1253.7999999999993</v>
      </c>
      <c r="AC116" s="90">
        <f t="shared" si="710" ref="AC116:AF116">AC95-AC102</f>
        <v>-1.5099999999983993</v>
      </c>
      <c r="AD116" s="90">
        <f t="shared" si="710"/>
        <v>-1268.2300000000032</v>
      </c>
      <c r="AE116" s="90">
        <f t="shared" si="710"/>
        <v>2316</v>
      </c>
      <c r="AF116" s="90">
        <f t="shared" si="710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70">
        <v>1617</v>
      </c>
      <c r="BJ116" s="533">
        <v>12175</v>
      </c>
      <c r="BK116" s="557">
        <v>-6689</v>
      </c>
      <c r="BL116" s="279">
        <v>-15701</v>
      </c>
      <c r="BM116" s="279">
        <v>-6235</v>
      </c>
      <c r="BN116" s="279">
        <v>-2276</v>
      </c>
      <c r="BO116" s="28"/>
      <c r="BP116" s="279"/>
      <c r="BQ116" s="279"/>
      <c r="BR116" s="279"/>
      <c r="BS116" s="279"/>
      <c r="BT116" s="279"/>
      <c r="BU116" s="89">
        <f t="shared" si="703"/>
        <v>5791.6499999999996</v>
      </c>
      <c r="BV116" s="92">
        <f t="shared" si="703"/>
        <v>2749.3200000000015</v>
      </c>
      <c r="BW116" s="92">
        <f t="shared" si="703"/>
        <v>2518.7899999999972</v>
      </c>
      <c r="BX116" s="92">
        <f t="shared" si="703"/>
        <v>1172.9599999999991</v>
      </c>
      <c r="BY116" s="92">
        <f t="shared" si="703"/>
        <v>257.04999999999927</v>
      </c>
      <c r="BZ116" s="92">
        <f t="shared" si="703"/>
        <v>528.77000000000044</v>
      </c>
      <c r="CA116" s="92">
        <f t="shared" si="703"/>
        <v>99.789999999997235</v>
      </c>
      <c r="CB116" s="92">
        <f t="shared" si="703"/>
        <v>-859.68000000000029</v>
      </c>
      <c r="CC116" s="92">
        <f t="shared" si="703"/>
        <v>-527.03000000000247</v>
      </c>
      <c r="CD116" s="390">
        <f t="shared" si="703"/>
        <v>-2887.0699999999979</v>
      </c>
      <c r="CE116" s="413">
        <f t="shared" si="704"/>
        <v>3366.75</v>
      </c>
      <c r="CF116" s="92">
        <f t="shared" si="704"/>
        <v>15129.400000000001</v>
      </c>
      <c r="CG116" s="92">
        <f t="shared" si="704"/>
        <v>-10361.530000000001</v>
      </c>
      <c r="CH116" s="92">
        <f t="shared" si="704"/>
        <v>-2270.5400000000009</v>
      </c>
      <c r="CI116" s="92">
        <f t="shared" si="704"/>
        <v>1282.010000000002</v>
      </c>
      <c r="CJ116" s="231">
        <f t="shared" si="704"/>
        <v>382.43999999999687</v>
      </c>
      <c r="CK116" s="231">
        <f t="shared" si="704"/>
        <v>1836.2000000000007</v>
      </c>
      <c r="CL116" s="231">
        <f t="shared" si="704"/>
        <v>-6291.5</v>
      </c>
      <c r="CM116" s="244">
        <f t="shared" si="704"/>
        <v>-3863.3299999999981</v>
      </c>
      <c r="CN116" s="244">
        <f t="shared" si="704"/>
        <v>1448</v>
      </c>
      <c r="CO116" s="244">
        <f t="shared" si="705"/>
        <v>-31444.329999999998</v>
      </c>
      <c r="CP116" s="370">
        <f t="shared" si="705"/>
        <v>2245.6899999999987</v>
      </c>
      <c r="CQ116" s="339">
        <f t="shared" si="705"/>
        <v>1508</v>
      </c>
      <c r="CR116" s="244">
        <f t="shared" si="705"/>
        <v>-10308</v>
      </c>
      <c r="CS116" s="244">
        <f t="shared" si="705"/>
        <v>7835.6700000000019</v>
      </c>
      <c r="CT116" s="244">
        <f t="shared" si="705"/>
        <v>2158.7999999999993</v>
      </c>
      <c r="CU116" s="244">
        <f t="shared" si="705"/>
        <v>-3355.4900000000016</v>
      </c>
      <c r="CV116" s="244">
        <f t="shared" si="705"/>
        <v>-4212.7699999999968</v>
      </c>
      <c r="CW116" s="244">
        <f t="shared" si="705"/>
        <v>-4684</v>
      </c>
      <c r="CX116" s="244">
        <f t="shared" si="705"/>
        <v>4990.3899999999994</v>
      </c>
      <c r="CY116" s="244">
        <f t="shared" si="706"/>
        <v>-2107</v>
      </c>
      <c r="CZ116" s="244">
        <f t="shared" si="706"/>
        <v>-1630</v>
      </c>
      <c r="DA116" s="244">
        <f t="shared" si="706"/>
        <v>32883</v>
      </c>
      <c r="DB116" s="370">
        <f t="shared" si="706"/>
        <v>138</v>
      </c>
      <c r="DC116" s="370">
        <f t="shared" si="706"/>
        <v>2730</v>
      </c>
      <c r="DD116" s="370">
        <f t="shared" si="706"/>
        <v>-287</v>
      </c>
      <c r="DE116" s="370">
        <f t="shared" si="706"/>
        <v>-4546</v>
      </c>
      <c r="DF116" s="370">
        <f t="shared" si="706"/>
        <v>4190</v>
      </c>
      <c r="DG116" s="370">
        <f t="shared" si="706"/>
        <v>-2171</v>
      </c>
      <c r="DH116" s="370">
        <f t="shared" si="706"/>
        <v>-2225</v>
      </c>
      <c r="DI116" s="370">
        <f t="shared" si="707"/>
        <v>-1967</v>
      </c>
      <c r="DJ116" s="370">
        <f t="shared" si="707"/>
        <v>-21</v>
      </c>
      <c r="DK116" s="370">
        <f t="shared" si="707"/>
        <v>11294</v>
      </c>
      <c r="DL116" s="370">
        <f t="shared" si="707"/>
        <v>-2617</v>
      </c>
      <c r="DM116" s="370">
        <f t="shared" si="707"/>
        <v>-345</v>
      </c>
      <c r="DN116" s="370">
        <f t="shared" si="707"/>
        <v>4158</v>
      </c>
      <c r="DO116" s="370">
        <f t="shared" si="707"/>
        <v>-5231</v>
      </c>
      <c r="DP116" s="370">
        <f t="shared" si="707"/>
        <v>6285</v>
      </c>
      <c r="DQ116" s="370">
        <f t="shared" si="707"/>
        <v>-5141</v>
      </c>
      <c r="DR116" s="370">
        <f t="shared" si="707"/>
        <v>-20796</v>
      </c>
      <c r="DS116" s="370">
        <f t="shared" si="707"/>
        <v>-707</v>
      </c>
      <c r="DT116" s="370">
        <f t="shared" si="707"/>
        <v>5430</v>
      </c>
      <c r="EB116" s="326"/>
      <c r="EC116" s="28">
        <f>EC95-EC102</f>
        <v>-2276</v>
      </c>
    </row>
    <row r="117" spans="1:133" s="31" customFormat="1" ht="15">
      <c r="A117" s="138"/>
      <c r="B117" s="32" t="s">
        <v>141</v>
      </c>
      <c r="C117" s="89">
        <f t="shared" si="711" ref="C117:O117">C96-C103</f>
        <v>52837.010000000009</v>
      </c>
      <c r="D117" s="90">
        <f t="shared" si="711"/>
        <v>-24195.72000000003</v>
      </c>
      <c r="E117" s="90">
        <f t="shared" si="711"/>
        <v>99032.239999999991</v>
      </c>
      <c r="F117" s="28">
        <f t="shared" si="711"/>
        <v>-59013.340000000026</v>
      </c>
      <c r="G117" s="90">
        <f t="shared" si="711"/>
        <v>13101.049999999988</v>
      </c>
      <c r="H117" s="90">
        <f t="shared" si="711"/>
        <v>123294.87</v>
      </c>
      <c r="I117" s="90">
        <f t="shared" si="711"/>
        <v>73704.849999999977</v>
      </c>
      <c r="J117" s="90">
        <f t="shared" si="711"/>
        <v>154205.41999999993</v>
      </c>
      <c r="K117" s="90">
        <f t="shared" si="711"/>
        <v>-202834.04000000004</v>
      </c>
      <c r="L117" s="91">
        <f t="shared" si="711"/>
        <v>122672.44</v>
      </c>
      <c r="M117" s="90">
        <f t="shared" si="711"/>
        <v>54615.460000000021</v>
      </c>
      <c r="N117" s="90">
        <f t="shared" si="711"/>
        <v>-42891.630000000005</v>
      </c>
      <c r="O117" s="90">
        <f t="shared" si="711"/>
        <v>69423.090000000026</v>
      </c>
      <c r="P117" s="90">
        <f t="shared" si="712" ref="P117:R117">P96-P103</f>
        <v>57973</v>
      </c>
      <c r="Q117" s="90">
        <f t="shared" si="712"/>
        <v>20888</v>
      </c>
      <c r="R117" s="90">
        <f t="shared" si="712"/>
        <v>-20791.659999999974</v>
      </c>
      <c r="S117" s="90">
        <f t="shared" si="713" ref="S117:T117">S96-S103</f>
        <v>1384.210000000021</v>
      </c>
      <c r="T117" s="90">
        <f t="shared" si="713"/>
        <v>332314.46999999997</v>
      </c>
      <c r="U117" s="90">
        <f t="shared" si="714" ref="U117:W117">U96-U103</f>
        <v>48441.710000000079</v>
      </c>
      <c r="V117" s="90">
        <f t="shared" si="714"/>
        <v>-43443</v>
      </c>
      <c r="W117" s="90">
        <f t="shared" si="714"/>
        <v>48441.710000000079</v>
      </c>
      <c r="X117" s="91">
        <f t="shared" si="715" ref="X117:AB117">X96-X103</f>
        <v>114265.98000000004</v>
      </c>
      <c r="Y117" s="90">
        <f t="shared" si="715"/>
        <v>-15702</v>
      </c>
      <c r="Z117" s="90">
        <f t="shared" si="715"/>
        <v>34448</v>
      </c>
      <c r="AA117" s="90">
        <f t="shared" si="715"/>
        <v>-33534.080000000016</v>
      </c>
      <c r="AB117" s="90">
        <f t="shared" si="715"/>
        <v>23213.380000000005</v>
      </c>
      <c r="AC117" s="90">
        <f t="shared" si="716" ref="AC117:AF117">AC96-AC103</f>
        <v>23761.169999999984</v>
      </c>
      <c r="AD117" s="90">
        <f t="shared" si="716"/>
        <v>17769.150000000023</v>
      </c>
      <c r="AE117" s="90">
        <f t="shared" si="716"/>
        <v>81860</v>
      </c>
      <c r="AF117" s="90">
        <f t="shared" si="716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70">
        <v>124541</v>
      </c>
      <c r="BJ117" s="533">
        <v>171222</v>
      </c>
      <c r="BK117" s="557">
        <v>-194953</v>
      </c>
      <c r="BL117" s="279">
        <v>24645</v>
      </c>
      <c r="BM117" s="279">
        <v>141702</v>
      </c>
      <c r="BN117" s="279">
        <v>-28988</v>
      </c>
      <c r="BO117" s="28"/>
      <c r="BP117" s="279"/>
      <c r="BQ117" s="279"/>
      <c r="BR117" s="279"/>
      <c r="BS117" s="279"/>
      <c r="BT117" s="279"/>
      <c r="BU117" s="89">
        <f t="shared" si="703"/>
        <v>16586.080000000016</v>
      </c>
      <c r="BV117" s="92">
        <f t="shared" si="703"/>
        <v>82168.72000000003</v>
      </c>
      <c r="BW117" s="92">
        <f t="shared" si="703"/>
        <v>-78144.239999999991</v>
      </c>
      <c r="BX117" s="92">
        <f t="shared" si="703"/>
        <v>38221.680000000051</v>
      </c>
      <c r="BY117" s="92">
        <f t="shared" si="703"/>
        <v>-11716.839999999967</v>
      </c>
      <c r="BZ117" s="92">
        <f t="shared" si="703"/>
        <v>209019.59999999998</v>
      </c>
      <c r="CA117" s="92">
        <f t="shared" si="703"/>
        <v>-25263.139999999898</v>
      </c>
      <c r="CB117" s="92">
        <f t="shared" si="703"/>
        <v>-197648.41999999993</v>
      </c>
      <c r="CC117" s="92">
        <f t="shared" si="703"/>
        <v>251275.75000000012</v>
      </c>
      <c r="CD117" s="390">
        <f t="shared" si="703"/>
        <v>-8406.4599999999627</v>
      </c>
      <c r="CE117" s="413">
        <f t="shared" si="704"/>
        <v>-70317.460000000021</v>
      </c>
      <c r="CF117" s="92">
        <f t="shared" si="704"/>
        <v>77339.630000000005</v>
      </c>
      <c r="CG117" s="92">
        <f t="shared" si="704"/>
        <v>-102957.17000000004</v>
      </c>
      <c r="CH117" s="92">
        <f t="shared" si="704"/>
        <v>-34759.619999999995</v>
      </c>
      <c r="CI117" s="92">
        <f t="shared" si="704"/>
        <v>2873.1699999999837</v>
      </c>
      <c r="CJ117" s="231">
        <f t="shared" si="704"/>
        <v>38560.809999999998</v>
      </c>
      <c r="CK117" s="231">
        <f t="shared" si="704"/>
        <v>80475.789999999979</v>
      </c>
      <c r="CL117" s="231">
        <f t="shared" si="704"/>
        <v>-206775.21999999997</v>
      </c>
      <c r="CM117" s="244">
        <f t="shared" si="704"/>
        <v>160571.28999999992</v>
      </c>
      <c r="CN117" s="244">
        <f t="shared" si="704"/>
        <v>-20068</v>
      </c>
      <c r="CO117" s="244">
        <f t="shared" si="705"/>
        <v>-80098.710000000079</v>
      </c>
      <c r="CP117" s="370">
        <f t="shared" si="705"/>
        <v>-62964.98000000004</v>
      </c>
      <c r="CQ117" s="339">
        <f t="shared" si="705"/>
        <v>94984</v>
      </c>
      <c r="CR117" s="244">
        <f t="shared" si="705"/>
        <v>71246</v>
      </c>
      <c r="CS117" s="244">
        <f t="shared" si="705"/>
        <v>-132424.91999999998</v>
      </c>
      <c r="CT117" s="244">
        <f t="shared" si="705"/>
        <v>-20123.380000000005</v>
      </c>
      <c r="CU117" s="244">
        <f t="shared" si="705"/>
        <v>1186.8300000000163</v>
      </c>
      <c r="CV117" s="244">
        <f t="shared" si="705"/>
        <v>195465.84999999998</v>
      </c>
      <c r="CW117" s="244">
        <f t="shared" si="705"/>
        <v>-176922</v>
      </c>
      <c r="CX117" s="244">
        <f t="shared" si="705"/>
        <v>123546.75</v>
      </c>
      <c r="CY117" s="244">
        <f t="shared" si="706"/>
        <v>-283597</v>
      </c>
      <c r="CZ117" s="244">
        <f t="shared" si="706"/>
        <v>-189295</v>
      </c>
      <c r="DA117" s="244">
        <f t="shared" si="706"/>
        <v>223875</v>
      </c>
      <c r="DB117" s="370">
        <f t="shared" si="706"/>
        <v>95040</v>
      </c>
      <c r="DC117" s="370">
        <f t="shared" si="706"/>
        <v>105184</v>
      </c>
      <c r="DD117" s="370">
        <f t="shared" si="706"/>
        <v>232470</v>
      </c>
      <c r="DE117" s="370">
        <f t="shared" si="706"/>
        <v>297102</v>
      </c>
      <c r="DF117" s="370">
        <f t="shared" si="706"/>
        <v>-14019</v>
      </c>
      <c r="DG117" s="370">
        <f t="shared" si="706"/>
        <v>-50851</v>
      </c>
      <c r="DH117" s="370">
        <f t="shared" si="706"/>
        <v>26429</v>
      </c>
      <c r="DI117" s="370">
        <f t="shared" si="707"/>
        <v>54144</v>
      </c>
      <c r="DJ117" s="370">
        <f t="shared" si="707"/>
        <v>-5245</v>
      </c>
      <c r="DK117" s="370">
        <f t="shared" si="707"/>
        <v>178657</v>
      </c>
      <c r="DL117" s="370">
        <f t="shared" si="707"/>
        <v>198946</v>
      </c>
      <c r="DM117" s="370">
        <f t="shared" si="707"/>
        <v>-256850</v>
      </c>
      <c r="DN117" s="370">
        <f t="shared" si="707"/>
        <v>-104293</v>
      </c>
      <c r="DO117" s="370">
        <f t="shared" si="707"/>
        <v>-59925</v>
      </c>
      <c r="DP117" s="370">
        <f t="shared" si="707"/>
        <v>-166942</v>
      </c>
      <c r="DQ117" s="370">
        <f t="shared" si="707"/>
        <v>-326096</v>
      </c>
      <c r="DR117" s="370">
        <f t="shared" si="707"/>
        <v>35574</v>
      </c>
      <c r="DS117" s="370">
        <f t="shared" si="707"/>
        <v>167605</v>
      </c>
      <c r="DT117" s="370">
        <f t="shared" si="707"/>
        <v>-268652</v>
      </c>
      <c r="EB117" s="326"/>
      <c r="EC117" s="28">
        <f t="shared" si="717" ref="EC117:EC119">EC96-EC103</f>
        <v>-28988</v>
      </c>
    </row>
    <row r="118" spans="1:133" s="31" customFormat="1" ht="15">
      <c r="A118" s="138"/>
      <c r="B118" s="32" t="s">
        <v>142</v>
      </c>
      <c r="C118" s="89">
        <f t="shared" si="718" ref="C118:O118">C97-C104</f>
        <v>108352.17999999999</v>
      </c>
      <c r="D118" s="90">
        <f t="shared" si="718"/>
        <v>29723.750000000029</v>
      </c>
      <c r="E118" s="90">
        <f t="shared" si="718"/>
        <v>134202.32999999999</v>
      </c>
      <c r="F118" s="28">
        <f t="shared" si="718"/>
        <v>-35182.669999999984</v>
      </c>
      <c r="G118" s="90">
        <f t="shared" si="718"/>
        <v>85764.940000000002</v>
      </c>
      <c r="H118" s="90">
        <f t="shared" si="718"/>
        <v>126109.63</v>
      </c>
      <c r="I118" s="90">
        <f t="shared" si="718"/>
        <v>185691.29999999999</v>
      </c>
      <c r="J118" s="90">
        <f t="shared" si="718"/>
        <v>200152.60999999999</v>
      </c>
      <c r="K118" s="90">
        <f t="shared" si="718"/>
        <v>-117237.50999999998</v>
      </c>
      <c r="L118" s="91">
        <f t="shared" si="718"/>
        <v>141514.90000000002</v>
      </c>
      <c r="M118" s="90">
        <f t="shared" si="718"/>
        <v>104437.54000000004</v>
      </c>
      <c r="N118" s="90">
        <f t="shared" si="718"/>
        <v>-61410.440000000002</v>
      </c>
      <c r="O118" s="90">
        <f t="shared" si="718"/>
        <v>87957.75</v>
      </c>
      <c r="P118" s="90">
        <f t="shared" si="719" ref="P118:R118">P97-P104</f>
        <v>136728.06000000003</v>
      </c>
      <c r="Q118" s="90">
        <f t="shared" si="719"/>
        <v>36472.500000000029</v>
      </c>
      <c r="R118" s="90">
        <f t="shared" si="719"/>
        <v>-3177.8399999999965</v>
      </c>
      <c r="S118" s="90">
        <f t="shared" si="720" ref="S118:T118">S97-S104</f>
        <v>73541.010000000009</v>
      </c>
      <c r="T118" s="90">
        <f t="shared" si="720"/>
        <v>397859.59000000003</v>
      </c>
      <c r="U118" s="90">
        <f t="shared" si="721" ref="U118:W118">U97-U104</f>
        <v>14055.900000000023</v>
      </c>
      <c r="V118" s="90">
        <f t="shared" si="721"/>
        <v>162405</v>
      </c>
      <c r="W118" s="90">
        <f t="shared" si="721"/>
        <v>14055.900000000023</v>
      </c>
      <c r="X118" s="91">
        <f t="shared" si="722" ref="X118:AB118">X97-X104</f>
        <v>129969.74000000002</v>
      </c>
      <c r="Y118" s="90">
        <f t="shared" si="722"/>
        <v>-90106</v>
      </c>
      <c r="Z118" s="90">
        <f t="shared" si="722"/>
        <v>46667</v>
      </c>
      <c r="AA118" s="90">
        <f t="shared" si="722"/>
        <v>24487.959999999992</v>
      </c>
      <c r="AB118" s="90">
        <f t="shared" si="722"/>
        <v>26424.940000000002</v>
      </c>
      <c r="AC118" s="90">
        <f t="shared" si="723" ref="AC118:AF118">AC97-AC104</f>
        <v>172434.41</v>
      </c>
      <c r="AD118" s="90">
        <f t="shared" si="723"/>
        <v>37918.630000000005</v>
      </c>
      <c r="AE118" s="90">
        <f t="shared" si="723"/>
        <v>99239</v>
      </c>
      <c r="AF118" s="90">
        <f t="shared" si="723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70">
        <v>203653</v>
      </c>
      <c r="BJ118" s="533">
        <v>130792</v>
      </c>
      <c r="BK118" s="557">
        <v>-64680</v>
      </c>
      <c r="BL118" s="279">
        <v>108008</v>
      </c>
      <c r="BM118" s="279">
        <v>222033</v>
      </c>
      <c r="BN118" s="279">
        <v>-22081</v>
      </c>
      <c r="BO118" s="28"/>
      <c r="BP118" s="279"/>
      <c r="BQ118" s="279"/>
      <c r="BR118" s="279"/>
      <c r="BS118" s="279"/>
      <c r="BT118" s="279"/>
      <c r="BU118" s="89">
        <f t="shared" si="703"/>
        <v>-20394.429999999993</v>
      </c>
      <c r="BV118" s="92">
        <f t="shared" si="703"/>
        <v>107004.31</v>
      </c>
      <c r="BW118" s="92">
        <f t="shared" si="703"/>
        <v>-97729.829999999958</v>
      </c>
      <c r="BX118" s="92">
        <f t="shared" si="703"/>
        <v>32004.829999999987</v>
      </c>
      <c r="BY118" s="92">
        <f t="shared" si="703"/>
        <v>-12223.929999999993</v>
      </c>
      <c r="BZ118" s="92">
        <f t="shared" si="703"/>
        <v>271749.96000000002</v>
      </c>
      <c r="CA118" s="92">
        <f t="shared" si="703"/>
        <v>-171635.39999999997</v>
      </c>
      <c r="CB118" s="92">
        <f t="shared" si="703"/>
        <v>-37747.609999999986</v>
      </c>
      <c r="CC118" s="92">
        <f t="shared" si="703"/>
        <v>131293.41</v>
      </c>
      <c r="CD118" s="390">
        <f t="shared" si="703"/>
        <v>-11545.160000000003</v>
      </c>
      <c r="CE118" s="413">
        <f t="shared" si="704"/>
        <v>-194543.54000000004</v>
      </c>
      <c r="CF118" s="92">
        <f t="shared" si="704"/>
        <v>108077.44</v>
      </c>
      <c r="CG118" s="92">
        <f t="shared" si="704"/>
        <v>-63469.790000000008</v>
      </c>
      <c r="CH118" s="92">
        <f t="shared" si="704"/>
        <v>-110303.12000000002</v>
      </c>
      <c r="CI118" s="92">
        <f t="shared" si="704"/>
        <v>135961.90999999997</v>
      </c>
      <c r="CJ118" s="231">
        <f t="shared" si="704"/>
        <v>41096.470000000001</v>
      </c>
      <c r="CK118" s="231">
        <f t="shared" si="704"/>
        <v>25697.989999999991</v>
      </c>
      <c r="CL118" s="231">
        <f t="shared" si="704"/>
        <v>-173713.31</v>
      </c>
      <c r="CM118" s="244">
        <f t="shared" si="704"/>
        <v>307186.09999999998</v>
      </c>
      <c r="CN118" s="244">
        <f t="shared" si="704"/>
        <v>-97493</v>
      </c>
      <c r="CO118" s="244">
        <f t="shared" si="705"/>
        <v>58974.099999999977</v>
      </c>
      <c r="CP118" s="370">
        <f t="shared" si="705"/>
        <v>131872.25999999998</v>
      </c>
      <c r="CQ118" s="339">
        <f t="shared" si="705"/>
        <v>126504</v>
      </c>
      <c r="CR118" s="244">
        <f t="shared" si="705"/>
        <v>-75775</v>
      </c>
      <c r="CS118" s="244">
        <f t="shared" si="705"/>
        <v>-69414.959999999992</v>
      </c>
      <c r="CT118" s="244">
        <f t="shared" si="705"/>
        <v>18965.059999999998</v>
      </c>
      <c r="CU118" s="244">
        <f t="shared" si="705"/>
        <v>-62974.410000000003</v>
      </c>
      <c r="CV118" s="244">
        <f t="shared" si="705"/>
        <v>112650.37</v>
      </c>
      <c r="CW118" s="244">
        <f t="shared" si="705"/>
        <v>-67275</v>
      </c>
      <c r="CX118" s="244">
        <f t="shared" si="705"/>
        <v>169521.71999999997</v>
      </c>
      <c r="CY118" s="244">
        <f t="shared" si="706"/>
        <v>-90649</v>
      </c>
      <c r="CZ118" s="244">
        <f t="shared" si="706"/>
        <v>-57518</v>
      </c>
      <c r="DA118" s="244">
        <f t="shared" si="706"/>
        <v>84594</v>
      </c>
      <c r="DB118" s="370">
        <f t="shared" si="706"/>
        <v>-219526</v>
      </c>
      <c r="DC118" s="370">
        <f t="shared" si="706"/>
        <v>108001</v>
      </c>
      <c r="DD118" s="370">
        <f t="shared" si="706"/>
        <v>215929</v>
      </c>
      <c r="DE118" s="370">
        <f t="shared" si="706"/>
        <v>173922</v>
      </c>
      <c r="DF118" s="370">
        <f t="shared" si="706"/>
        <v>-60463</v>
      </c>
      <c r="DG118" s="370">
        <f t="shared" si="706"/>
        <v>54827</v>
      </c>
      <c r="DH118" s="370">
        <f t="shared" si="706"/>
        <v>68079</v>
      </c>
      <c r="DI118" s="370">
        <f t="shared" si="707"/>
        <v>-65172</v>
      </c>
      <c r="DJ118" s="370">
        <f t="shared" si="707"/>
        <v>-4985</v>
      </c>
      <c r="DK118" s="370">
        <f t="shared" si="707"/>
        <v>-79395</v>
      </c>
      <c r="DL118" s="370">
        <f t="shared" si="707"/>
        <v>86744</v>
      </c>
      <c r="DM118" s="370">
        <f t="shared" si="707"/>
        <v>-88440</v>
      </c>
      <c r="DN118" s="370">
        <f t="shared" si="707"/>
        <v>-50460</v>
      </c>
      <c r="DO118" s="370">
        <f t="shared" si="707"/>
        <v>59254</v>
      </c>
      <c r="DP118" s="370">
        <f t="shared" si="707"/>
        <v>-56029</v>
      </c>
      <c r="DQ118" s="370">
        <f t="shared" si="707"/>
        <v>-193675</v>
      </c>
      <c r="DR118" s="370">
        <f t="shared" si="707"/>
        <v>123081</v>
      </c>
      <c r="DS118" s="370">
        <f t="shared" si="707"/>
        <v>57746</v>
      </c>
      <c r="DT118" s="370">
        <f t="shared" si="707"/>
        <v>-240729</v>
      </c>
      <c r="EB118" s="326"/>
      <c r="EC118" s="28">
        <f t="shared" si="717"/>
        <v>-22081</v>
      </c>
    </row>
    <row r="119" spans="1:133" s="31" customFormat="1" ht="15">
      <c r="A119" s="138"/>
      <c r="B119" s="32" t="s">
        <v>143</v>
      </c>
      <c r="C119" s="89">
        <f t="shared" si="724" ref="C119:O119">C98-C105</f>
        <v>1361.1499999999942</v>
      </c>
      <c r="D119" s="90">
        <f t="shared" si="724"/>
        <v>40403.479999999981</v>
      </c>
      <c r="E119" s="90">
        <f t="shared" si="724"/>
        <v>56773.860000000015</v>
      </c>
      <c r="F119" s="28">
        <f t="shared" si="724"/>
        <v>92886.849999999977</v>
      </c>
      <c r="G119" s="90">
        <f t="shared" si="724"/>
        <v>109562.45000000001</v>
      </c>
      <c r="H119" s="90">
        <f t="shared" si="724"/>
        <v>19120.859999999986</v>
      </c>
      <c r="I119" s="90">
        <f t="shared" si="724"/>
        <v>80385.690000000002</v>
      </c>
      <c r="J119" s="90">
        <f t="shared" si="724"/>
        <v>99141.309999999969</v>
      </c>
      <c r="K119" s="90">
        <f t="shared" si="724"/>
        <v>23413.820000000007</v>
      </c>
      <c r="L119" s="91">
        <f t="shared" si="724"/>
        <v>34783.819999999978</v>
      </c>
      <c r="M119" s="90">
        <f t="shared" si="724"/>
        <v>53100.640000000014</v>
      </c>
      <c r="N119" s="90">
        <f t="shared" si="724"/>
        <v>223986.75</v>
      </c>
      <c r="O119" s="90">
        <f t="shared" si="724"/>
        <v>-91256.25</v>
      </c>
      <c r="P119" s="90">
        <f t="shared" si="725" ref="P119:R119">P98-P105</f>
        <v>204608.57000000001</v>
      </c>
      <c r="Q119" s="90">
        <f t="shared" si="725"/>
        <v>217217.98999999999</v>
      </c>
      <c r="R119" s="90">
        <f t="shared" si="725"/>
        <v>141338.03000000003</v>
      </c>
      <c r="S119" s="90">
        <f t="shared" si="726" ref="S119:T119">S98-S105</f>
        <v>15180.229999999981</v>
      </c>
      <c r="T119" s="90">
        <f t="shared" si="726"/>
        <v>121569.63999999998</v>
      </c>
      <c r="U119" s="90">
        <f t="shared" si="727" ref="U119:W119">U98-U105</f>
        <v>61306.040000000037</v>
      </c>
      <c r="V119" s="90">
        <f t="shared" si="727"/>
        <v>78540</v>
      </c>
      <c r="W119" s="90">
        <f t="shared" si="727"/>
        <v>61306.040000000037</v>
      </c>
      <c r="X119" s="91">
        <f t="shared" si="728" ref="X119:AB119">X98-X105</f>
        <v>97615.880000000005</v>
      </c>
      <c r="Y119" s="90">
        <f t="shared" si="728"/>
        <v>-28622</v>
      </c>
      <c r="Z119" s="90">
        <f t="shared" si="728"/>
        <v>193700</v>
      </c>
      <c r="AA119" s="90">
        <f t="shared" si="728"/>
        <v>28882.420000000013</v>
      </c>
      <c r="AB119" s="90">
        <f t="shared" si="728"/>
        <v>17304.760000000009</v>
      </c>
      <c r="AC119" s="90">
        <f t="shared" si="729" ref="AC119:AF119">AC98-AC105</f>
        <v>107545.32000000001</v>
      </c>
      <c r="AD119" s="90">
        <f t="shared" si="729"/>
        <v>-16412.720000000001</v>
      </c>
      <c r="AE119" s="90">
        <f t="shared" si="729"/>
        <v>288609</v>
      </c>
      <c r="AF119" s="90">
        <f t="shared" si="729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70">
        <v>182917</v>
      </c>
      <c r="BJ119" s="533">
        <v>17871</v>
      </c>
      <c r="BK119" s="557">
        <v>-26178</v>
      </c>
      <c r="BL119" s="279">
        <v>89545</v>
      </c>
      <c r="BM119" s="279">
        <v>7266</v>
      </c>
      <c r="BN119" s="279">
        <v>150783</v>
      </c>
      <c r="BO119" s="28"/>
      <c r="BP119" s="279"/>
      <c r="BQ119" s="279"/>
      <c r="BR119" s="279"/>
      <c r="BS119" s="279"/>
      <c r="BT119" s="279"/>
      <c r="BU119" s="89">
        <f t="shared" si="703"/>
        <v>-92617.399999999994</v>
      </c>
      <c r="BV119" s="92">
        <f t="shared" si="703"/>
        <v>164205.09000000003</v>
      </c>
      <c r="BW119" s="92">
        <f t="shared" si="703"/>
        <v>160444.12999999998</v>
      </c>
      <c r="BX119" s="92">
        <f t="shared" si="703"/>
        <v>48451.180000000051</v>
      </c>
      <c r="BY119" s="92">
        <f t="shared" si="703"/>
        <v>-94382.22000000003</v>
      </c>
      <c r="BZ119" s="92">
        <f t="shared" si="703"/>
        <v>102448.78</v>
      </c>
      <c r="CA119" s="92">
        <f t="shared" si="703"/>
        <v>-19079.649999999965</v>
      </c>
      <c r="CB119" s="92">
        <f t="shared" si="703"/>
        <v>-20601.309999999969</v>
      </c>
      <c r="CC119" s="92">
        <f t="shared" si="703"/>
        <v>37892.22000000003</v>
      </c>
      <c r="CD119" s="390">
        <f t="shared" si="703"/>
        <v>62832.060000000027</v>
      </c>
      <c r="CE119" s="413">
        <f t="shared" si="704"/>
        <v>-81722.640000000014</v>
      </c>
      <c r="CF119" s="92">
        <f t="shared" si="704"/>
        <v>-30286.75</v>
      </c>
      <c r="CG119" s="92">
        <f t="shared" si="704"/>
        <v>120138.67000000001</v>
      </c>
      <c r="CH119" s="92">
        <f t="shared" si="704"/>
        <v>-187303.81</v>
      </c>
      <c r="CI119" s="92">
        <f t="shared" si="704"/>
        <v>-109672.66999999998</v>
      </c>
      <c r="CJ119" s="231">
        <f t="shared" si="704"/>
        <v>-157750.75000000003</v>
      </c>
      <c r="CK119" s="231">
        <f t="shared" si="704"/>
        <v>273428.77000000002</v>
      </c>
      <c r="CL119" s="231">
        <f t="shared" si="704"/>
        <v>-79142.109999999957</v>
      </c>
      <c r="CM119" s="244">
        <f t="shared" si="704"/>
        <v>-101022.04000000004</v>
      </c>
      <c r="CN119" s="244">
        <f t="shared" si="704"/>
        <v>67080</v>
      </c>
      <c r="CO119" s="244">
        <f t="shared" si="705"/>
        <v>-94694.040000000037</v>
      </c>
      <c r="CP119" s="370">
        <f t="shared" si="705"/>
        <v>54984.119999999995</v>
      </c>
      <c r="CQ119" s="339">
        <f t="shared" si="705"/>
        <v>245339</v>
      </c>
      <c r="CR119" s="244">
        <f t="shared" si="705"/>
        <v>-265861</v>
      </c>
      <c r="CS119" s="244">
        <f t="shared" si="705"/>
        <v>234835.57999999999</v>
      </c>
      <c r="CT119" s="244">
        <f t="shared" si="705"/>
        <v>37868.239999999991</v>
      </c>
      <c r="CU119" s="244">
        <f t="shared" si="705"/>
        <v>-188236.32000000001</v>
      </c>
      <c r="CV119" s="244">
        <f t="shared" si="705"/>
        <v>41800.720000000001</v>
      </c>
      <c r="CW119" s="244">
        <f t="shared" si="705"/>
        <v>-207449</v>
      </c>
      <c r="CX119" s="244">
        <f t="shared" si="705"/>
        <v>34369.469999999972</v>
      </c>
      <c r="CY119" s="244">
        <f t="shared" si="706"/>
        <v>123334</v>
      </c>
      <c r="CZ119" s="244">
        <f t="shared" si="706"/>
        <v>176471</v>
      </c>
      <c r="DA119" s="244">
        <f t="shared" si="706"/>
        <v>15056</v>
      </c>
      <c r="DB119" s="370">
        <f t="shared" si="706"/>
        <v>-267564</v>
      </c>
      <c r="DC119" s="370">
        <f t="shared" si="706"/>
        <v>4494912</v>
      </c>
      <c r="DD119" s="370">
        <f t="shared" si="706"/>
        <v>24656</v>
      </c>
      <c r="DE119" s="370">
        <f t="shared" si="706"/>
        <v>-236588</v>
      </c>
      <c r="DF119" s="370">
        <f t="shared" si="706"/>
        <v>-13309</v>
      </c>
      <c r="DG119" s="370">
        <f t="shared" si="706"/>
        <v>245854</v>
      </c>
      <c r="DH119" s="370">
        <f t="shared" si="706"/>
        <v>-37879</v>
      </c>
      <c r="DI119" s="370">
        <f t="shared" si="707"/>
        <v>-10800</v>
      </c>
      <c r="DJ119" s="370">
        <f t="shared" si="707"/>
        <v>77955</v>
      </c>
      <c r="DK119" s="370">
        <f t="shared" si="707"/>
        <v>-94327</v>
      </c>
      <c r="DL119" s="370">
        <f t="shared" si="707"/>
        <v>-394689</v>
      </c>
      <c r="DM119" s="370">
        <f t="shared" si="707"/>
        <v>74719</v>
      </c>
      <c r="DN119" s="370">
        <f t="shared" si="707"/>
        <v>140567</v>
      </c>
      <c r="DO119" s="370">
        <f t="shared" si="707"/>
        <v>-4528712</v>
      </c>
      <c r="DP119" s="370">
        <f t="shared" si="707"/>
        <v>65376</v>
      </c>
      <c r="DQ119" s="370">
        <f t="shared" si="707"/>
        <v>-53308</v>
      </c>
      <c r="DR119" s="370">
        <f t="shared" si="707"/>
        <v>47681</v>
      </c>
      <c r="DS119" s="370">
        <f t="shared" si="707"/>
        <v>-157897</v>
      </c>
      <c r="DT119" s="370">
        <f t="shared" si="707"/>
        <v>163274</v>
      </c>
      <c r="EB119" s="326"/>
      <c r="EC119" s="28">
        <f t="shared" si="717"/>
        <v>150783</v>
      </c>
    </row>
    <row r="120" spans="1:133" s="122" customFormat="1" ht="15.75" thickBot="1">
      <c r="A120" s="139"/>
      <c r="B120" s="44" t="s">
        <v>144</v>
      </c>
      <c r="C120" s="118">
        <f>SUM(C115:C119)</f>
        <v>151426.9200000001</v>
      </c>
      <c r="D120" s="119">
        <f t="shared" si="730" ref="D120:O120">SUM(D115:D119)</f>
        <v>-118031.9599999999</v>
      </c>
      <c r="E120" s="119">
        <f t="shared" si="730"/>
        <v>304655.44000000006</v>
      </c>
      <c r="F120" s="29">
        <f t="shared" si="730"/>
        <v>-134726.18000000017</v>
      </c>
      <c r="G120" s="119">
        <f t="shared" si="730"/>
        <v>710114.52000000002</v>
      </c>
      <c r="H120" s="119">
        <f t="shared" si="730"/>
        <v>384486.51000000001</v>
      </c>
      <c r="I120" s="119">
        <f t="shared" si="730"/>
        <v>161058.69000000003</v>
      </c>
      <c r="J120" s="119">
        <f t="shared" si="730"/>
        <v>240905.78000000012</v>
      </c>
      <c r="K120" s="119">
        <f t="shared" si="730"/>
        <v>-728566.81000000029</v>
      </c>
      <c r="L120" s="120">
        <f t="shared" si="730"/>
        <v>634792.56999999972</v>
      </c>
      <c r="M120" s="119">
        <f t="shared" si="730"/>
        <v>408162.01999999996</v>
      </c>
      <c r="N120" s="119">
        <f t="shared" si="730"/>
        <v>-17489.720000000001</v>
      </c>
      <c r="O120" s="119">
        <f t="shared" si="730"/>
        <v>125281.12000000017</v>
      </c>
      <c r="P120" s="119">
        <f t="shared" si="731" ref="P120:R120">SUM(P115:P119)</f>
        <v>552563.02000000002</v>
      </c>
      <c r="Q120" s="119">
        <f t="shared" si="731"/>
        <v>243518.61000000016</v>
      </c>
      <c r="R120" s="119">
        <f t="shared" si="731"/>
        <v>277278.10000000003</v>
      </c>
      <c r="S120" s="119">
        <f t="shared" si="732" ref="S120:T120">SUM(S115:S119)</f>
        <v>474568.61999999965</v>
      </c>
      <c r="T120" s="119">
        <f t="shared" si="732"/>
        <v>2138165.0799999996</v>
      </c>
      <c r="U120" s="119">
        <f t="shared" si="733" ref="U120:W120">SUM(U115:U119)</f>
        <v>-401183.82999999996</v>
      </c>
      <c r="V120" s="119">
        <f t="shared" si="733"/>
        <v>-438295</v>
      </c>
      <c r="W120" s="119">
        <f t="shared" si="733"/>
        <v>-401183.82999999996</v>
      </c>
      <c r="X120" s="120">
        <f t="shared" si="734" ref="X120:AB120">SUM(X115:X119)</f>
        <v>675311.87000000023</v>
      </c>
      <c r="Y120" s="119">
        <f t="shared" si="734"/>
        <v>-174699</v>
      </c>
      <c r="Z120" s="119">
        <f t="shared" si="734"/>
        <v>442577</v>
      </c>
      <c r="AA120" s="119">
        <f t="shared" si="734"/>
        <v>-148008.30999999997</v>
      </c>
      <c r="AB120" s="119">
        <f t="shared" si="734"/>
        <v>-29263.530000000042</v>
      </c>
      <c r="AC120" s="119">
        <f t="shared" si="735" ref="AC120:AF120">SUM(AC115:AC119)</f>
        <v>264456.93000000005</v>
      </c>
      <c r="AD120" s="119">
        <f t="shared" si="735"/>
        <v>243877.76000000018</v>
      </c>
      <c r="AE120" s="119">
        <f t="shared" si="735"/>
        <v>972210</v>
      </c>
      <c r="AF120" s="119">
        <f t="shared" si="735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68">
        <v>862167</v>
      </c>
      <c r="BJ120" s="532">
        <v>660136</v>
      </c>
      <c r="BK120" s="555">
        <v>-1049098</v>
      </c>
      <c r="BL120" s="201">
        <v>51552</v>
      </c>
      <c r="BM120" s="201">
        <v>575428</v>
      </c>
      <c r="BN120" s="201">
        <v>153552</v>
      </c>
      <c r="BO120" s="29"/>
      <c r="BP120" s="201"/>
      <c r="BQ120" s="201"/>
      <c r="BR120" s="201"/>
      <c r="BS120" s="201"/>
      <c r="BT120" s="201"/>
      <c r="BU120" s="118">
        <f t="shared" si="667"/>
        <v>-26145.79999999993</v>
      </c>
      <c r="BV120" s="121">
        <f t="shared" si="736" ref="BV120:BX120">SUM(BV115:BV119)</f>
        <v>670594.97999999986</v>
      </c>
      <c r="BW120" s="121">
        <f t="shared" si="736"/>
        <v>-61136.829999999929</v>
      </c>
      <c r="BX120" s="121">
        <f t="shared" si="736"/>
        <v>412004.28000000026</v>
      </c>
      <c r="BY120" s="121">
        <f t="shared" si="737" ref="BY120">SUM(BY115:BY119)</f>
        <v>-235545.90000000043</v>
      </c>
      <c r="BZ120" s="121">
        <f t="shared" si="738" ref="BZ120:CH120">SUM(BZ115:BZ119)</f>
        <v>1753678.5699999996</v>
      </c>
      <c r="CA120" s="121">
        <f t="shared" si="738"/>
        <v>-562242.52000000002</v>
      </c>
      <c r="CB120" s="121">
        <f t="shared" si="738"/>
        <v>-679200.78000000003</v>
      </c>
      <c r="CC120" s="121">
        <f t="shared" si="738"/>
        <v>327382.98000000027</v>
      </c>
      <c r="CD120" s="389">
        <f t="shared" si="738"/>
        <v>40519.300000000461</v>
      </c>
      <c r="CE120" s="412">
        <f t="shared" si="738"/>
        <v>-582861.02000000002</v>
      </c>
      <c r="CF120" s="121">
        <f t="shared" si="738"/>
        <v>460066.72000000003</v>
      </c>
      <c r="CG120" s="121">
        <f t="shared" si="738"/>
        <v>-273289.43000000017</v>
      </c>
      <c r="CH120" s="121">
        <f t="shared" si="738"/>
        <v>-581826.55000000005</v>
      </c>
      <c r="CI120" s="121">
        <f t="shared" si="739" ref="CI120:CJ120">SUM(CI115:CI119)</f>
        <v>20938.319999999891</v>
      </c>
      <c r="CJ120" s="230">
        <f t="shared" si="739"/>
        <v>-33400.339999999851</v>
      </c>
      <c r="CK120" s="230">
        <f t="shared" si="740" ref="CK120">SUM(CK115:CK119)</f>
        <v>497641.38000000035</v>
      </c>
      <c r="CL120" s="230">
        <f t="shared" si="741" ref="CL120:CM120">SUM(CL115:CL119)</f>
        <v>-1675226.7399999995</v>
      </c>
      <c r="CM120" s="256">
        <f t="shared" si="741"/>
        <v>1168519.8300000001</v>
      </c>
      <c r="CN120" s="256">
        <f t="shared" si="742" ref="CN120:CO120">SUM(CN115:CN119)</f>
        <v>-242822</v>
      </c>
      <c r="CO120" s="256">
        <f t="shared" si="742"/>
        <v>-51538.170000000086</v>
      </c>
      <c r="CP120" s="369">
        <f t="shared" si="743" ref="CP120:CQ120">SUM(CP115:CP119)</f>
        <v>147723.12999999974</v>
      </c>
      <c r="CQ120" s="338">
        <f t="shared" si="743"/>
        <v>789638</v>
      </c>
      <c r="CR120" s="256">
        <f t="shared" si="744" ref="CR120">SUM(CR115:CR119)</f>
        <v>-368706</v>
      </c>
      <c r="CS120" s="256">
        <f t="shared" si="745" ref="CS120">SUM(CS115:CS119)</f>
        <v>-411552.69000000006</v>
      </c>
      <c r="CT120" s="256">
        <f t="shared" si="746" ref="CT120">SUM(CT115:CT119)</f>
        <v>78506.530000000042</v>
      </c>
      <c r="CU120" s="256">
        <f t="shared" si="747" ref="CU120">SUM(CU115:CU119)</f>
        <v>-327812.93000000005</v>
      </c>
      <c r="CV120" s="256">
        <f t="shared" si="748" ref="CV120">SUM(CV115:CV119)</f>
        <v>762996.23999999976</v>
      </c>
      <c r="CW120" s="256">
        <f t="shared" si="749" ref="CW120">SUM(CW115:CW119)</f>
        <v>-1042247</v>
      </c>
      <c r="CX120" s="256">
        <f t="shared" si="750" ref="CX120">SUM(CX115:CX119)</f>
        <v>1409136.6599999999</v>
      </c>
      <c r="CY120" s="256">
        <f t="shared" si="751" ref="CY120">SUM(CY115:CY119)</f>
        <v>-1006248</v>
      </c>
      <c r="CZ120" s="256">
        <f t="shared" si="752" ref="CZ120">SUM(CZ115:CZ119)</f>
        <v>-336115</v>
      </c>
      <c r="DA120" s="256">
        <f t="shared" si="753" ref="DA120">SUM(DA115:DA119)</f>
        <v>1179230</v>
      </c>
      <c r="DB120" s="369">
        <f t="shared" si="754" ref="DB120">SUM(DB115:DB119)</f>
        <v>-684547</v>
      </c>
      <c r="DC120" s="369">
        <f t="shared" si="755" ref="DC120">SUM(DC115:DC119)</f>
        <v>4744224</v>
      </c>
      <c r="DD120" s="369">
        <f t="shared" si="756" ref="DD120">SUM(DD115:DD119)</f>
        <v>1157459</v>
      </c>
      <c r="DE120" s="369">
        <f t="shared" si="757" ref="DE120">SUM(DE115:DE119)</f>
        <v>1017141</v>
      </c>
      <c r="DF120" s="369">
        <f t="shared" si="758" ref="DF120">SUM(DF115:DF119)</f>
        <v>108314</v>
      </c>
      <c r="DG120" s="369">
        <f t="shared" si="759" ref="DG120">SUM(DG115:DG119)</f>
        <v>52739</v>
      </c>
      <c r="DH120" s="369">
        <f t="shared" si="760" ref="DH120">SUM(DH115:DH119)</f>
        <v>7567</v>
      </c>
      <c r="DI120" s="369">
        <f t="shared" si="761" ref="DI120">SUM(DI115:DI119)</f>
        <v>557514</v>
      </c>
      <c r="DJ120" s="369">
        <f t="shared" si="762" ref="DJ120">SUM(DJ115:DJ119)</f>
        <v>-351746</v>
      </c>
      <c r="DK120" s="369">
        <f t="shared" si="763" ref="DK120:DL120">SUM(DK115:DK119)</f>
        <v>225082</v>
      </c>
      <c r="DL120" s="369">
        <f t="shared" si="763"/>
        <v>244300</v>
      </c>
      <c r="DM120" s="369">
        <f t="shared" si="764" ref="DM120:DN120">SUM(DM115:DM119)</f>
        <v>-916893</v>
      </c>
      <c r="DN120" s="369">
        <f t="shared" si="764"/>
        <v>-15736</v>
      </c>
      <c r="DO120" s="369">
        <f t="shared" si="765" ref="DO120:DP120">SUM(DO115:DO119)</f>
        <v>-4496996</v>
      </c>
      <c r="DP120" s="369">
        <f t="shared" si="765"/>
        <v>-571194</v>
      </c>
      <c r="DQ120" s="369">
        <f t="shared" si="766" ref="DQ120:DR120">SUM(DQ115:DQ119)</f>
        <v>-1506678</v>
      </c>
      <c r="DR120" s="369">
        <f t="shared" si="766"/>
        <v>-106005</v>
      </c>
      <c r="DS120" s="369">
        <f t="shared" si="767" ref="DS120:DT120">SUM(DS115:DS119)</f>
        <v>586045</v>
      </c>
      <c r="DT120" s="369">
        <f t="shared" si="767"/>
        <v>-860889</v>
      </c>
      <c r="EB120" s="327"/>
      <c r="EC120" s="29">
        <f t="shared" si="667"/>
        <v>153552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271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431"/>
      <c r="DV121" s="431"/>
      <c r="DW121" s="431"/>
      <c r="DX121" s="431"/>
      <c r="DY121" s="431"/>
      <c r="DZ121" s="431"/>
      <c r="EA121" s="431"/>
      <c r="EB121" s="261"/>
      <c r="EC121" s="70"/>
    </row>
    <row r="122" spans="1:133" s="51" customFormat="1" ht="15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59">
        <v>2</v>
      </c>
      <c r="BJ122" s="522">
        <v>3</v>
      </c>
      <c r="BK122" s="546">
        <v>3</v>
      </c>
      <c r="BL122" s="193">
        <v>4</v>
      </c>
      <c r="BM122" s="193">
        <v>4</v>
      </c>
      <c r="BN122" s="193">
        <v>5</v>
      </c>
      <c r="BO122" s="56"/>
      <c r="BP122" s="193"/>
      <c r="BQ122" s="193"/>
      <c r="BR122" s="193"/>
      <c r="BS122" s="193"/>
      <c r="BT122" s="193"/>
      <c r="BU122" s="53">
        <f t="shared" si="768" ref="BU122:CD126">O122-C122</f>
        <v>-2</v>
      </c>
      <c r="BV122" s="100">
        <f t="shared" si="768"/>
        <v>-2</v>
      </c>
      <c r="BW122" s="100">
        <f t="shared" si="768"/>
        <v>-3</v>
      </c>
      <c r="BX122" s="100">
        <f t="shared" si="768"/>
        <v>-4</v>
      </c>
      <c r="BY122" s="100">
        <f t="shared" si="768"/>
        <v>-2</v>
      </c>
      <c r="BZ122" s="100">
        <f t="shared" si="768"/>
        <v>-2</v>
      </c>
      <c r="CA122" s="100">
        <f t="shared" si="768"/>
        <v>-2</v>
      </c>
      <c r="CB122" s="100">
        <f t="shared" si="768"/>
        <v>0</v>
      </c>
      <c r="CC122" s="100">
        <f t="shared" si="768"/>
        <v>-2</v>
      </c>
      <c r="CD122" s="393">
        <f t="shared" si="768"/>
        <v>-3</v>
      </c>
      <c r="CE122" s="100">
        <f t="shared" si="769" ref="CE122:CN126">Y122-M122</f>
        <v>-3</v>
      </c>
      <c r="CF122" s="100">
        <f t="shared" si="769"/>
        <v>-1</v>
      </c>
      <c r="CG122" s="100">
        <f t="shared" si="769"/>
        <v>-2</v>
      </c>
      <c r="CH122" s="100">
        <f t="shared" si="769"/>
        <v>-2</v>
      </c>
      <c r="CI122" s="100">
        <f t="shared" si="769"/>
        <v>-1</v>
      </c>
      <c r="CJ122" s="234">
        <f t="shared" si="769"/>
        <v>-1</v>
      </c>
      <c r="CK122" s="234">
        <f t="shared" si="769"/>
        <v>0</v>
      </c>
      <c r="CL122" s="234">
        <f t="shared" si="769"/>
        <v>1</v>
      </c>
      <c r="CM122" s="195">
        <f t="shared" si="769"/>
        <v>2</v>
      </c>
      <c r="CN122" s="195">
        <f t="shared" si="769"/>
        <v>1</v>
      </c>
      <c r="CO122" s="195">
        <f t="shared" si="770" ref="CO122:CX126">AI122-W122</f>
        <v>3</v>
      </c>
      <c r="CP122" s="373">
        <f t="shared" si="770"/>
        <v>5</v>
      </c>
      <c r="CQ122" s="195">
        <f t="shared" si="770"/>
        <v>4</v>
      </c>
      <c r="CR122" s="195">
        <f t="shared" si="770"/>
        <v>6</v>
      </c>
      <c r="CS122" s="195">
        <f t="shared" si="770"/>
        <v>4</v>
      </c>
      <c r="CT122" s="195">
        <f t="shared" si="770"/>
        <v>4</v>
      </c>
      <c r="CU122" s="195">
        <f t="shared" si="770"/>
        <v>5</v>
      </c>
      <c r="CV122" s="195">
        <f t="shared" si="770"/>
        <v>1</v>
      </c>
      <c r="CW122" s="195">
        <f t="shared" si="770"/>
        <v>4</v>
      </c>
      <c r="CX122" s="195">
        <f t="shared" si="770"/>
        <v>6</v>
      </c>
      <c r="CY122" s="195">
        <f t="shared" si="771" ref="CY122:DH126">AS122-AG122</f>
        <v>3</v>
      </c>
      <c r="CZ122" s="195">
        <f t="shared" si="771"/>
        <v>3</v>
      </c>
      <c r="DA122" s="195">
        <f t="shared" si="771"/>
        <v>3</v>
      </c>
      <c r="DB122" s="373">
        <f t="shared" si="771"/>
        <v>2</v>
      </c>
      <c r="DC122" s="373">
        <f t="shared" si="771"/>
        <v>3</v>
      </c>
      <c r="DD122" s="373">
        <f t="shared" si="771"/>
        <v>-1</v>
      </c>
      <c r="DE122" s="373">
        <f t="shared" si="771"/>
        <v>2</v>
      </c>
      <c r="DF122" s="373">
        <f t="shared" si="771"/>
        <v>3</v>
      </c>
      <c r="DG122" s="373">
        <f t="shared" si="771"/>
        <v>0</v>
      </c>
      <c r="DH122" s="373">
        <f t="shared" si="771"/>
        <v>4</v>
      </c>
      <c r="DI122" s="373">
        <f t="shared" si="772" ref="DI122:DT126">BC122-AQ122</f>
        <v>-3</v>
      </c>
      <c r="DJ122" s="373">
        <f t="shared" si="772"/>
        <v>-6</v>
      </c>
      <c r="DK122" s="373">
        <f t="shared" si="772"/>
        <v>-4</v>
      </c>
      <c r="DL122" s="373">
        <f t="shared" si="772"/>
        <v>-4</v>
      </c>
      <c r="DM122" s="373">
        <f t="shared" si="772"/>
        <v>-4</v>
      </c>
      <c r="DN122" s="373">
        <f t="shared" si="772"/>
        <v>-4</v>
      </c>
      <c r="DO122" s="373">
        <f t="shared" si="772"/>
        <v>-5</v>
      </c>
      <c r="DP122" s="373">
        <f t="shared" si="772"/>
        <v>-3</v>
      </c>
      <c r="DQ122" s="373">
        <f t="shared" si="772"/>
        <v>-3</v>
      </c>
      <c r="DR122" s="373">
        <f t="shared" si="772"/>
        <v>-3</v>
      </c>
      <c r="DS122" s="373">
        <f t="shared" si="772"/>
        <v>-1</v>
      </c>
      <c r="DT122" s="373">
        <f t="shared" si="772"/>
        <v>0</v>
      </c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5</v>
      </c>
    </row>
    <row r="123" spans="1:133" s="51" customFormat="1" ht="15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59">
        <v>15</v>
      </c>
      <c r="BJ123" s="522">
        <v>18</v>
      </c>
      <c r="BK123" s="546">
        <v>18</v>
      </c>
      <c r="BL123" s="193">
        <v>21</v>
      </c>
      <c r="BM123" s="193">
        <v>18</v>
      </c>
      <c r="BN123" s="193">
        <v>18</v>
      </c>
      <c r="BO123" s="56"/>
      <c r="BP123" s="193"/>
      <c r="BQ123" s="193"/>
      <c r="BR123" s="193"/>
      <c r="BS123" s="193"/>
      <c r="BT123" s="193"/>
      <c r="BU123" s="53">
        <f t="shared" si="768"/>
        <v>2</v>
      </c>
      <c r="BV123" s="100">
        <f t="shared" si="768"/>
        <v>3</v>
      </c>
      <c r="BW123" s="100">
        <f t="shared" si="768"/>
        <v>1</v>
      </c>
      <c r="BX123" s="100">
        <f t="shared" si="768"/>
        <v>2</v>
      </c>
      <c r="BY123" s="100">
        <f t="shared" si="768"/>
        <v>3</v>
      </c>
      <c r="BZ123" s="100">
        <f t="shared" si="768"/>
        <v>2</v>
      </c>
      <c r="CA123" s="100">
        <f t="shared" si="768"/>
        <v>2</v>
      </c>
      <c r="CB123" s="100">
        <f t="shared" si="768"/>
        <v>3</v>
      </c>
      <c r="CC123" s="100">
        <f t="shared" si="768"/>
        <v>4</v>
      </c>
      <c r="CD123" s="393">
        <f t="shared" si="768"/>
        <v>6</v>
      </c>
      <c r="CE123" s="100">
        <f t="shared" si="769"/>
        <v>8</v>
      </c>
      <c r="CF123" s="100">
        <f t="shared" si="769"/>
        <v>8</v>
      </c>
      <c r="CG123" s="100">
        <f t="shared" si="769"/>
        <v>9</v>
      </c>
      <c r="CH123" s="100">
        <f t="shared" si="769"/>
        <v>22</v>
      </c>
      <c r="CI123" s="100">
        <f t="shared" si="769"/>
        <v>26</v>
      </c>
      <c r="CJ123" s="234">
        <f t="shared" si="769"/>
        <v>23</v>
      </c>
      <c r="CK123" s="234">
        <f t="shared" si="769"/>
        <v>19</v>
      </c>
      <c r="CL123" s="234">
        <f t="shared" si="769"/>
        <v>17</v>
      </c>
      <c r="CM123" s="195">
        <f t="shared" si="769"/>
        <v>18</v>
      </c>
      <c r="CN123" s="195">
        <f t="shared" si="769"/>
        <v>15</v>
      </c>
      <c r="CO123" s="195">
        <f t="shared" si="770"/>
        <v>13</v>
      </c>
      <c r="CP123" s="373">
        <f t="shared" si="770"/>
        <v>11</v>
      </c>
      <c r="CQ123" s="195">
        <f t="shared" si="770"/>
        <v>8</v>
      </c>
      <c r="CR123" s="195">
        <f t="shared" si="770"/>
        <v>4</v>
      </c>
      <c r="CS123" s="195">
        <f t="shared" si="770"/>
        <v>3</v>
      </c>
      <c r="CT123" s="195">
        <f t="shared" si="770"/>
        <v>-14</v>
      </c>
      <c r="CU123" s="195">
        <f t="shared" si="770"/>
        <v>-12</v>
      </c>
      <c r="CV123" s="195">
        <f t="shared" si="770"/>
        <v>-10</v>
      </c>
      <c r="CW123" s="195">
        <f t="shared" si="770"/>
        <v>-11</v>
      </c>
      <c r="CX123" s="195">
        <f t="shared" si="770"/>
        <v>-12</v>
      </c>
      <c r="CY123" s="195">
        <f t="shared" si="771"/>
        <v>-16</v>
      </c>
      <c r="CZ123" s="195">
        <f t="shared" si="771"/>
        <v>-14</v>
      </c>
      <c r="DA123" s="195">
        <f t="shared" si="771"/>
        <v>-13</v>
      </c>
      <c r="DB123" s="373">
        <f t="shared" si="771"/>
        <v>-14</v>
      </c>
      <c r="DC123" s="373">
        <f t="shared" si="771"/>
        <v>-13</v>
      </c>
      <c r="DD123" s="373">
        <f t="shared" si="771"/>
        <v>-7</v>
      </c>
      <c r="DE123" s="373">
        <f t="shared" si="771"/>
        <v>-7</v>
      </c>
      <c r="DF123" s="373">
        <f t="shared" si="771"/>
        <v>-4</v>
      </c>
      <c r="DG123" s="373">
        <f t="shared" si="771"/>
        <v>-8</v>
      </c>
      <c r="DH123" s="373">
        <f t="shared" si="771"/>
        <v>-12</v>
      </c>
      <c r="DI123" s="373">
        <f t="shared" si="772"/>
        <v>-7</v>
      </c>
      <c r="DJ123" s="373">
        <f t="shared" si="772"/>
        <v>-4</v>
      </c>
      <c r="DK123" s="373">
        <f t="shared" si="772"/>
        <v>-1</v>
      </c>
      <c r="DL123" s="373">
        <f t="shared" si="772"/>
        <v>0</v>
      </c>
      <c r="DM123" s="373">
        <f t="shared" si="772"/>
        <v>0</v>
      </c>
      <c r="DN123" s="373">
        <f t="shared" si="772"/>
        <v>4</v>
      </c>
      <c r="DO123" s="373">
        <f t="shared" si="772"/>
        <v>6</v>
      </c>
      <c r="DP123" s="373">
        <f t="shared" si="772"/>
        <v>7</v>
      </c>
      <c r="DQ123" s="373">
        <f t="shared" si="772"/>
        <v>7</v>
      </c>
      <c r="DR123" s="373">
        <f t="shared" si="772"/>
        <v>11</v>
      </c>
      <c r="DS123" s="373">
        <f t="shared" si="772"/>
        <v>8</v>
      </c>
      <c r="DT123" s="373">
        <f t="shared" si="772"/>
        <v>11</v>
      </c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18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193">
        <v>0</v>
      </c>
      <c r="BM124" s="193">
        <v>0</v>
      </c>
      <c r="BN124" s="193">
        <v>0</v>
      </c>
      <c r="BO124" s="56"/>
      <c r="BP124" s="193"/>
      <c r="BQ124" s="193"/>
      <c r="BR124" s="193"/>
      <c r="BS124" s="193"/>
      <c r="BT124" s="193"/>
      <c r="BU124" s="53">
        <f t="shared" si="768"/>
        <v>0</v>
      </c>
      <c r="BV124" s="100">
        <f t="shared" si="768"/>
        <v>0</v>
      </c>
      <c r="BW124" s="100">
        <f t="shared" si="768"/>
        <v>0</v>
      </c>
      <c r="BX124" s="100">
        <f t="shared" si="768"/>
        <v>0</v>
      </c>
      <c r="BY124" s="100">
        <f t="shared" si="768"/>
        <v>0</v>
      </c>
      <c r="BZ124" s="100">
        <f t="shared" si="768"/>
        <v>0</v>
      </c>
      <c r="CA124" s="100">
        <f t="shared" si="768"/>
        <v>0</v>
      </c>
      <c r="CB124" s="100">
        <f t="shared" si="768"/>
        <v>0</v>
      </c>
      <c r="CC124" s="100">
        <f t="shared" si="768"/>
        <v>0</v>
      </c>
      <c r="CD124" s="393">
        <f t="shared" si="768"/>
        <v>0</v>
      </c>
      <c r="CE124" s="100">
        <f t="shared" si="769"/>
        <v>0</v>
      </c>
      <c r="CF124" s="100">
        <f t="shared" si="769"/>
        <v>0</v>
      </c>
      <c r="CG124" s="100">
        <f t="shared" si="769"/>
        <v>0</v>
      </c>
      <c r="CH124" s="100">
        <f t="shared" si="769"/>
        <v>0</v>
      </c>
      <c r="CI124" s="100">
        <f t="shared" si="769"/>
        <v>0</v>
      </c>
      <c r="CJ124" s="234">
        <f t="shared" si="769"/>
        <v>0</v>
      </c>
      <c r="CK124" s="234">
        <f t="shared" si="769"/>
        <v>0</v>
      </c>
      <c r="CL124" s="234">
        <f t="shared" si="769"/>
        <v>0</v>
      </c>
      <c r="CM124" s="195">
        <f t="shared" si="769"/>
        <v>0</v>
      </c>
      <c r="CN124" s="195">
        <f t="shared" si="769"/>
        <v>0</v>
      </c>
      <c r="CO124" s="195">
        <f t="shared" si="770"/>
        <v>0</v>
      </c>
      <c r="CP124" s="373">
        <f t="shared" si="770"/>
        <v>0</v>
      </c>
      <c r="CQ124" s="195">
        <f t="shared" si="770"/>
        <v>0</v>
      </c>
      <c r="CR124" s="195">
        <f t="shared" si="770"/>
        <v>0</v>
      </c>
      <c r="CS124" s="195">
        <f t="shared" si="770"/>
        <v>0</v>
      </c>
      <c r="CT124" s="195">
        <f t="shared" si="770"/>
        <v>0</v>
      </c>
      <c r="CU124" s="195">
        <f t="shared" si="770"/>
        <v>0</v>
      </c>
      <c r="CV124" s="195">
        <f t="shared" si="770"/>
        <v>0</v>
      </c>
      <c r="CW124" s="195">
        <f t="shared" si="770"/>
        <v>0</v>
      </c>
      <c r="CX124" s="195">
        <f t="shared" si="770"/>
        <v>0</v>
      </c>
      <c r="CY124" s="195">
        <f t="shared" si="771"/>
        <v>0</v>
      </c>
      <c r="CZ124" s="195">
        <f t="shared" si="771"/>
        <v>0</v>
      </c>
      <c r="DA124" s="195">
        <f t="shared" si="771"/>
        <v>0</v>
      </c>
      <c r="DB124" s="373">
        <f t="shared" si="771"/>
        <v>0</v>
      </c>
      <c r="DC124" s="373">
        <f t="shared" si="771"/>
        <v>0</v>
      </c>
      <c r="DD124" s="373">
        <f t="shared" si="771"/>
        <v>0</v>
      </c>
      <c r="DE124" s="373">
        <f t="shared" si="771"/>
        <v>0</v>
      </c>
      <c r="DF124" s="373">
        <f t="shared" si="771"/>
        <v>0</v>
      </c>
      <c r="DG124" s="373">
        <f t="shared" si="771"/>
        <v>0</v>
      </c>
      <c r="DH124" s="373">
        <f t="shared" si="771"/>
        <v>0</v>
      </c>
      <c r="DI124" s="373">
        <f t="shared" si="772"/>
        <v>0</v>
      </c>
      <c r="DJ124" s="373">
        <f t="shared" si="772"/>
        <v>0</v>
      </c>
      <c r="DK124" s="373">
        <f t="shared" si="772"/>
        <v>0</v>
      </c>
      <c r="DL124" s="373">
        <f t="shared" si="772"/>
        <v>0</v>
      </c>
      <c r="DM124" s="373">
        <f t="shared" si="772"/>
        <v>0</v>
      </c>
      <c r="DN124" s="373">
        <f t="shared" si="772"/>
        <v>0</v>
      </c>
      <c r="DO124" s="373">
        <f t="shared" si="772"/>
        <v>0</v>
      </c>
      <c r="DP124" s="373">
        <f t="shared" si="772"/>
        <v>0</v>
      </c>
      <c r="DQ124" s="373">
        <f t="shared" si="772"/>
        <v>0</v>
      </c>
      <c r="DR124" s="373">
        <f t="shared" si="772"/>
        <v>0</v>
      </c>
      <c r="DS124" s="373">
        <f t="shared" si="772"/>
        <v>0</v>
      </c>
      <c r="DT124" s="373">
        <f t="shared" si="772"/>
        <v>0</v>
      </c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193">
        <v>0</v>
      </c>
      <c r="BM125" s="193">
        <v>0</v>
      </c>
      <c r="BN125" s="193">
        <v>0</v>
      </c>
      <c r="BO125" s="56"/>
      <c r="BP125" s="193"/>
      <c r="BQ125" s="193"/>
      <c r="BR125" s="193"/>
      <c r="BS125" s="193"/>
      <c r="BT125" s="193"/>
      <c r="BU125" s="53">
        <f t="shared" si="768"/>
        <v>0</v>
      </c>
      <c r="BV125" s="100">
        <f t="shared" si="768"/>
        <v>0</v>
      </c>
      <c r="BW125" s="100">
        <f t="shared" si="768"/>
        <v>0</v>
      </c>
      <c r="BX125" s="100">
        <f t="shared" si="768"/>
        <v>0</v>
      </c>
      <c r="BY125" s="100">
        <f t="shared" si="768"/>
        <v>0</v>
      </c>
      <c r="BZ125" s="100">
        <f t="shared" si="768"/>
        <v>0</v>
      </c>
      <c r="CA125" s="100">
        <f t="shared" si="768"/>
        <v>0</v>
      </c>
      <c r="CB125" s="100">
        <f t="shared" si="768"/>
        <v>0</v>
      </c>
      <c r="CC125" s="100">
        <f t="shared" si="768"/>
        <v>0</v>
      </c>
      <c r="CD125" s="393">
        <f t="shared" si="768"/>
        <v>0</v>
      </c>
      <c r="CE125" s="100">
        <f t="shared" si="769"/>
        <v>0</v>
      </c>
      <c r="CF125" s="100">
        <f t="shared" si="769"/>
        <v>0</v>
      </c>
      <c r="CG125" s="100">
        <f t="shared" si="769"/>
        <v>0</v>
      </c>
      <c r="CH125" s="100">
        <f t="shared" si="769"/>
        <v>0</v>
      </c>
      <c r="CI125" s="100">
        <f t="shared" si="769"/>
        <v>0</v>
      </c>
      <c r="CJ125" s="234">
        <f t="shared" si="769"/>
        <v>0</v>
      </c>
      <c r="CK125" s="234">
        <f t="shared" si="769"/>
        <v>0</v>
      </c>
      <c r="CL125" s="234">
        <f t="shared" si="769"/>
        <v>0</v>
      </c>
      <c r="CM125" s="195">
        <f t="shared" si="769"/>
        <v>0</v>
      </c>
      <c r="CN125" s="195">
        <f t="shared" si="769"/>
        <v>0</v>
      </c>
      <c r="CO125" s="195">
        <f t="shared" si="770"/>
        <v>0</v>
      </c>
      <c r="CP125" s="373">
        <f t="shared" si="770"/>
        <v>0</v>
      </c>
      <c r="CQ125" s="195">
        <f t="shared" si="770"/>
        <v>0</v>
      </c>
      <c r="CR125" s="195">
        <f t="shared" si="770"/>
        <v>0</v>
      </c>
      <c r="CS125" s="195">
        <f t="shared" si="770"/>
        <v>0</v>
      </c>
      <c r="CT125" s="195">
        <f t="shared" si="770"/>
        <v>0</v>
      </c>
      <c r="CU125" s="195">
        <f t="shared" si="770"/>
        <v>0</v>
      </c>
      <c r="CV125" s="195">
        <f t="shared" si="770"/>
        <v>0</v>
      </c>
      <c r="CW125" s="195">
        <f t="shared" si="770"/>
        <v>0</v>
      </c>
      <c r="CX125" s="195">
        <f t="shared" si="770"/>
        <v>0</v>
      </c>
      <c r="CY125" s="195">
        <f t="shared" si="771"/>
        <v>0</v>
      </c>
      <c r="CZ125" s="195">
        <f t="shared" si="771"/>
        <v>0</v>
      </c>
      <c r="DA125" s="195">
        <f t="shared" si="771"/>
        <v>0</v>
      </c>
      <c r="DB125" s="373">
        <f t="shared" si="771"/>
        <v>0</v>
      </c>
      <c r="DC125" s="373">
        <f t="shared" si="771"/>
        <v>0</v>
      </c>
      <c r="DD125" s="373">
        <f t="shared" si="771"/>
        <v>0</v>
      </c>
      <c r="DE125" s="373">
        <f t="shared" si="771"/>
        <v>0</v>
      </c>
      <c r="DF125" s="373">
        <f t="shared" si="771"/>
        <v>0</v>
      </c>
      <c r="DG125" s="373">
        <f t="shared" si="771"/>
        <v>0</v>
      </c>
      <c r="DH125" s="373">
        <f t="shared" si="771"/>
        <v>0</v>
      </c>
      <c r="DI125" s="373">
        <f t="shared" si="772"/>
        <v>0</v>
      </c>
      <c r="DJ125" s="373">
        <f t="shared" si="772"/>
        <v>0</v>
      </c>
      <c r="DK125" s="373">
        <f t="shared" si="772"/>
        <v>0</v>
      </c>
      <c r="DL125" s="373">
        <f t="shared" si="772"/>
        <v>0</v>
      </c>
      <c r="DM125" s="373">
        <f t="shared" si="772"/>
        <v>0</v>
      </c>
      <c r="DN125" s="373">
        <f t="shared" si="772"/>
        <v>0</v>
      </c>
      <c r="DO125" s="373">
        <f t="shared" si="772"/>
        <v>0</v>
      </c>
      <c r="DP125" s="373">
        <f t="shared" si="772"/>
        <v>0</v>
      </c>
      <c r="DQ125" s="373">
        <f t="shared" si="772"/>
        <v>0</v>
      </c>
      <c r="DR125" s="373">
        <f t="shared" si="772"/>
        <v>0</v>
      </c>
      <c r="DS125" s="373">
        <f t="shared" si="772"/>
        <v>0</v>
      </c>
      <c r="DT125" s="373">
        <f t="shared" si="772"/>
        <v>0</v>
      </c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193">
        <v>0</v>
      </c>
      <c r="BM126" s="193">
        <v>0</v>
      </c>
      <c r="BN126" s="193">
        <v>0</v>
      </c>
      <c r="BO126" s="56"/>
      <c r="BP126" s="193"/>
      <c r="BQ126" s="193"/>
      <c r="BR126" s="193"/>
      <c r="BS126" s="193"/>
      <c r="BT126" s="193"/>
      <c r="BU126" s="53">
        <f t="shared" si="768"/>
        <v>0</v>
      </c>
      <c r="BV126" s="100">
        <f t="shared" si="768"/>
        <v>0</v>
      </c>
      <c r="BW126" s="100">
        <f t="shared" si="768"/>
        <v>0</v>
      </c>
      <c r="BX126" s="100">
        <f t="shared" si="768"/>
        <v>0</v>
      </c>
      <c r="BY126" s="100">
        <f t="shared" si="768"/>
        <v>0</v>
      </c>
      <c r="BZ126" s="100">
        <f t="shared" si="768"/>
        <v>0</v>
      </c>
      <c r="CA126" s="100">
        <f t="shared" si="768"/>
        <v>0</v>
      </c>
      <c r="CB126" s="100">
        <f t="shared" si="768"/>
        <v>0</v>
      </c>
      <c r="CC126" s="100">
        <f t="shared" si="768"/>
        <v>0</v>
      </c>
      <c r="CD126" s="393">
        <f t="shared" si="768"/>
        <v>0</v>
      </c>
      <c r="CE126" s="100">
        <f t="shared" si="769"/>
        <v>0</v>
      </c>
      <c r="CF126" s="100">
        <f t="shared" si="769"/>
        <v>0</v>
      </c>
      <c r="CG126" s="100">
        <f t="shared" si="769"/>
        <v>0</v>
      </c>
      <c r="CH126" s="100">
        <f t="shared" si="769"/>
        <v>0</v>
      </c>
      <c r="CI126" s="100">
        <f t="shared" si="769"/>
        <v>0</v>
      </c>
      <c r="CJ126" s="234">
        <f t="shared" si="769"/>
        <v>0</v>
      </c>
      <c r="CK126" s="234">
        <f t="shared" si="769"/>
        <v>0</v>
      </c>
      <c r="CL126" s="234">
        <f t="shared" si="769"/>
        <v>0</v>
      </c>
      <c r="CM126" s="195">
        <f t="shared" si="769"/>
        <v>0</v>
      </c>
      <c r="CN126" s="195">
        <f t="shared" si="769"/>
        <v>0</v>
      </c>
      <c r="CO126" s="195">
        <f t="shared" si="770"/>
        <v>0</v>
      </c>
      <c r="CP126" s="373">
        <f t="shared" si="770"/>
        <v>0</v>
      </c>
      <c r="CQ126" s="195">
        <f t="shared" si="770"/>
        <v>0</v>
      </c>
      <c r="CR126" s="195">
        <f t="shared" si="770"/>
        <v>0</v>
      </c>
      <c r="CS126" s="195">
        <f t="shared" si="770"/>
        <v>0</v>
      </c>
      <c r="CT126" s="195">
        <f t="shared" si="770"/>
        <v>0</v>
      </c>
      <c r="CU126" s="195">
        <f t="shared" si="770"/>
        <v>0</v>
      </c>
      <c r="CV126" s="195">
        <f t="shared" si="770"/>
        <v>0</v>
      </c>
      <c r="CW126" s="195">
        <f t="shared" si="770"/>
        <v>0</v>
      </c>
      <c r="CX126" s="195">
        <f t="shared" si="770"/>
        <v>0</v>
      </c>
      <c r="CY126" s="195">
        <f t="shared" si="771"/>
        <v>0</v>
      </c>
      <c r="CZ126" s="195">
        <f t="shared" si="771"/>
        <v>0</v>
      </c>
      <c r="DA126" s="195">
        <f t="shared" si="771"/>
        <v>0</v>
      </c>
      <c r="DB126" s="373">
        <f t="shared" si="771"/>
        <v>0</v>
      </c>
      <c r="DC126" s="373">
        <f t="shared" si="771"/>
        <v>0</v>
      </c>
      <c r="DD126" s="373">
        <f t="shared" si="771"/>
        <v>0</v>
      </c>
      <c r="DE126" s="373">
        <f t="shared" si="771"/>
        <v>0</v>
      </c>
      <c r="DF126" s="373">
        <f t="shared" si="771"/>
        <v>0</v>
      </c>
      <c r="DG126" s="373">
        <f t="shared" si="771"/>
        <v>0</v>
      </c>
      <c r="DH126" s="373">
        <f t="shared" si="771"/>
        <v>0</v>
      </c>
      <c r="DI126" s="373">
        <f t="shared" si="772"/>
        <v>0</v>
      </c>
      <c r="DJ126" s="373">
        <f t="shared" si="772"/>
        <v>0</v>
      </c>
      <c r="DK126" s="373">
        <f t="shared" si="772"/>
        <v>0</v>
      </c>
      <c r="DL126" s="373">
        <f t="shared" si="772"/>
        <v>0</v>
      </c>
      <c r="DM126" s="373">
        <f t="shared" si="772"/>
        <v>0</v>
      </c>
      <c r="DN126" s="373">
        <f t="shared" si="772"/>
        <v>0</v>
      </c>
      <c r="DO126" s="373">
        <f t="shared" si="772"/>
        <v>0</v>
      </c>
      <c r="DP126" s="373">
        <f t="shared" si="772"/>
        <v>0</v>
      </c>
      <c r="DQ126" s="373">
        <f t="shared" si="772"/>
        <v>0</v>
      </c>
      <c r="DR126" s="373">
        <f t="shared" si="772"/>
        <v>0</v>
      </c>
      <c r="DS126" s="373">
        <f t="shared" si="772"/>
        <v>0</v>
      </c>
      <c r="DT126" s="373">
        <f t="shared" si="772"/>
        <v>0</v>
      </c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773" ref="C127:Q127">SUM(C122:C126)</f>
        <v>8</v>
      </c>
      <c r="D127" s="114">
        <f t="shared" si="773"/>
        <v>7</v>
      </c>
      <c r="E127" s="114">
        <f t="shared" si="773"/>
        <v>7</v>
      </c>
      <c r="F127" s="115">
        <f t="shared" si="773"/>
        <v>9</v>
      </c>
      <c r="G127" s="114">
        <f t="shared" si="773"/>
        <v>7</v>
      </c>
      <c r="H127" s="115">
        <f t="shared" si="773"/>
        <v>8</v>
      </c>
      <c r="I127" s="114">
        <f t="shared" si="773"/>
        <v>9</v>
      </c>
      <c r="J127" s="115">
        <f t="shared" si="773"/>
        <v>8</v>
      </c>
      <c r="K127" s="114">
        <f t="shared" si="773"/>
        <v>9</v>
      </c>
      <c r="L127" s="116">
        <f t="shared" si="773"/>
        <v>9</v>
      </c>
      <c r="M127" s="115">
        <f t="shared" si="773"/>
        <v>9</v>
      </c>
      <c r="N127" s="115">
        <f t="shared" si="773"/>
        <v>8</v>
      </c>
      <c r="O127" s="115">
        <f t="shared" si="773"/>
        <v>8</v>
      </c>
      <c r="P127" s="115">
        <f t="shared" si="773"/>
        <v>8</v>
      </c>
      <c r="Q127" s="115">
        <f t="shared" si="773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73">
        <v>17</v>
      </c>
      <c r="BJ127" s="536">
        <v>21</v>
      </c>
      <c r="BK127" s="560">
        <v>21</v>
      </c>
      <c r="BL127" s="194">
        <v>25</v>
      </c>
      <c r="BM127" s="194">
        <v>22</v>
      </c>
      <c r="BN127" s="194">
        <v>23</v>
      </c>
      <c r="BO127" s="77"/>
      <c r="BP127" s="194"/>
      <c r="BQ127" s="194"/>
      <c r="BR127" s="194"/>
      <c r="BS127" s="194"/>
      <c r="BT127" s="194"/>
      <c r="BU127" s="113">
        <f t="shared" si="774" ref="BU127:BY127">SUM(BU122:BU126)</f>
        <v>0</v>
      </c>
      <c r="BV127" s="117">
        <f t="shared" si="774"/>
        <v>1</v>
      </c>
      <c r="BW127" s="117">
        <f t="shared" si="774"/>
        <v>-2</v>
      </c>
      <c r="BX127" s="117">
        <f t="shared" si="774"/>
        <v>-2</v>
      </c>
      <c r="BY127" s="117">
        <f t="shared" si="774"/>
        <v>1</v>
      </c>
      <c r="BZ127" s="117">
        <f t="shared" si="775" ref="BZ127:CH127">SUM(BZ122:BZ126)</f>
        <v>0</v>
      </c>
      <c r="CA127" s="117">
        <f t="shared" si="775"/>
        <v>0</v>
      </c>
      <c r="CB127" s="117">
        <f t="shared" si="775"/>
        <v>3</v>
      </c>
      <c r="CC127" s="117">
        <f t="shared" si="775"/>
        <v>2</v>
      </c>
      <c r="CD127" s="394">
        <f t="shared" si="775"/>
        <v>3</v>
      </c>
      <c r="CE127" s="117">
        <f t="shared" si="775"/>
        <v>5</v>
      </c>
      <c r="CF127" s="117">
        <f t="shared" si="775"/>
        <v>7</v>
      </c>
      <c r="CG127" s="117">
        <f t="shared" si="775"/>
        <v>7</v>
      </c>
      <c r="CH127" s="117">
        <f t="shared" si="775"/>
        <v>20</v>
      </c>
      <c r="CI127" s="117">
        <f t="shared" si="776" ref="CI127:CJ127">SUM(CI122:CI126)</f>
        <v>25</v>
      </c>
      <c r="CJ127" s="235">
        <f t="shared" si="776"/>
        <v>22</v>
      </c>
      <c r="CK127" s="235">
        <f t="shared" si="777" ref="CK127">SUM(CK122:CK126)</f>
        <v>19</v>
      </c>
      <c r="CL127" s="235">
        <f t="shared" si="778" ref="CL127:CM127">SUM(CL122:CL126)</f>
        <v>18</v>
      </c>
      <c r="CM127" s="196">
        <f t="shared" si="778"/>
        <v>20</v>
      </c>
      <c r="CN127" s="196">
        <f t="shared" si="779" ref="CN127:CO127">SUM(CN122:CN126)</f>
        <v>16</v>
      </c>
      <c r="CO127" s="196">
        <f t="shared" si="779"/>
        <v>16</v>
      </c>
      <c r="CP127" s="374">
        <f t="shared" si="780" ref="CP127:CQ127">SUM(CP122:CP126)</f>
        <v>16</v>
      </c>
      <c r="CQ127" s="196">
        <f t="shared" si="780"/>
        <v>12</v>
      </c>
      <c r="CR127" s="196">
        <f t="shared" si="781" ref="CR127">SUM(CR122:CR126)</f>
        <v>10</v>
      </c>
      <c r="CS127" s="196">
        <f t="shared" si="782" ref="CS127">SUM(CS122:CS126)</f>
        <v>7</v>
      </c>
      <c r="CT127" s="196">
        <f t="shared" si="783" ref="CT127">SUM(CT122:CT126)</f>
        <v>-10</v>
      </c>
      <c r="CU127" s="196">
        <f t="shared" si="784" ref="CU127">SUM(CU122:CU126)</f>
        <v>-7</v>
      </c>
      <c r="CV127" s="196">
        <f t="shared" si="785" ref="CV127">SUM(CV122:CV126)</f>
        <v>-9</v>
      </c>
      <c r="CW127" s="196">
        <f t="shared" si="786" ref="CW127">SUM(CW122:CW126)</f>
        <v>-7</v>
      </c>
      <c r="CX127" s="196">
        <f t="shared" si="787" ref="CX127">SUM(CX122:CX126)</f>
        <v>-6</v>
      </c>
      <c r="CY127" s="196">
        <f t="shared" si="788" ref="CY127">SUM(CY122:CY126)</f>
        <v>-13</v>
      </c>
      <c r="CZ127" s="196">
        <f t="shared" si="789" ref="CZ127">SUM(CZ122:CZ126)</f>
        <v>-11</v>
      </c>
      <c r="DA127" s="196">
        <f t="shared" si="790" ref="DA127">SUM(DA122:DA126)</f>
        <v>-10</v>
      </c>
      <c r="DB127" s="374">
        <f t="shared" si="791" ref="DB127">SUM(DB122:DB126)</f>
        <v>-12</v>
      </c>
      <c r="DC127" s="374">
        <f t="shared" si="792" ref="DC127">SUM(DC122:DC126)</f>
        <v>-10</v>
      </c>
      <c r="DD127" s="374">
        <f t="shared" si="793" ref="DD127">SUM(DD122:DD126)</f>
        <v>-8</v>
      </c>
      <c r="DE127" s="374">
        <f t="shared" si="794" ref="DE127">SUM(DE122:DE126)</f>
        <v>-5</v>
      </c>
      <c r="DF127" s="374">
        <f t="shared" si="795" ref="DF127">SUM(DF122:DF126)</f>
        <v>-1</v>
      </c>
      <c r="DG127" s="374">
        <f t="shared" si="796" ref="DG127">SUM(DG122:DG126)</f>
        <v>-8</v>
      </c>
      <c r="DH127" s="374">
        <f t="shared" si="797" ref="DH127">SUM(DH122:DH126)</f>
        <v>-8</v>
      </c>
      <c r="DI127" s="374">
        <f t="shared" si="798" ref="DI127">SUM(DI122:DI126)</f>
        <v>-10</v>
      </c>
      <c r="DJ127" s="374">
        <f t="shared" si="799" ref="DJ127">SUM(DJ122:DJ126)</f>
        <v>-10</v>
      </c>
      <c r="DK127" s="374">
        <f t="shared" si="800" ref="DK127:DL127">SUM(DK122:DK126)</f>
        <v>-5</v>
      </c>
      <c r="DL127" s="374">
        <f t="shared" si="800"/>
        <v>-4</v>
      </c>
      <c r="DM127" s="374">
        <f t="shared" si="801" ref="DM127:DN127">SUM(DM122:DM126)</f>
        <v>-4</v>
      </c>
      <c r="DN127" s="374">
        <f t="shared" si="801"/>
        <v>0</v>
      </c>
      <c r="DO127" s="374">
        <f t="shared" si="802" ref="DO127:DP127">SUM(DO122:DO126)</f>
        <v>1</v>
      </c>
      <c r="DP127" s="374">
        <f t="shared" si="802"/>
        <v>4</v>
      </c>
      <c r="DQ127" s="374">
        <f t="shared" si="803" ref="DQ127:DR127">SUM(DQ122:DQ126)</f>
        <v>4</v>
      </c>
      <c r="DR127" s="374">
        <f t="shared" si="803"/>
        <v>8</v>
      </c>
      <c r="DS127" s="374">
        <f t="shared" si="804" ref="DS127:DT127">SUM(DS122:DS126)</f>
        <v>7</v>
      </c>
      <c r="DT127" s="374">
        <f t="shared" si="804"/>
        <v>11</v>
      </c>
      <c r="EB127" s="262"/>
      <c r="EC127" s="77">
        <f>SUM(EC122:EC126)</f>
        <v>23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274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431"/>
      <c r="DV128" s="431"/>
      <c r="DW128" s="431"/>
      <c r="DX128" s="431"/>
      <c r="DY128" s="431"/>
      <c r="DZ128" s="431"/>
      <c r="EA128" s="431"/>
      <c r="EB128" s="261"/>
      <c r="EC128" s="82"/>
    </row>
    <row r="129" spans="1:133" s="51" customFormat="1" ht="15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74">
        <v>0</v>
      </c>
      <c r="BJ129" s="537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/>
      <c r="BP129" s="195"/>
      <c r="BQ129" s="195"/>
      <c r="BR129" s="195"/>
      <c r="BS129" s="195"/>
      <c r="BT129" s="195"/>
      <c r="BU129" s="103">
        <f t="shared" si="805" ref="BU129:CD133">O129-C129</f>
        <v>0</v>
      </c>
      <c r="BV129" s="101">
        <f t="shared" si="805"/>
        <v>-1</v>
      </c>
      <c r="BW129" s="101">
        <f t="shared" si="805"/>
        <v>-1</v>
      </c>
      <c r="BX129" s="101">
        <f t="shared" si="805"/>
        <v>-4</v>
      </c>
      <c r="BY129" s="101">
        <f t="shared" si="805"/>
        <v>0</v>
      </c>
      <c r="BZ129" s="101">
        <f t="shared" si="805"/>
        <v>-6</v>
      </c>
      <c r="CA129" s="101">
        <f t="shared" si="805"/>
        <v>-6</v>
      </c>
      <c r="CB129" s="101">
        <f t="shared" si="805"/>
        <v>-1</v>
      </c>
      <c r="CC129" s="101">
        <f t="shared" si="805"/>
        <v>0</v>
      </c>
      <c r="CD129" s="373">
        <f t="shared" si="805"/>
        <v>0</v>
      </c>
      <c r="CE129" s="101">
        <f t="shared" si="806" ref="CE129:CN133">Y129-M129</f>
        <v>0</v>
      </c>
      <c r="CF129" s="101">
        <f t="shared" si="806"/>
        <v>0</v>
      </c>
      <c r="CG129" s="101">
        <f t="shared" si="806"/>
        <v>0</v>
      </c>
      <c r="CH129" s="101">
        <f t="shared" si="806"/>
        <v>0</v>
      </c>
      <c r="CI129" s="101">
        <f t="shared" si="806"/>
        <v>0</v>
      </c>
      <c r="CJ129" s="195">
        <f t="shared" si="806"/>
        <v>0</v>
      </c>
      <c r="CK129" s="195">
        <f t="shared" si="806"/>
        <v>0</v>
      </c>
      <c r="CL129" s="195">
        <f t="shared" si="806"/>
        <v>10</v>
      </c>
      <c r="CM129" s="195">
        <f t="shared" si="806"/>
        <v>8</v>
      </c>
      <c r="CN129" s="195">
        <f t="shared" si="806"/>
        <v>3</v>
      </c>
      <c r="CO129" s="195">
        <f t="shared" si="807" ref="CO129:CX133">AI129-W129</f>
        <v>3</v>
      </c>
      <c r="CP129" s="373">
        <f t="shared" si="807"/>
        <v>3</v>
      </c>
      <c r="CQ129" s="195">
        <f t="shared" si="807"/>
        <v>0</v>
      </c>
      <c r="CR129" s="195">
        <f t="shared" si="807"/>
        <v>0</v>
      </c>
      <c r="CS129" s="195">
        <f t="shared" si="807"/>
        <v>0</v>
      </c>
      <c r="CT129" s="195">
        <f t="shared" si="807"/>
        <v>9</v>
      </c>
      <c r="CU129" s="195">
        <f t="shared" si="807"/>
        <v>2</v>
      </c>
      <c r="CV129" s="195">
        <f t="shared" si="807"/>
        <v>8</v>
      </c>
      <c r="CW129" s="195">
        <f t="shared" si="807"/>
        <v>4</v>
      </c>
      <c r="CX129" s="195">
        <f t="shared" si="807"/>
        <v>-10</v>
      </c>
      <c r="CY129" s="195">
        <f t="shared" si="808" ref="CY129:DH133">AS129-AG129</f>
        <v>-8</v>
      </c>
      <c r="CZ129" s="195">
        <f t="shared" si="808"/>
        <v>-3</v>
      </c>
      <c r="DA129" s="195">
        <f t="shared" si="808"/>
        <v>-3</v>
      </c>
      <c r="DB129" s="373">
        <f t="shared" si="808"/>
        <v>-3</v>
      </c>
      <c r="DC129" s="373">
        <f t="shared" si="808"/>
        <v>0</v>
      </c>
      <c r="DD129" s="373">
        <f t="shared" si="808"/>
        <v>0</v>
      </c>
      <c r="DE129" s="373">
        <f t="shared" si="808"/>
        <v>0</v>
      </c>
      <c r="DF129" s="373">
        <f t="shared" si="808"/>
        <v>-6</v>
      </c>
      <c r="DG129" s="373">
        <f t="shared" si="808"/>
        <v>-2</v>
      </c>
      <c r="DH129" s="373">
        <f t="shared" si="808"/>
        <v>-7</v>
      </c>
      <c r="DI129" s="373">
        <f t="shared" si="809" ref="DI129:DT133">BC129-AQ129</f>
        <v>-1</v>
      </c>
      <c r="DJ129" s="373">
        <f t="shared" si="809"/>
        <v>2</v>
      </c>
      <c r="DK129" s="373">
        <f t="shared" si="809"/>
        <v>3</v>
      </c>
      <c r="DL129" s="373">
        <f t="shared" si="809"/>
        <v>4</v>
      </c>
      <c r="DM129" s="373">
        <f t="shared" si="809"/>
        <v>0</v>
      </c>
      <c r="DN129" s="373">
        <f t="shared" si="809"/>
        <v>0</v>
      </c>
      <c r="DO129" s="373">
        <f t="shared" si="809"/>
        <v>0</v>
      </c>
      <c r="DP129" s="373">
        <f t="shared" si="809"/>
        <v>4</v>
      </c>
      <c r="DQ129" s="373">
        <f t="shared" si="809"/>
        <v>0</v>
      </c>
      <c r="DR129" s="373">
        <f t="shared" si="809"/>
        <v>0</v>
      </c>
      <c r="DS129" s="373">
        <f t="shared" si="809"/>
        <v>12</v>
      </c>
      <c r="DT129" s="373">
        <f t="shared" si="809"/>
        <v>0</v>
      </c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</v>
      </c>
    </row>
    <row r="130" spans="1:133" s="51" customFormat="1" ht="15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74">
        <v>0</v>
      </c>
      <c r="BJ130" s="537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/>
      <c r="BP130" s="195"/>
      <c r="BQ130" s="195"/>
      <c r="BR130" s="195"/>
      <c r="BS130" s="195"/>
      <c r="BT130" s="195"/>
      <c r="BU130" s="103">
        <f t="shared" si="805"/>
        <v>0</v>
      </c>
      <c r="BV130" s="101">
        <f t="shared" si="805"/>
        <v>0</v>
      </c>
      <c r="BW130" s="101">
        <f t="shared" si="805"/>
        <v>0</v>
      </c>
      <c r="BX130" s="101">
        <f t="shared" si="805"/>
        <v>0</v>
      </c>
      <c r="BY130" s="101">
        <f t="shared" si="805"/>
        <v>0</v>
      </c>
      <c r="BZ130" s="101">
        <f t="shared" si="805"/>
        <v>0</v>
      </c>
      <c r="CA130" s="101">
        <f t="shared" si="805"/>
        <v>0</v>
      </c>
      <c r="CB130" s="101">
        <f t="shared" si="805"/>
        <v>0</v>
      </c>
      <c r="CC130" s="101">
        <f t="shared" si="805"/>
        <v>0</v>
      </c>
      <c r="CD130" s="373">
        <f t="shared" si="805"/>
        <v>0</v>
      </c>
      <c r="CE130" s="101">
        <f t="shared" si="806"/>
        <v>0</v>
      </c>
      <c r="CF130" s="101">
        <f t="shared" si="806"/>
        <v>0</v>
      </c>
      <c r="CG130" s="101">
        <f t="shared" si="806"/>
        <v>0</v>
      </c>
      <c r="CH130" s="101">
        <f t="shared" si="806"/>
        <v>0</v>
      </c>
      <c r="CI130" s="101">
        <f t="shared" si="806"/>
        <v>0</v>
      </c>
      <c r="CJ130" s="195">
        <f t="shared" si="806"/>
        <v>0</v>
      </c>
      <c r="CK130" s="195">
        <f t="shared" si="806"/>
        <v>0</v>
      </c>
      <c r="CL130" s="195">
        <f t="shared" si="806"/>
        <v>1</v>
      </c>
      <c r="CM130" s="195">
        <f t="shared" si="806"/>
        <v>2</v>
      </c>
      <c r="CN130" s="195">
        <f t="shared" si="806"/>
        <v>0</v>
      </c>
      <c r="CO130" s="195">
        <f t="shared" si="807"/>
        <v>0</v>
      </c>
      <c r="CP130" s="373">
        <f t="shared" si="807"/>
        <v>0</v>
      </c>
      <c r="CQ130" s="195">
        <f t="shared" si="807"/>
        <v>0</v>
      </c>
      <c r="CR130" s="195">
        <f t="shared" si="807"/>
        <v>0</v>
      </c>
      <c r="CS130" s="195">
        <f t="shared" si="807"/>
        <v>0</v>
      </c>
      <c r="CT130" s="195">
        <f t="shared" si="807"/>
        <v>0</v>
      </c>
      <c r="CU130" s="195">
        <f t="shared" si="807"/>
        <v>1</v>
      </c>
      <c r="CV130" s="195">
        <f t="shared" si="807"/>
        <v>0</v>
      </c>
      <c r="CW130" s="195">
        <f t="shared" si="807"/>
        <v>0</v>
      </c>
      <c r="CX130" s="195">
        <f t="shared" si="807"/>
        <v>-1</v>
      </c>
      <c r="CY130" s="195">
        <f t="shared" si="808"/>
        <v>-2</v>
      </c>
      <c r="CZ130" s="195">
        <f t="shared" si="808"/>
        <v>0</v>
      </c>
      <c r="DA130" s="195">
        <f t="shared" si="808"/>
        <v>0</v>
      </c>
      <c r="DB130" s="373">
        <f t="shared" si="808"/>
        <v>0</v>
      </c>
      <c r="DC130" s="373">
        <f t="shared" si="808"/>
        <v>0</v>
      </c>
      <c r="DD130" s="373">
        <f t="shared" si="808"/>
        <v>0</v>
      </c>
      <c r="DE130" s="373">
        <f t="shared" si="808"/>
        <v>0</v>
      </c>
      <c r="DF130" s="373">
        <f t="shared" si="808"/>
        <v>0</v>
      </c>
      <c r="DG130" s="373">
        <f t="shared" si="808"/>
        <v>0</v>
      </c>
      <c r="DH130" s="373">
        <f t="shared" si="808"/>
        <v>0</v>
      </c>
      <c r="DI130" s="373">
        <f t="shared" si="809"/>
        <v>2</v>
      </c>
      <c r="DJ130" s="373">
        <f t="shared" si="809"/>
        <v>1</v>
      </c>
      <c r="DK130" s="373">
        <f t="shared" si="809"/>
        <v>0</v>
      </c>
      <c r="DL130" s="373">
        <f t="shared" si="809"/>
        <v>0</v>
      </c>
      <c r="DM130" s="373">
        <f t="shared" si="809"/>
        <v>0</v>
      </c>
      <c r="DN130" s="373">
        <f t="shared" si="809"/>
        <v>0</v>
      </c>
      <c r="DO130" s="373">
        <f t="shared" si="809"/>
        <v>0</v>
      </c>
      <c r="DP130" s="373">
        <f t="shared" si="809"/>
        <v>0</v>
      </c>
      <c r="DQ130" s="373">
        <f t="shared" si="809"/>
        <v>0</v>
      </c>
      <c r="DR130" s="373">
        <f t="shared" si="809"/>
        <v>0</v>
      </c>
      <c r="DS130" s="373">
        <f t="shared" si="809"/>
        <v>0</v>
      </c>
      <c r="DT130" s="373">
        <f t="shared" si="809"/>
        <v>0</v>
      </c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ht="15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74">
        <v>1</v>
      </c>
      <c r="BJ131" s="537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/>
      <c r="BP131" s="195"/>
      <c r="BQ131" s="195"/>
      <c r="BR131" s="195"/>
      <c r="BS131" s="195"/>
      <c r="BT131" s="195"/>
      <c r="BU131" s="103">
        <f t="shared" si="805"/>
        <v>-1</v>
      </c>
      <c r="BV131" s="101">
        <f t="shared" si="805"/>
        <v>0</v>
      </c>
      <c r="BW131" s="101">
        <f t="shared" si="805"/>
        <v>0</v>
      </c>
      <c r="BX131" s="101">
        <f t="shared" si="805"/>
        <v>-1</v>
      </c>
      <c r="BY131" s="101">
        <f t="shared" si="805"/>
        <v>0</v>
      </c>
      <c r="BZ131" s="101">
        <f t="shared" si="805"/>
        <v>0</v>
      </c>
      <c r="CA131" s="101">
        <f t="shared" si="805"/>
        <v>-2</v>
      </c>
      <c r="CB131" s="101">
        <f t="shared" si="805"/>
        <v>0</v>
      </c>
      <c r="CC131" s="101">
        <f t="shared" si="805"/>
        <v>0</v>
      </c>
      <c r="CD131" s="373">
        <f t="shared" si="805"/>
        <v>0</v>
      </c>
      <c r="CE131" s="101">
        <f t="shared" si="806"/>
        <v>-1</v>
      </c>
      <c r="CF131" s="101">
        <f t="shared" si="806"/>
        <v>-2</v>
      </c>
      <c r="CG131" s="101">
        <f t="shared" si="806"/>
        <v>-1</v>
      </c>
      <c r="CH131" s="101">
        <f t="shared" si="806"/>
        <v>1</v>
      </c>
      <c r="CI131" s="101">
        <f t="shared" si="806"/>
        <v>1</v>
      </c>
      <c r="CJ131" s="195">
        <f t="shared" si="806"/>
        <v>1</v>
      </c>
      <c r="CK131" s="195">
        <f t="shared" si="806"/>
        <v>0</v>
      </c>
      <c r="CL131" s="195">
        <f t="shared" si="806"/>
        <v>1</v>
      </c>
      <c r="CM131" s="195">
        <f t="shared" si="806"/>
        <v>0</v>
      </c>
      <c r="CN131" s="195">
        <f t="shared" si="806"/>
        <v>1</v>
      </c>
      <c r="CO131" s="195">
        <f t="shared" si="807"/>
        <v>1</v>
      </c>
      <c r="CP131" s="373">
        <f t="shared" si="807"/>
        <v>1</v>
      </c>
      <c r="CQ131" s="195">
        <f t="shared" si="807"/>
        <v>0</v>
      </c>
      <c r="CR131" s="195">
        <f t="shared" si="807"/>
        <v>0</v>
      </c>
      <c r="CS131" s="195">
        <f t="shared" si="807"/>
        <v>4</v>
      </c>
      <c r="CT131" s="195">
        <f t="shared" si="807"/>
        <v>1</v>
      </c>
      <c r="CU131" s="195">
        <f t="shared" si="807"/>
        <v>-1</v>
      </c>
      <c r="CV131" s="195">
        <f t="shared" si="807"/>
        <v>0</v>
      </c>
      <c r="CW131" s="195">
        <f t="shared" si="807"/>
        <v>0</v>
      </c>
      <c r="CX131" s="195">
        <f t="shared" si="807"/>
        <v>-1</v>
      </c>
      <c r="CY131" s="195">
        <f t="shared" si="808"/>
        <v>0</v>
      </c>
      <c r="CZ131" s="195">
        <f t="shared" si="808"/>
        <v>-1</v>
      </c>
      <c r="DA131" s="195">
        <f t="shared" si="808"/>
        <v>-1</v>
      </c>
      <c r="DB131" s="373">
        <f t="shared" si="808"/>
        <v>1</v>
      </c>
      <c r="DC131" s="373">
        <f t="shared" si="808"/>
        <v>0</v>
      </c>
      <c r="DD131" s="373">
        <f t="shared" si="808"/>
        <v>0</v>
      </c>
      <c r="DE131" s="373">
        <f t="shared" si="808"/>
        <v>-4</v>
      </c>
      <c r="DF131" s="373">
        <f t="shared" si="808"/>
        <v>2</v>
      </c>
      <c r="DG131" s="373">
        <f t="shared" si="808"/>
        <v>0</v>
      </c>
      <c r="DH131" s="373">
        <f t="shared" si="808"/>
        <v>0</v>
      </c>
      <c r="DI131" s="373">
        <f t="shared" si="809"/>
        <v>0</v>
      </c>
      <c r="DJ131" s="373">
        <f t="shared" si="809"/>
        <v>0</v>
      </c>
      <c r="DK131" s="373">
        <f t="shared" si="809"/>
        <v>0</v>
      </c>
      <c r="DL131" s="373">
        <f t="shared" si="809"/>
        <v>0</v>
      </c>
      <c r="DM131" s="373">
        <f t="shared" si="809"/>
        <v>0</v>
      </c>
      <c r="DN131" s="373">
        <f t="shared" si="809"/>
        <v>-2</v>
      </c>
      <c r="DO131" s="373">
        <f t="shared" si="809"/>
        <v>1</v>
      </c>
      <c r="DP131" s="373">
        <f t="shared" si="809"/>
        <v>1</v>
      </c>
      <c r="DQ131" s="373">
        <f t="shared" si="809"/>
        <v>0</v>
      </c>
      <c r="DR131" s="373">
        <f t="shared" si="809"/>
        <v>-4</v>
      </c>
      <c r="DS131" s="373">
        <f t="shared" si="809"/>
        <v>5</v>
      </c>
      <c r="DT131" s="373">
        <f t="shared" si="809"/>
        <v>-1</v>
      </c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74">
        <v>0</v>
      </c>
      <c r="BJ132" s="537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/>
      <c r="BP132" s="195"/>
      <c r="BQ132" s="195"/>
      <c r="BR132" s="195"/>
      <c r="BS132" s="195"/>
      <c r="BT132" s="195"/>
      <c r="BU132" s="103">
        <f t="shared" si="805"/>
        <v>0</v>
      </c>
      <c r="BV132" s="101">
        <f t="shared" si="805"/>
        <v>0</v>
      </c>
      <c r="BW132" s="101">
        <f t="shared" si="805"/>
        <v>0</v>
      </c>
      <c r="BX132" s="101">
        <f t="shared" si="805"/>
        <v>0</v>
      </c>
      <c r="BY132" s="101">
        <f t="shared" si="805"/>
        <v>0</v>
      </c>
      <c r="BZ132" s="101">
        <f t="shared" si="805"/>
        <v>0</v>
      </c>
      <c r="CA132" s="101">
        <f t="shared" si="805"/>
        <v>0</v>
      </c>
      <c r="CB132" s="101">
        <f t="shared" si="805"/>
        <v>0</v>
      </c>
      <c r="CC132" s="101">
        <f t="shared" si="805"/>
        <v>0</v>
      </c>
      <c r="CD132" s="373">
        <f t="shared" si="805"/>
        <v>0</v>
      </c>
      <c r="CE132" s="101">
        <f t="shared" si="806"/>
        <v>0</v>
      </c>
      <c r="CF132" s="101">
        <f t="shared" si="806"/>
        <v>0</v>
      </c>
      <c r="CG132" s="101">
        <f t="shared" si="806"/>
        <v>0</v>
      </c>
      <c r="CH132" s="101">
        <f t="shared" si="806"/>
        <v>0</v>
      </c>
      <c r="CI132" s="101">
        <f t="shared" si="806"/>
        <v>0</v>
      </c>
      <c r="CJ132" s="195">
        <f t="shared" si="806"/>
        <v>0</v>
      </c>
      <c r="CK132" s="195">
        <f t="shared" si="806"/>
        <v>0</v>
      </c>
      <c r="CL132" s="195">
        <f t="shared" si="806"/>
        <v>0</v>
      </c>
      <c r="CM132" s="195">
        <f t="shared" si="806"/>
        <v>0</v>
      </c>
      <c r="CN132" s="195">
        <f t="shared" si="806"/>
        <v>0</v>
      </c>
      <c r="CO132" s="195">
        <f t="shared" si="807"/>
        <v>0</v>
      </c>
      <c r="CP132" s="373">
        <f t="shared" si="807"/>
        <v>0</v>
      </c>
      <c r="CQ132" s="195">
        <f t="shared" si="807"/>
        <v>0</v>
      </c>
      <c r="CR132" s="195">
        <f t="shared" si="807"/>
        <v>0</v>
      </c>
      <c r="CS132" s="195">
        <f t="shared" si="807"/>
        <v>0</v>
      </c>
      <c r="CT132" s="195">
        <f t="shared" si="807"/>
        <v>0</v>
      </c>
      <c r="CU132" s="195">
        <f t="shared" si="807"/>
        <v>0</v>
      </c>
      <c r="CV132" s="195">
        <f t="shared" si="807"/>
        <v>0</v>
      </c>
      <c r="CW132" s="195">
        <f t="shared" si="807"/>
        <v>0</v>
      </c>
      <c r="CX132" s="195">
        <f t="shared" si="807"/>
        <v>0</v>
      </c>
      <c r="CY132" s="195">
        <f t="shared" si="808"/>
        <v>0</v>
      </c>
      <c r="CZ132" s="195">
        <f t="shared" si="808"/>
        <v>0</v>
      </c>
      <c r="DA132" s="195">
        <f t="shared" si="808"/>
        <v>0</v>
      </c>
      <c r="DB132" s="373">
        <f t="shared" si="808"/>
        <v>0</v>
      </c>
      <c r="DC132" s="373">
        <f t="shared" si="808"/>
        <v>0</v>
      </c>
      <c r="DD132" s="373">
        <f t="shared" si="808"/>
        <v>0</v>
      </c>
      <c r="DE132" s="373">
        <f t="shared" si="808"/>
        <v>0</v>
      </c>
      <c r="DF132" s="373">
        <f t="shared" si="808"/>
        <v>0</v>
      </c>
      <c r="DG132" s="373">
        <f t="shared" si="808"/>
        <v>0</v>
      </c>
      <c r="DH132" s="373">
        <f t="shared" si="808"/>
        <v>0</v>
      </c>
      <c r="DI132" s="373">
        <f t="shared" si="809"/>
        <v>0</v>
      </c>
      <c r="DJ132" s="373">
        <f t="shared" si="809"/>
        <v>0</v>
      </c>
      <c r="DK132" s="373">
        <f t="shared" si="809"/>
        <v>0</v>
      </c>
      <c r="DL132" s="373">
        <f t="shared" si="809"/>
        <v>0</v>
      </c>
      <c r="DM132" s="373">
        <f t="shared" si="809"/>
        <v>0</v>
      </c>
      <c r="DN132" s="373">
        <f t="shared" si="809"/>
        <v>0</v>
      </c>
      <c r="DO132" s="373">
        <f t="shared" si="809"/>
        <v>0</v>
      </c>
      <c r="DP132" s="373">
        <f t="shared" si="809"/>
        <v>0</v>
      </c>
      <c r="DQ132" s="373">
        <f t="shared" si="809"/>
        <v>0</v>
      </c>
      <c r="DR132" s="373">
        <f t="shared" si="809"/>
        <v>0</v>
      </c>
      <c r="DS132" s="373">
        <f t="shared" si="809"/>
        <v>0</v>
      </c>
      <c r="DT132" s="373">
        <f t="shared" si="809"/>
        <v>0</v>
      </c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74">
        <v>0</v>
      </c>
      <c r="BJ133" s="537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/>
      <c r="BP133" s="195"/>
      <c r="BQ133" s="195"/>
      <c r="BR133" s="195"/>
      <c r="BS133" s="195"/>
      <c r="BT133" s="195"/>
      <c r="BU133" s="103">
        <f t="shared" si="805"/>
        <v>0</v>
      </c>
      <c r="BV133" s="101">
        <f t="shared" si="805"/>
        <v>0</v>
      </c>
      <c r="BW133" s="101">
        <f t="shared" si="805"/>
        <v>0</v>
      </c>
      <c r="BX133" s="101">
        <f t="shared" si="805"/>
        <v>0</v>
      </c>
      <c r="BY133" s="101">
        <f t="shared" si="805"/>
        <v>0</v>
      </c>
      <c r="BZ133" s="101">
        <f t="shared" si="805"/>
        <v>0</v>
      </c>
      <c r="CA133" s="101">
        <f t="shared" si="805"/>
        <v>0</v>
      </c>
      <c r="CB133" s="101">
        <f t="shared" si="805"/>
        <v>0</v>
      </c>
      <c r="CC133" s="101">
        <f t="shared" si="805"/>
        <v>0</v>
      </c>
      <c r="CD133" s="373">
        <f t="shared" si="805"/>
        <v>0</v>
      </c>
      <c r="CE133" s="101">
        <f t="shared" si="806"/>
        <v>0</v>
      </c>
      <c r="CF133" s="101">
        <f t="shared" si="806"/>
        <v>0</v>
      </c>
      <c r="CG133" s="101">
        <f t="shared" si="806"/>
        <v>0</v>
      </c>
      <c r="CH133" s="101">
        <f t="shared" si="806"/>
        <v>0</v>
      </c>
      <c r="CI133" s="101">
        <f t="shared" si="806"/>
        <v>0</v>
      </c>
      <c r="CJ133" s="195">
        <f t="shared" si="806"/>
        <v>0</v>
      </c>
      <c r="CK133" s="195">
        <f t="shared" si="806"/>
        <v>0</v>
      </c>
      <c r="CL133" s="195">
        <f t="shared" si="806"/>
        <v>0</v>
      </c>
      <c r="CM133" s="195">
        <f t="shared" si="806"/>
        <v>0</v>
      </c>
      <c r="CN133" s="195">
        <f t="shared" si="806"/>
        <v>0</v>
      </c>
      <c r="CO133" s="195">
        <f t="shared" si="807"/>
        <v>0</v>
      </c>
      <c r="CP133" s="373">
        <f t="shared" si="807"/>
        <v>0</v>
      </c>
      <c r="CQ133" s="195">
        <f t="shared" si="807"/>
        <v>0</v>
      </c>
      <c r="CR133" s="195">
        <f t="shared" si="807"/>
        <v>0</v>
      </c>
      <c r="CS133" s="195">
        <f t="shared" si="807"/>
        <v>0</v>
      </c>
      <c r="CT133" s="195">
        <f t="shared" si="807"/>
        <v>0</v>
      </c>
      <c r="CU133" s="195">
        <f t="shared" si="807"/>
        <v>0</v>
      </c>
      <c r="CV133" s="195">
        <f t="shared" si="807"/>
        <v>0</v>
      </c>
      <c r="CW133" s="195">
        <f t="shared" si="807"/>
        <v>0</v>
      </c>
      <c r="CX133" s="195">
        <f t="shared" si="807"/>
        <v>0</v>
      </c>
      <c r="CY133" s="195">
        <f t="shared" si="808"/>
        <v>0</v>
      </c>
      <c r="CZ133" s="195">
        <f t="shared" si="808"/>
        <v>0</v>
      </c>
      <c r="DA133" s="195">
        <f t="shared" si="808"/>
        <v>0</v>
      </c>
      <c r="DB133" s="373">
        <f t="shared" si="808"/>
        <v>0</v>
      </c>
      <c r="DC133" s="373">
        <f t="shared" si="808"/>
        <v>0</v>
      </c>
      <c r="DD133" s="373">
        <f t="shared" si="808"/>
        <v>0</v>
      </c>
      <c r="DE133" s="373">
        <f t="shared" si="808"/>
        <v>0</v>
      </c>
      <c r="DF133" s="373">
        <f t="shared" si="808"/>
        <v>0</v>
      </c>
      <c r="DG133" s="373">
        <f t="shared" si="808"/>
        <v>0</v>
      </c>
      <c r="DH133" s="373">
        <f t="shared" si="808"/>
        <v>0</v>
      </c>
      <c r="DI133" s="373">
        <f t="shared" si="809"/>
        <v>0</v>
      </c>
      <c r="DJ133" s="373">
        <f t="shared" si="809"/>
        <v>0</v>
      </c>
      <c r="DK133" s="373">
        <f t="shared" si="809"/>
        <v>0</v>
      </c>
      <c r="DL133" s="373">
        <f t="shared" si="809"/>
        <v>0</v>
      </c>
      <c r="DM133" s="373">
        <f t="shared" si="809"/>
        <v>0</v>
      </c>
      <c r="DN133" s="373">
        <f t="shared" si="809"/>
        <v>0</v>
      </c>
      <c r="DO133" s="373">
        <f t="shared" si="809"/>
        <v>0</v>
      </c>
      <c r="DP133" s="373">
        <f t="shared" si="809"/>
        <v>0</v>
      </c>
      <c r="DQ133" s="373">
        <f t="shared" si="809"/>
        <v>0</v>
      </c>
      <c r="DR133" s="373">
        <f t="shared" si="809"/>
        <v>0</v>
      </c>
      <c r="DS133" s="373">
        <f t="shared" si="809"/>
        <v>0</v>
      </c>
      <c r="DT133" s="373">
        <f t="shared" si="809"/>
        <v>0</v>
      </c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810" ref="C134:Q134">SUM(C129:C133)</f>
        <v>2</v>
      </c>
      <c r="D134" s="110">
        <f t="shared" si="810"/>
        <v>1</v>
      </c>
      <c r="E134" s="110">
        <f t="shared" si="810"/>
        <v>1</v>
      </c>
      <c r="F134" s="110">
        <f t="shared" si="810"/>
        <v>5</v>
      </c>
      <c r="G134" s="110">
        <f t="shared" si="810"/>
        <v>0</v>
      </c>
      <c r="H134" s="111">
        <f t="shared" si="810"/>
        <v>6</v>
      </c>
      <c r="I134" s="110">
        <f t="shared" si="810"/>
        <v>8</v>
      </c>
      <c r="J134" s="111">
        <f t="shared" si="810"/>
        <v>1</v>
      </c>
      <c r="K134" s="110">
        <f t="shared" si="810"/>
        <v>0</v>
      </c>
      <c r="L134" s="112">
        <f t="shared" si="810"/>
        <v>0</v>
      </c>
      <c r="M134" s="111">
        <f t="shared" si="810"/>
        <v>1</v>
      </c>
      <c r="N134" s="111">
        <f t="shared" si="810"/>
        <v>2</v>
      </c>
      <c r="O134" s="111">
        <f t="shared" si="810"/>
        <v>1</v>
      </c>
      <c r="P134" s="111">
        <f t="shared" si="810"/>
        <v>0</v>
      </c>
      <c r="Q134" s="111">
        <f t="shared" si="810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75">
        <v>1</v>
      </c>
      <c r="BJ134" s="538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/>
      <c r="BP134" s="196"/>
      <c r="BQ134" s="196"/>
      <c r="BR134" s="196"/>
      <c r="BS134" s="196"/>
      <c r="BT134" s="196"/>
      <c r="BU134" s="109">
        <f t="shared" si="811" ref="BU134:BY134">SUM(BU129:BU133)</f>
        <v>-1</v>
      </c>
      <c r="BV134" s="111">
        <f t="shared" si="811"/>
        <v>-1</v>
      </c>
      <c r="BW134" s="111">
        <f t="shared" si="811"/>
        <v>-1</v>
      </c>
      <c r="BX134" s="111">
        <f t="shared" si="811"/>
        <v>-5</v>
      </c>
      <c r="BY134" s="111">
        <f t="shared" si="811"/>
        <v>0</v>
      </c>
      <c r="BZ134" s="111">
        <f t="shared" si="812" ref="BZ134:CH134">SUM(BZ129:BZ133)</f>
        <v>-6</v>
      </c>
      <c r="CA134" s="111">
        <f t="shared" si="812"/>
        <v>-8</v>
      </c>
      <c r="CB134" s="111">
        <f t="shared" si="812"/>
        <v>-1</v>
      </c>
      <c r="CC134" s="111">
        <f t="shared" si="812"/>
        <v>0</v>
      </c>
      <c r="CD134" s="374">
        <f t="shared" si="812"/>
        <v>0</v>
      </c>
      <c r="CE134" s="111">
        <f t="shared" si="812"/>
        <v>-1</v>
      </c>
      <c r="CF134" s="111">
        <f t="shared" si="812"/>
        <v>-2</v>
      </c>
      <c r="CG134" s="111">
        <f t="shared" si="812"/>
        <v>-1</v>
      </c>
      <c r="CH134" s="111">
        <f t="shared" si="812"/>
        <v>1</v>
      </c>
      <c r="CI134" s="111">
        <f t="shared" si="813" ref="CI134:CJ134">SUM(CI129:CI133)</f>
        <v>1</v>
      </c>
      <c r="CJ134" s="196">
        <f t="shared" si="813"/>
        <v>1</v>
      </c>
      <c r="CK134" s="196">
        <f t="shared" si="814" ref="CK134">SUM(CK129:CK133)</f>
        <v>0</v>
      </c>
      <c r="CL134" s="196">
        <f t="shared" si="815" ref="CL134:CM134">SUM(CL129:CL133)</f>
        <v>12</v>
      </c>
      <c r="CM134" s="196">
        <f t="shared" si="815"/>
        <v>10</v>
      </c>
      <c r="CN134" s="196">
        <f t="shared" si="816" ref="CN134:CO134">SUM(CN129:CN133)</f>
        <v>4</v>
      </c>
      <c r="CO134" s="196">
        <f t="shared" si="816"/>
        <v>4</v>
      </c>
      <c r="CP134" s="374">
        <f t="shared" si="817" ref="CP134:CQ134">SUM(CP129:CP133)</f>
        <v>4</v>
      </c>
      <c r="CQ134" s="196">
        <f t="shared" si="817"/>
        <v>0</v>
      </c>
      <c r="CR134" s="196">
        <f t="shared" si="818" ref="CR134">SUM(CR129:CR133)</f>
        <v>0</v>
      </c>
      <c r="CS134" s="196">
        <f t="shared" si="819" ref="CS134">SUM(CS129:CS133)</f>
        <v>4</v>
      </c>
      <c r="CT134" s="196">
        <f t="shared" si="820" ref="CT134">SUM(CT129:CT133)</f>
        <v>10</v>
      </c>
      <c r="CU134" s="196">
        <f t="shared" si="821" ref="CU134">SUM(CU129:CU133)</f>
        <v>2</v>
      </c>
      <c r="CV134" s="196">
        <f t="shared" si="822" ref="CV134">SUM(CV129:CV133)</f>
        <v>8</v>
      </c>
      <c r="CW134" s="196">
        <f t="shared" si="823" ref="CW134">SUM(CW129:CW133)</f>
        <v>4</v>
      </c>
      <c r="CX134" s="196">
        <f t="shared" si="824" ref="CX134">SUM(CX129:CX133)</f>
        <v>-12</v>
      </c>
      <c r="CY134" s="196">
        <f t="shared" si="825" ref="CY134">SUM(CY129:CY133)</f>
        <v>-10</v>
      </c>
      <c r="CZ134" s="196">
        <f t="shared" si="826" ref="CZ134">SUM(CZ129:CZ133)</f>
        <v>-4</v>
      </c>
      <c r="DA134" s="196">
        <f t="shared" si="827" ref="DA134">SUM(DA129:DA133)</f>
        <v>-4</v>
      </c>
      <c r="DB134" s="374">
        <f t="shared" si="828" ref="DB134">SUM(DB129:DB133)</f>
        <v>-2</v>
      </c>
      <c r="DC134" s="374">
        <f t="shared" si="829" ref="DC134">SUM(DC129:DC133)</f>
        <v>0</v>
      </c>
      <c r="DD134" s="374">
        <f t="shared" si="830" ref="DD134">SUM(DD129:DD133)</f>
        <v>0</v>
      </c>
      <c r="DE134" s="374">
        <f t="shared" si="831" ref="DE134">SUM(DE129:DE133)</f>
        <v>-4</v>
      </c>
      <c r="DF134" s="374">
        <f t="shared" si="832" ref="DF134">SUM(DF129:DF133)</f>
        <v>-4</v>
      </c>
      <c r="DG134" s="374">
        <f t="shared" si="833" ref="DG134">SUM(DG129:DG133)</f>
        <v>-2</v>
      </c>
      <c r="DH134" s="374">
        <f t="shared" si="834" ref="DH134">SUM(DH129:DH133)</f>
        <v>-7</v>
      </c>
      <c r="DI134" s="374">
        <f t="shared" si="835" ref="DI134">SUM(DI129:DI133)</f>
        <v>1</v>
      </c>
      <c r="DJ134" s="374">
        <f t="shared" si="836" ref="DJ134">SUM(DJ129:DJ133)</f>
        <v>3</v>
      </c>
      <c r="DK134" s="374">
        <f t="shared" si="837" ref="DK134:DL134">SUM(DK129:DK133)</f>
        <v>3</v>
      </c>
      <c r="DL134" s="374">
        <f t="shared" si="837"/>
        <v>4</v>
      </c>
      <c r="DM134" s="374">
        <f t="shared" si="838" ref="DM134:DN134">SUM(DM129:DM133)</f>
        <v>0</v>
      </c>
      <c r="DN134" s="374">
        <f t="shared" si="838"/>
        <v>-2</v>
      </c>
      <c r="DO134" s="374">
        <f t="shared" si="839" ref="DO134:DP134">SUM(DO129:DO133)</f>
        <v>1</v>
      </c>
      <c r="DP134" s="374">
        <f t="shared" si="839"/>
        <v>5</v>
      </c>
      <c r="DQ134" s="374">
        <f t="shared" si="840" ref="DQ134:DR134">SUM(DQ129:DQ133)</f>
        <v>0</v>
      </c>
      <c r="DR134" s="374">
        <f t="shared" si="840"/>
        <v>-4</v>
      </c>
      <c r="DS134" s="374">
        <f t="shared" si="841" ref="DS134:DT134">SUM(DS129:DS133)</f>
        <v>17</v>
      </c>
      <c r="DT134" s="374">
        <f t="shared" si="841"/>
        <v>-1</v>
      </c>
      <c r="EB134" s="262"/>
      <c r="EC134" s="77">
        <f>SUM(EC129:EC133)</f>
        <v>1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274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431"/>
      <c r="DV135" s="431"/>
      <c r="DW135" s="431"/>
      <c r="DX135" s="431"/>
      <c r="DY135" s="431"/>
      <c r="DZ135" s="431"/>
      <c r="EA135" s="431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75">
        <v>0</v>
      </c>
      <c r="BJ136" s="538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75">
        <v>0</v>
      </c>
      <c r="BJ137" s="538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75">
        <v>2</v>
      </c>
      <c r="BJ138" s="538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75">
        <v>0</v>
      </c>
      <c r="BJ139" s="538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75">
        <v>0</v>
      </c>
      <c r="BJ140" s="538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75">
        <v>2</v>
      </c>
      <c r="BJ141" s="538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EB141" s="262"/>
      <c r="EC141" s="77">
        <f>SUM(EC136:EC140)</f>
        <v>1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274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431"/>
      <c r="DV142" s="431"/>
      <c r="DW142" s="431"/>
      <c r="DX142" s="431"/>
      <c r="DY142" s="431"/>
      <c r="DZ142" s="431"/>
      <c r="EA142" s="431"/>
      <c r="EB142" s="261"/>
      <c r="EC142" s="82"/>
    </row>
    <row r="143" spans="1:133" s="51" customFormat="1" ht="15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74">
        <v>36</v>
      </c>
      <c r="BJ143" s="537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/>
      <c r="BP143" s="195"/>
      <c r="BQ143" s="195"/>
      <c r="BR143" s="195"/>
      <c r="BS143" s="195"/>
      <c r="BT143" s="195"/>
      <c r="BU143" s="103">
        <f t="shared" si="842" ref="BU143:CD147">O143-C143</f>
        <v>-6</v>
      </c>
      <c r="BV143" s="101">
        <f t="shared" si="842"/>
        <v>-15</v>
      </c>
      <c r="BW143" s="101">
        <f t="shared" si="842"/>
        <v>-33</v>
      </c>
      <c r="BX143" s="101">
        <f t="shared" si="842"/>
        <v>-29</v>
      </c>
      <c r="BY143" s="101">
        <f t="shared" si="842"/>
        <v>-29</v>
      </c>
      <c r="BZ143" s="101">
        <f t="shared" si="842"/>
        <v>-36</v>
      </c>
      <c r="CA143" s="101">
        <f t="shared" si="842"/>
        <v>-21</v>
      </c>
      <c r="CB143" s="101">
        <f t="shared" si="842"/>
        <v>-8</v>
      </c>
      <c r="CC143" s="101">
        <f t="shared" si="842"/>
        <v>6</v>
      </c>
      <c r="CD143" s="373">
        <f t="shared" si="842"/>
        <v>2</v>
      </c>
      <c r="CE143" s="101">
        <f t="shared" si="843" ref="CE143:CN147">Y143-M143</f>
        <v>-4</v>
      </c>
      <c r="CF143" s="101">
        <f t="shared" si="843"/>
        <v>0</v>
      </c>
      <c r="CG143" s="101">
        <f t="shared" si="843"/>
        <v>6</v>
      </c>
      <c r="CH143" s="101">
        <f t="shared" si="843"/>
        <v>38</v>
      </c>
      <c r="CI143" s="101">
        <f t="shared" si="843"/>
        <v>56</v>
      </c>
      <c r="CJ143" s="195">
        <f t="shared" si="843"/>
        <v>52</v>
      </c>
      <c r="CK143" s="195">
        <f t="shared" si="843"/>
        <v>77</v>
      </c>
      <c r="CL143" s="195">
        <f t="shared" si="843"/>
        <v>73</v>
      </c>
      <c r="CM143" s="195">
        <f t="shared" si="843"/>
        <v>71</v>
      </c>
      <c r="CN143" s="195">
        <f t="shared" si="843"/>
        <v>56</v>
      </c>
      <c r="CO143" s="195">
        <f t="shared" si="844" ref="CO143:CX147">AI143-W143</f>
        <v>60</v>
      </c>
      <c r="CP143" s="373">
        <f t="shared" si="844"/>
        <v>52</v>
      </c>
      <c r="CQ143" s="195">
        <f t="shared" si="844"/>
        <v>56</v>
      </c>
      <c r="CR143" s="195">
        <f t="shared" si="844"/>
        <v>54</v>
      </c>
      <c r="CS143" s="195">
        <f t="shared" si="844"/>
        <v>40</v>
      </c>
      <c r="CT143" s="195">
        <f t="shared" si="844"/>
        <v>23</v>
      </c>
      <c r="CU143" s="195">
        <f t="shared" si="844"/>
        <v>1</v>
      </c>
      <c r="CV143" s="195">
        <f t="shared" si="844"/>
        <v>8</v>
      </c>
      <c r="CW143" s="195">
        <f t="shared" si="844"/>
        <v>-13</v>
      </c>
      <c r="CX143" s="195">
        <f t="shared" si="844"/>
        <v>-19</v>
      </c>
      <c r="CY143" s="195">
        <f t="shared" si="845" ref="CY143:DH147">AS143-AG143</f>
        <v>-31</v>
      </c>
      <c r="CZ143" s="195">
        <f t="shared" si="845"/>
        <v>-34</v>
      </c>
      <c r="DA143" s="195">
        <f t="shared" si="845"/>
        <v>-47</v>
      </c>
      <c r="DB143" s="373">
        <f t="shared" si="845"/>
        <v>-42</v>
      </c>
      <c r="DC143" s="373">
        <f t="shared" si="845"/>
        <v>-32</v>
      </c>
      <c r="DD143" s="373">
        <f t="shared" si="845"/>
        <v>-44</v>
      </c>
      <c r="DE143" s="373">
        <f t="shared" si="845"/>
        <v>-29</v>
      </c>
      <c r="DF143" s="373">
        <f t="shared" si="845"/>
        <v>-15</v>
      </c>
      <c r="DG143" s="373">
        <f t="shared" si="845"/>
        <v>-17</v>
      </c>
      <c r="DH143" s="373">
        <f t="shared" si="845"/>
        <v>-16</v>
      </c>
      <c r="DI143" s="373">
        <f t="shared" si="846" ref="DI143:DT147">BC143-AQ143</f>
        <v>-25</v>
      </c>
      <c r="DJ143" s="373">
        <f t="shared" si="846"/>
        <v>-21</v>
      </c>
      <c r="DK143" s="373">
        <f t="shared" si="846"/>
        <v>-16</v>
      </c>
      <c r="DL143" s="373">
        <f t="shared" si="846"/>
        <v>-7</v>
      </c>
      <c r="DM143" s="373">
        <f t="shared" si="846"/>
        <v>-13</v>
      </c>
      <c r="DN143" s="373">
        <f t="shared" si="846"/>
        <v>-9</v>
      </c>
      <c r="DO143" s="373">
        <f t="shared" si="846"/>
        <v>-16</v>
      </c>
      <c r="DP143" s="373">
        <f t="shared" si="846"/>
        <v>-2</v>
      </c>
      <c r="DQ143" s="373">
        <f t="shared" si="846"/>
        <v>1</v>
      </c>
      <c r="DR143" s="373">
        <f t="shared" si="846"/>
        <v>-24</v>
      </c>
      <c r="DS143" s="373">
        <f t="shared" si="846"/>
        <v>-2</v>
      </c>
      <c r="DT143" s="373">
        <f t="shared" si="846"/>
        <v>-10</v>
      </c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53</v>
      </c>
    </row>
    <row r="144" spans="1:133" s="51" customFormat="1" ht="15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74">
        <v>7</v>
      </c>
      <c r="BJ144" s="537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/>
      <c r="BP144" s="195"/>
      <c r="BQ144" s="195"/>
      <c r="BR144" s="195"/>
      <c r="BS144" s="195"/>
      <c r="BT144" s="195"/>
      <c r="BU144" s="103">
        <f t="shared" si="842"/>
        <v>-4</v>
      </c>
      <c r="BV144" s="101">
        <f t="shared" si="842"/>
        <v>-4</v>
      </c>
      <c r="BW144" s="101">
        <f t="shared" si="842"/>
        <v>-6</v>
      </c>
      <c r="BX144" s="101">
        <f t="shared" si="842"/>
        <v>-5</v>
      </c>
      <c r="BY144" s="101">
        <f t="shared" si="842"/>
        <v>-2</v>
      </c>
      <c r="BZ144" s="101">
        <f t="shared" si="842"/>
        <v>-1</v>
      </c>
      <c r="CA144" s="101">
        <f t="shared" si="842"/>
        <v>1</v>
      </c>
      <c r="CB144" s="101">
        <f t="shared" si="842"/>
        <v>2</v>
      </c>
      <c r="CC144" s="101">
        <f t="shared" si="842"/>
        <v>0</v>
      </c>
      <c r="CD144" s="373">
        <f t="shared" si="842"/>
        <v>0</v>
      </c>
      <c r="CE144" s="101">
        <f t="shared" si="843"/>
        <v>0</v>
      </c>
      <c r="CF144" s="101">
        <f t="shared" si="843"/>
        <v>-4</v>
      </c>
      <c r="CG144" s="101">
        <f t="shared" si="843"/>
        <v>-1</v>
      </c>
      <c r="CH144" s="101">
        <f t="shared" si="843"/>
        <v>-3</v>
      </c>
      <c r="CI144" s="101">
        <f t="shared" si="843"/>
        <v>-1</v>
      </c>
      <c r="CJ144" s="195">
        <f t="shared" si="843"/>
        <v>-1</v>
      </c>
      <c r="CK144" s="195">
        <f t="shared" si="843"/>
        <v>2</v>
      </c>
      <c r="CL144" s="195">
        <f t="shared" si="843"/>
        <v>3</v>
      </c>
      <c r="CM144" s="195">
        <f t="shared" si="843"/>
        <v>2</v>
      </c>
      <c r="CN144" s="195">
        <f t="shared" si="843"/>
        <v>0</v>
      </c>
      <c r="CO144" s="195">
        <f t="shared" si="844"/>
        <v>2</v>
      </c>
      <c r="CP144" s="373">
        <f t="shared" si="844"/>
        <v>1</v>
      </c>
      <c r="CQ144" s="195">
        <f t="shared" si="844"/>
        <v>4</v>
      </c>
      <c r="CR144" s="195">
        <f t="shared" si="844"/>
        <v>1</v>
      </c>
      <c r="CS144" s="195">
        <f t="shared" si="844"/>
        <v>2</v>
      </c>
      <c r="CT144" s="195">
        <f t="shared" si="844"/>
        <v>4</v>
      </c>
      <c r="CU144" s="195">
        <f t="shared" si="844"/>
        <v>6</v>
      </c>
      <c r="CV144" s="195">
        <f t="shared" si="844"/>
        <v>4</v>
      </c>
      <c r="CW144" s="195">
        <f t="shared" si="844"/>
        <v>5</v>
      </c>
      <c r="CX144" s="195">
        <f t="shared" si="844"/>
        <v>2</v>
      </c>
      <c r="CY144" s="195">
        <f t="shared" si="845"/>
        <v>1</v>
      </c>
      <c r="CZ144" s="195">
        <f t="shared" si="845"/>
        <v>2</v>
      </c>
      <c r="DA144" s="195">
        <f t="shared" si="845"/>
        <v>-1</v>
      </c>
      <c r="DB144" s="373">
        <f t="shared" si="845"/>
        <v>3</v>
      </c>
      <c r="DC144" s="373">
        <f t="shared" si="845"/>
        <v>0</v>
      </c>
      <c r="DD144" s="373">
        <f t="shared" si="845"/>
        <v>2</v>
      </c>
      <c r="DE144" s="373">
        <f t="shared" si="845"/>
        <v>1</v>
      </c>
      <c r="DF144" s="373">
        <f t="shared" si="845"/>
        <v>0</v>
      </c>
      <c r="DG144" s="373">
        <f t="shared" si="845"/>
        <v>-3</v>
      </c>
      <c r="DH144" s="373">
        <f t="shared" si="845"/>
        <v>1</v>
      </c>
      <c r="DI144" s="373">
        <f t="shared" si="846"/>
        <v>2</v>
      </c>
      <c r="DJ144" s="373">
        <f t="shared" si="846"/>
        <v>-2</v>
      </c>
      <c r="DK144" s="373">
        <f t="shared" si="846"/>
        <v>3</v>
      </c>
      <c r="DL144" s="373">
        <f t="shared" si="846"/>
        <v>6</v>
      </c>
      <c r="DM144" s="373">
        <f t="shared" si="846"/>
        <v>5</v>
      </c>
      <c r="DN144" s="373">
        <f t="shared" si="846"/>
        <v>3</v>
      </c>
      <c r="DO144" s="373">
        <f t="shared" si="846"/>
        <v>2</v>
      </c>
      <c r="DP144" s="373">
        <f t="shared" si="846"/>
        <v>2</v>
      </c>
      <c r="DQ144" s="373">
        <f t="shared" si="846"/>
        <v>0</v>
      </c>
      <c r="DR144" s="373">
        <f t="shared" si="846"/>
        <v>-2</v>
      </c>
      <c r="DS144" s="373">
        <f t="shared" si="846"/>
        <v>-4</v>
      </c>
      <c r="DT144" s="373">
        <f t="shared" si="846"/>
        <v>-2</v>
      </c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5</v>
      </c>
    </row>
    <row r="145" spans="1:133" s="51" customFormat="1" ht="15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74">
        <v>0</v>
      </c>
      <c r="BJ145" s="537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/>
      <c r="BP145" s="195"/>
      <c r="BQ145" s="195"/>
      <c r="BR145" s="195"/>
      <c r="BS145" s="195"/>
      <c r="BT145" s="195"/>
      <c r="BU145" s="103">
        <f t="shared" si="842"/>
        <v>-2</v>
      </c>
      <c r="BV145" s="101">
        <f t="shared" si="842"/>
        <v>0</v>
      </c>
      <c r="BW145" s="101">
        <f t="shared" si="842"/>
        <v>0</v>
      </c>
      <c r="BX145" s="101">
        <f t="shared" si="842"/>
        <v>-2</v>
      </c>
      <c r="BY145" s="101">
        <f t="shared" si="842"/>
        <v>-2</v>
      </c>
      <c r="BZ145" s="101">
        <f t="shared" si="842"/>
        <v>-1</v>
      </c>
      <c r="CA145" s="101">
        <f t="shared" si="842"/>
        <v>-2</v>
      </c>
      <c r="CB145" s="101">
        <f t="shared" si="842"/>
        <v>1</v>
      </c>
      <c r="CC145" s="101">
        <f t="shared" si="842"/>
        <v>2</v>
      </c>
      <c r="CD145" s="373">
        <f t="shared" si="842"/>
        <v>1</v>
      </c>
      <c r="CE145" s="101">
        <f t="shared" si="843"/>
        <v>1</v>
      </c>
      <c r="CF145" s="101">
        <f t="shared" si="843"/>
        <v>2</v>
      </c>
      <c r="CG145" s="101">
        <f t="shared" si="843"/>
        <v>2</v>
      </c>
      <c r="CH145" s="101">
        <f t="shared" si="843"/>
        <v>1</v>
      </c>
      <c r="CI145" s="101">
        <f t="shared" si="843"/>
        <v>1</v>
      </c>
      <c r="CJ145" s="195">
        <f t="shared" si="843"/>
        <v>2</v>
      </c>
      <c r="CK145" s="195">
        <f t="shared" si="843"/>
        <v>4</v>
      </c>
      <c r="CL145" s="195">
        <f t="shared" si="843"/>
        <v>5</v>
      </c>
      <c r="CM145" s="195">
        <f t="shared" si="843"/>
        <v>4</v>
      </c>
      <c r="CN145" s="195">
        <f t="shared" si="843"/>
        <v>0</v>
      </c>
      <c r="CO145" s="195">
        <f t="shared" si="844"/>
        <v>-1</v>
      </c>
      <c r="CP145" s="373">
        <f t="shared" si="844"/>
        <v>3</v>
      </c>
      <c r="CQ145" s="195">
        <f t="shared" si="844"/>
        <v>0</v>
      </c>
      <c r="CR145" s="195">
        <f t="shared" si="844"/>
        <v>-1</v>
      </c>
      <c r="CS145" s="195">
        <f t="shared" si="844"/>
        <v>4</v>
      </c>
      <c r="CT145" s="195">
        <f t="shared" si="844"/>
        <v>6</v>
      </c>
      <c r="CU145" s="195">
        <f t="shared" si="844"/>
        <v>1</v>
      </c>
      <c r="CV145" s="195">
        <f t="shared" si="844"/>
        <v>0</v>
      </c>
      <c r="CW145" s="195">
        <f t="shared" si="844"/>
        <v>-1</v>
      </c>
      <c r="CX145" s="195">
        <f t="shared" si="844"/>
        <v>-3</v>
      </c>
      <c r="CY145" s="195">
        <f t="shared" si="845"/>
        <v>-4</v>
      </c>
      <c r="CZ145" s="195">
        <f t="shared" si="845"/>
        <v>-3</v>
      </c>
      <c r="DA145" s="195">
        <f t="shared" si="845"/>
        <v>-3</v>
      </c>
      <c r="DB145" s="373">
        <f t="shared" si="845"/>
        <v>-4</v>
      </c>
      <c r="DC145" s="373">
        <f t="shared" si="845"/>
        <v>-2</v>
      </c>
      <c r="DD145" s="373">
        <f t="shared" si="845"/>
        <v>-1</v>
      </c>
      <c r="DE145" s="373">
        <f t="shared" si="845"/>
        <v>-6</v>
      </c>
      <c r="DF145" s="373">
        <f t="shared" si="845"/>
        <v>-6</v>
      </c>
      <c r="DG145" s="373">
        <f t="shared" si="845"/>
        <v>-1</v>
      </c>
      <c r="DH145" s="373">
        <f t="shared" si="845"/>
        <v>-1</v>
      </c>
      <c r="DI145" s="373">
        <f t="shared" si="846"/>
        <v>-2</v>
      </c>
      <c r="DJ145" s="373">
        <f t="shared" si="846"/>
        <v>0</v>
      </c>
      <c r="DK145" s="373">
        <f t="shared" si="846"/>
        <v>2</v>
      </c>
      <c r="DL145" s="373">
        <f t="shared" si="846"/>
        <v>1</v>
      </c>
      <c r="DM145" s="373">
        <f t="shared" si="846"/>
        <v>0</v>
      </c>
      <c r="DN145" s="373">
        <f t="shared" si="846"/>
        <v>-1</v>
      </c>
      <c r="DO145" s="373">
        <f t="shared" si="846"/>
        <v>-1</v>
      </c>
      <c r="DP145" s="373">
        <f t="shared" si="846"/>
        <v>-2</v>
      </c>
      <c r="DQ145" s="373">
        <f t="shared" si="846"/>
        <v>0</v>
      </c>
      <c r="DR145" s="373">
        <f t="shared" si="846"/>
        <v>-1</v>
      </c>
      <c r="DS145" s="373">
        <f t="shared" si="846"/>
        <v>1</v>
      </c>
      <c r="DT145" s="373">
        <f t="shared" si="846"/>
        <v>0</v>
      </c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1</v>
      </c>
    </row>
    <row r="146" spans="1:133" s="51" customFormat="1" ht="15.75" thickBot="1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48">
        <v>0</v>
      </c>
      <c r="BI146" s="476">
        <v>0</v>
      </c>
      <c r="BJ146" s="539">
        <v>0</v>
      </c>
      <c r="BK146" s="563">
        <v>0</v>
      </c>
      <c r="BL146" s="195">
        <v>0</v>
      </c>
      <c r="BM146" s="195">
        <v>0</v>
      </c>
      <c r="BN146" s="195">
        <v>0</v>
      </c>
      <c r="BO146" s="56"/>
      <c r="BP146" s="195"/>
      <c r="BQ146" s="195"/>
      <c r="BR146" s="195"/>
      <c r="BS146" s="195"/>
      <c r="BU146" s="103">
        <f t="shared" si="842"/>
        <v>0</v>
      </c>
      <c r="BV146" s="101">
        <f t="shared" si="842"/>
        <v>0</v>
      </c>
      <c r="BW146" s="101">
        <f t="shared" si="842"/>
        <v>0</v>
      </c>
      <c r="BX146" s="101">
        <f t="shared" si="842"/>
        <v>0</v>
      </c>
      <c r="BY146" s="101">
        <f t="shared" si="842"/>
        <v>0</v>
      </c>
      <c r="BZ146" s="101">
        <f t="shared" si="842"/>
        <v>0</v>
      </c>
      <c r="CA146" s="101">
        <f t="shared" si="842"/>
        <v>0</v>
      </c>
      <c r="CB146" s="101">
        <f t="shared" si="842"/>
        <v>-1</v>
      </c>
      <c r="CC146" s="101">
        <f t="shared" si="842"/>
        <v>-1</v>
      </c>
      <c r="CD146" s="373">
        <f t="shared" si="842"/>
        <v>0</v>
      </c>
      <c r="CE146" s="101">
        <f t="shared" si="843"/>
        <v>0</v>
      </c>
      <c r="CF146" s="101">
        <f t="shared" si="843"/>
        <v>0</v>
      </c>
      <c r="CG146" s="101">
        <f t="shared" si="843"/>
        <v>0</v>
      </c>
      <c r="CH146" s="101">
        <f t="shared" si="843"/>
        <v>0</v>
      </c>
      <c r="CI146" s="101">
        <f t="shared" si="843"/>
        <v>0</v>
      </c>
      <c r="CJ146" s="195">
        <f t="shared" si="843"/>
        <v>0</v>
      </c>
      <c r="CK146" s="195">
        <f t="shared" si="843"/>
        <v>0</v>
      </c>
      <c r="CL146" s="195">
        <f t="shared" si="843"/>
        <v>0</v>
      </c>
      <c r="CM146" s="195">
        <f t="shared" si="843"/>
        <v>0</v>
      </c>
      <c r="CN146" s="195">
        <f t="shared" si="843"/>
        <v>0</v>
      </c>
      <c r="CO146" s="195">
        <f t="shared" si="844"/>
        <v>0</v>
      </c>
      <c r="CP146" s="373">
        <f t="shared" si="844"/>
        <v>0</v>
      </c>
      <c r="CQ146" s="195">
        <f t="shared" si="844"/>
        <v>0</v>
      </c>
      <c r="CR146" s="195">
        <f t="shared" si="844"/>
        <v>0</v>
      </c>
      <c r="CS146" s="195">
        <f t="shared" si="844"/>
        <v>0</v>
      </c>
      <c r="CT146" s="195">
        <f t="shared" si="844"/>
        <v>0</v>
      </c>
      <c r="CU146" s="195">
        <f t="shared" si="844"/>
        <v>0</v>
      </c>
      <c r="CV146" s="195">
        <f t="shared" si="844"/>
        <v>0</v>
      </c>
      <c r="CW146" s="195">
        <f t="shared" si="844"/>
        <v>0</v>
      </c>
      <c r="CX146" s="195">
        <f t="shared" si="844"/>
        <v>0</v>
      </c>
      <c r="CY146" s="195">
        <f t="shared" si="845"/>
        <v>0</v>
      </c>
      <c r="CZ146" s="195">
        <f t="shared" si="845"/>
        <v>0</v>
      </c>
      <c r="DA146" s="195">
        <f t="shared" si="845"/>
        <v>0</v>
      </c>
      <c r="DB146" s="373">
        <f t="shared" si="845"/>
        <v>0</v>
      </c>
      <c r="DC146" s="373">
        <f t="shared" si="845"/>
        <v>0</v>
      </c>
      <c r="DD146" s="373">
        <f t="shared" si="845"/>
        <v>1</v>
      </c>
      <c r="DE146" s="373">
        <f t="shared" si="845"/>
        <v>1</v>
      </c>
      <c r="DF146" s="373">
        <f t="shared" si="845"/>
        <v>0</v>
      </c>
      <c r="DG146" s="373">
        <f t="shared" si="845"/>
        <v>0</v>
      </c>
      <c r="DH146" s="373">
        <f t="shared" si="845"/>
        <v>0</v>
      </c>
      <c r="DI146" s="373">
        <f t="shared" si="846"/>
        <v>0</v>
      </c>
      <c r="DJ146" s="373">
        <f t="shared" si="846"/>
        <v>0</v>
      </c>
      <c r="DK146" s="373">
        <f t="shared" si="846"/>
        <v>0</v>
      </c>
      <c r="DL146" s="373">
        <f t="shared" si="846"/>
        <v>0</v>
      </c>
      <c r="DM146" s="373">
        <f t="shared" si="846"/>
        <v>0</v>
      </c>
      <c r="DN146" s="373">
        <f t="shared" si="846"/>
        <v>0</v>
      </c>
      <c r="DO146" s="373">
        <f t="shared" si="846"/>
        <v>0</v>
      </c>
      <c r="DP146" s="373">
        <f t="shared" si="846"/>
        <v>-1</v>
      </c>
      <c r="DQ146" s="373">
        <f t="shared" si="846"/>
        <v>-1</v>
      </c>
      <c r="DR146" s="373">
        <f t="shared" si="846"/>
        <v>0</v>
      </c>
      <c r="DS146" s="373">
        <f t="shared" si="846"/>
        <v>0</v>
      </c>
      <c r="DT146" s="373">
        <f t="shared" si="846"/>
        <v>0</v>
      </c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ht="15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74">
        <v>0</v>
      </c>
      <c r="BJ147" s="537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/>
      <c r="BP147" s="195"/>
      <c r="BQ147" s="195"/>
      <c r="BR147" s="195"/>
      <c r="BS147" s="195"/>
      <c r="BT147" s="570"/>
      <c r="BU147" s="103">
        <f t="shared" si="842"/>
        <v>0</v>
      </c>
      <c r="BV147" s="101">
        <f t="shared" si="842"/>
        <v>0</v>
      </c>
      <c r="BW147" s="101">
        <f t="shared" si="842"/>
        <v>0</v>
      </c>
      <c r="BX147" s="101">
        <f t="shared" si="842"/>
        <v>0</v>
      </c>
      <c r="BY147" s="101">
        <f t="shared" si="842"/>
        <v>0</v>
      </c>
      <c r="BZ147" s="101">
        <f t="shared" si="842"/>
        <v>0</v>
      </c>
      <c r="CA147" s="101">
        <f t="shared" si="842"/>
        <v>0</v>
      </c>
      <c r="CB147" s="101">
        <f t="shared" si="842"/>
        <v>0</v>
      </c>
      <c r="CC147" s="101">
        <f t="shared" si="842"/>
        <v>0</v>
      </c>
      <c r="CD147" s="373">
        <f t="shared" si="842"/>
        <v>0</v>
      </c>
      <c r="CE147" s="101">
        <f t="shared" si="843"/>
        <v>0</v>
      </c>
      <c r="CF147" s="101">
        <f t="shared" si="843"/>
        <v>0</v>
      </c>
      <c r="CG147" s="101">
        <f t="shared" si="843"/>
        <v>0</v>
      </c>
      <c r="CH147" s="101">
        <f t="shared" si="843"/>
        <v>0</v>
      </c>
      <c r="CI147" s="101">
        <f t="shared" si="843"/>
        <v>0</v>
      </c>
      <c r="CJ147" s="195">
        <f t="shared" si="843"/>
        <v>0</v>
      </c>
      <c r="CK147" s="195">
        <f t="shared" si="843"/>
        <v>0</v>
      </c>
      <c r="CL147" s="195">
        <f t="shared" si="843"/>
        <v>0</v>
      </c>
      <c r="CM147" s="195">
        <f t="shared" si="843"/>
        <v>0</v>
      </c>
      <c r="CN147" s="195">
        <f t="shared" si="843"/>
        <v>0</v>
      </c>
      <c r="CO147" s="195">
        <f t="shared" si="844"/>
        <v>0</v>
      </c>
      <c r="CP147" s="373">
        <f t="shared" si="844"/>
        <v>0</v>
      </c>
      <c r="CQ147" s="195">
        <f t="shared" si="844"/>
        <v>1</v>
      </c>
      <c r="CR147" s="195">
        <f t="shared" si="844"/>
        <v>1</v>
      </c>
      <c r="CS147" s="195">
        <f t="shared" si="844"/>
        <v>1</v>
      </c>
      <c r="CT147" s="195">
        <f t="shared" si="844"/>
        <v>1</v>
      </c>
      <c r="CU147" s="195">
        <f t="shared" si="844"/>
        <v>0</v>
      </c>
      <c r="CV147" s="195">
        <f t="shared" si="844"/>
        <v>0</v>
      </c>
      <c r="CW147" s="195">
        <f t="shared" si="844"/>
        <v>1</v>
      </c>
      <c r="CX147" s="195">
        <f t="shared" si="844"/>
        <v>0</v>
      </c>
      <c r="CY147" s="195">
        <f t="shared" si="845"/>
        <v>0</v>
      </c>
      <c r="CZ147" s="195">
        <f t="shared" si="845"/>
        <v>0</v>
      </c>
      <c r="DA147" s="195">
        <f t="shared" si="845"/>
        <v>0</v>
      </c>
      <c r="DB147" s="373">
        <f t="shared" si="845"/>
        <v>0</v>
      </c>
      <c r="DC147" s="373">
        <f t="shared" si="845"/>
        <v>-1</v>
      </c>
      <c r="DD147" s="373">
        <f t="shared" si="845"/>
        <v>-1</v>
      </c>
      <c r="DE147" s="373">
        <f t="shared" si="845"/>
        <v>0</v>
      </c>
      <c r="DF147" s="373">
        <f t="shared" si="845"/>
        <v>-1</v>
      </c>
      <c r="DG147" s="373">
        <f t="shared" si="845"/>
        <v>0</v>
      </c>
      <c r="DH147" s="373">
        <f t="shared" si="845"/>
        <v>0</v>
      </c>
      <c r="DI147" s="373">
        <f t="shared" si="846"/>
        <v>-1</v>
      </c>
      <c r="DJ147" s="373">
        <f t="shared" si="846"/>
        <v>0</v>
      </c>
      <c r="DK147" s="373">
        <f t="shared" si="846"/>
        <v>0</v>
      </c>
      <c r="DL147" s="373">
        <f t="shared" si="846"/>
        <v>0</v>
      </c>
      <c r="DM147" s="373">
        <f t="shared" si="846"/>
        <v>0</v>
      </c>
      <c r="DN147" s="373">
        <f t="shared" si="846"/>
        <v>0</v>
      </c>
      <c r="DO147" s="373">
        <f t="shared" si="846"/>
        <v>0</v>
      </c>
      <c r="DP147" s="373">
        <f t="shared" si="846"/>
        <v>0</v>
      </c>
      <c r="DQ147" s="373">
        <f t="shared" si="846"/>
        <v>-1</v>
      </c>
      <c r="DR147" s="373">
        <f t="shared" si="846"/>
        <v>1</v>
      </c>
      <c r="DS147" s="373">
        <f t="shared" si="846"/>
        <v>1</v>
      </c>
      <c r="DT147" s="373">
        <f t="shared" si="846"/>
        <v>1</v>
      </c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1</v>
      </c>
    </row>
    <row r="148" spans="1:133" s="65" customFormat="1" ht="15.75" thickBot="1">
      <c r="A148" s="139"/>
      <c r="B148" s="104" t="s">
        <v>144</v>
      </c>
      <c r="C148" s="105">
        <f t="shared" si="847" ref="C148:Q148">SUM(C143:C147)</f>
        <v>47</v>
      </c>
      <c r="D148" s="106">
        <f t="shared" si="847"/>
        <v>43</v>
      </c>
      <c r="E148" s="106">
        <f t="shared" si="847"/>
        <v>57</v>
      </c>
      <c r="F148" s="106">
        <f t="shared" si="847"/>
        <v>58</v>
      </c>
      <c r="G148" s="106">
        <f t="shared" si="847"/>
        <v>52</v>
      </c>
      <c r="H148" s="107">
        <f t="shared" si="847"/>
        <v>60</v>
      </c>
      <c r="I148" s="106">
        <f t="shared" si="847"/>
        <v>47</v>
      </c>
      <c r="J148" s="107">
        <f t="shared" si="847"/>
        <v>46</v>
      </c>
      <c r="K148" s="106">
        <f t="shared" si="847"/>
        <v>36</v>
      </c>
      <c r="L148" s="108">
        <f t="shared" si="847"/>
        <v>36</v>
      </c>
      <c r="M148" s="107">
        <f t="shared" si="847"/>
        <v>35</v>
      </c>
      <c r="N148" s="107">
        <f t="shared" si="847"/>
        <v>37</v>
      </c>
      <c r="O148" s="107">
        <f t="shared" si="847"/>
        <v>35</v>
      </c>
      <c r="P148" s="107">
        <f t="shared" si="847"/>
        <v>24</v>
      </c>
      <c r="Q148" s="107">
        <f t="shared" si="847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77">
        <v>43</v>
      </c>
      <c r="BJ148" s="540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/>
      <c r="BP148" s="197"/>
      <c r="BQ148" s="197"/>
      <c r="BR148" s="197"/>
      <c r="BS148" s="197"/>
      <c r="BT148" s="197"/>
      <c r="BU148" s="105">
        <f t="shared" si="848" ref="BU148:BY148">SUM(BU143:BU147)</f>
        <v>-12</v>
      </c>
      <c r="BV148" s="107">
        <f t="shared" si="848"/>
        <v>-19</v>
      </c>
      <c r="BW148" s="107">
        <f t="shared" si="848"/>
        <v>-39</v>
      </c>
      <c r="BX148" s="107">
        <f t="shared" si="848"/>
        <v>-36</v>
      </c>
      <c r="BY148" s="107">
        <f t="shared" si="848"/>
        <v>-33</v>
      </c>
      <c r="BZ148" s="107">
        <f t="shared" si="849" ref="BZ148:CH148">SUM(BZ143:BZ147)</f>
        <v>-38</v>
      </c>
      <c r="CA148" s="107">
        <f t="shared" si="849"/>
        <v>-22</v>
      </c>
      <c r="CB148" s="107">
        <f t="shared" si="849"/>
        <v>-6</v>
      </c>
      <c r="CC148" s="107">
        <f t="shared" si="849"/>
        <v>7</v>
      </c>
      <c r="CD148" s="375">
        <f t="shared" si="849"/>
        <v>3</v>
      </c>
      <c r="CE148" s="107">
        <f t="shared" si="849"/>
        <v>-3</v>
      </c>
      <c r="CF148" s="107">
        <f t="shared" si="849"/>
        <v>-2</v>
      </c>
      <c r="CG148" s="107">
        <f t="shared" si="849"/>
        <v>7</v>
      </c>
      <c r="CH148" s="107">
        <f t="shared" si="849"/>
        <v>36</v>
      </c>
      <c r="CI148" s="107">
        <f t="shared" si="850" ref="CI148:CJ148">SUM(CI143:CI147)</f>
        <v>56</v>
      </c>
      <c r="CJ148" s="197">
        <f t="shared" si="850"/>
        <v>53</v>
      </c>
      <c r="CK148" s="197">
        <f t="shared" si="851" ref="CK148">SUM(CK143:CK147)</f>
        <v>83</v>
      </c>
      <c r="CL148" s="197">
        <f t="shared" si="852" ref="CL148:CM148">SUM(CL143:CL147)</f>
        <v>81</v>
      </c>
      <c r="CM148" s="197">
        <f t="shared" si="852"/>
        <v>77</v>
      </c>
      <c r="CN148" s="197">
        <f t="shared" si="853" ref="CN148:CO148">SUM(CN143:CN147)</f>
        <v>56</v>
      </c>
      <c r="CO148" s="197">
        <f t="shared" si="853"/>
        <v>61</v>
      </c>
      <c r="CP148" s="375">
        <f t="shared" si="854" ref="CP148:CQ148">SUM(CP143:CP147)</f>
        <v>56</v>
      </c>
      <c r="CQ148" s="197">
        <f t="shared" si="854"/>
        <v>61</v>
      </c>
      <c r="CR148" s="197">
        <f t="shared" si="855" ref="CR148">SUM(CR143:CR147)</f>
        <v>55</v>
      </c>
      <c r="CS148" s="197">
        <f t="shared" si="856" ref="CS148">SUM(CS143:CS147)</f>
        <v>47</v>
      </c>
      <c r="CT148" s="197">
        <f t="shared" si="857" ref="CT148">SUM(CT143:CT147)</f>
        <v>34</v>
      </c>
      <c r="CU148" s="197">
        <f t="shared" si="858" ref="CU148">SUM(CU143:CU147)</f>
        <v>8</v>
      </c>
      <c r="CV148" s="197">
        <f t="shared" si="859" ref="CV148">SUM(CV143:CV147)</f>
        <v>12</v>
      </c>
      <c r="CW148" s="197">
        <f t="shared" si="860" ref="CW148">SUM(CW143:CW147)</f>
        <v>-8</v>
      </c>
      <c r="CX148" s="197">
        <f t="shared" si="861" ref="CX148">SUM(CX143:CX147)</f>
        <v>-20</v>
      </c>
      <c r="CY148" s="197">
        <f t="shared" si="862" ref="CY148">SUM(CY143:CY147)</f>
        <v>-34</v>
      </c>
      <c r="CZ148" s="197">
        <f t="shared" si="863" ref="CZ148">SUM(CZ143:CZ147)</f>
        <v>-35</v>
      </c>
      <c r="DA148" s="197">
        <f t="shared" si="864" ref="DA148">SUM(DA143:DA147)</f>
        <v>-51</v>
      </c>
      <c r="DB148" s="375">
        <f t="shared" si="865" ref="DB148">SUM(DB143:DB147)</f>
        <v>-43</v>
      </c>
      <c r="DC148" s="375">
        <f t="shared" si="866" ref="DC148">SUM(DC143:DC147)</f>
        <v>-35</v>
      </c>
      <c r="DD148" s="375">
        <f t="shared" si="867" ref="DD148">SUM(DD143:DD147)</f>
        <v>-43</v>
      </c>
      <c r="DE148" s="375">
        <f t="shared" si="868" ref="DE148">SUM(DE143:DE147)</f>
        <v>-33</v>
      </c>
      <c r="DF148" s="375">
        <f t="shared" si="869" ref="DF148">SUM(DF143:DF147)</f>
        <v>-22</v>
      </c>
      <c r="DG148" s="375">
        <f t="shared" si="870" ref="DG148">SUM(DG143:DG147)</f>
        <v>-21</v>
      </c>
      <c r="DH148" s="375">
        <f t="shared" si="871" ref="DH148">SUM(DH143:DH147)</f>
        <v>-16</v>
      </c>
      <c r="DI148" s="375">
        <f t="shared" si="872" ref="DI148">SUM(DI143:DI147)</f>
        <v>-26</v>
      </c>
      <c r="DJ148" s="375">
        <f t="shared" si="873" ref="DJ148">SUM(DJ143:DJ147)</f>
        <v>-23</v>
      </c>
      <c r="DK148" s="375">
        <f t="shared" si="874" ref="DK148:DL148">SUM(DK143:DK147)</f>
        <v>-11</v>
      </c>
      <c r="DL148" s="375">
        <f t="shared" si="874"/>
        <v>0</v>
      </c>
      <c r="DM148" s="375">
        <f t="shared" si="875" ref="DM148:DN148">SUM(DM143:DM147)</f>
        <v>-8</v>
      </c>
      <c r="DN148" s="375">
        <f t="shared" si="875"/>
        <v>-7</v>
      </c>
      <c r="DO148" s="375">
        <f t="shared" si="876" ref="DO148:DP148">SUM(DO143:DO147)</f>
        <v>-15</v>
      </c>
      <c r="DP148" s="375">
        <f t="shared" si="876"/>
        <v>-3</v>
      </c>
      <c r="DQ148" s="375">
        <f t="shared" si="877" ref="DQ148:DR148">SUM(DQ143:DQ147)</f>
        <v>-1</v>
      </c>
      <c r="DR148" s="375">
        <f t="shared" si="877"/>
        <v>-26</v>
      </c>
      <c r="DS148" s="375">
        <f t="shared" si="878" ref="DS148:DT148">SUM(DS143:DS147)</f>
        <v>-4</v>
      </c>
      <c r="DT148" s="375">
        <f t="shared" si="878"/>
        <v>-11</v>
      </c>
      <c r="EB148" s="262"/>
      <c r="EC148" s="107">
        <f>SUM(EC143:EC147)</f>
        <v>60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271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431"/>
      <c r="DV149" s="431"/>
      <c r="DW149" s="431"/>
      <c r="DX149" s="431"/>
      <c r="DY149" s="431"/>
      <c r="DZ149" s="431"/>
      <c r="EA149" s="431"/>
      <c r="EB149" s="261"/>
      <c r="EC149" s="70"/>
    </row>
    <row r="150" spans="1:133" s="51" customFormat="1" ht="15">
      <c r="A150" s="138"/>
      <c r="B150" s="52" t="s">
        <v>139</v>
      </c>
      <c r="C150" s="202">
        <v>986995.32999999996</v>
      </c>
      <c r="D150" s="203">
        <v>884001.54000000004</v>
      </c>
      <c r="E150" s="203">
        <v>767386.59999999998</v>
      </c>
      <c r="F150" s="204">
        <v>899481.26000000001</v>
      </c>
      <c r="G150" s="203">
        <v>1220998.7</v>
      </c>
      <c r="H150" s="204">
        <v>1641277.9299999999</v>
      </c>
      <c r="I150" s="203">
        <v>1566661.5600000001</v>
      </c>
      <c r="J150" s="204">
        <v>995440.67000000004</v>
      </c>
      <c r="K150" s="203">
        <v>783290.31999999995</v>
      </c>
      <c r="L150" s="205">
        <v>1536464.6200000001</v>
      </c>
      <c r="M150" s="204">
        <v>1301357.5700000001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78">
        <v>1807034</v>
      </c>
      <c r="BJ150" s="541">
        <v>1844150</v>
      </c>
      <c r="BK150" s="561">
        <v>1419877</v>
      </c>
      <c r="BL150" s="282">
        <v>1492136</v>
      </c>
      <c r="BM150" s="282">
        <v>1450976</v>
      </c>
      <c r="BN150" s="282">
        <v>1670412</v>
      </c>
      <c r="BO150" s="56"/>
      <c r="BP150" s="282"/>
      <c r="BQ150" s="282"/>
      <c r="BR150" s="282"/>
      <c r="BS150" s="282"/>
      <c r="BT150" s="282"/>
      <c r="BU150" s="515">
        <f t="shared" si="879" ref="BU150:CD154">O150-C150</f>
        <v>151055.64000000001</v>
      </c>
      <c r="BV150" s="212">
        <f t="shared" si="879"/>
        <v>354473.21999999997</v>
      </c>
      <c r="BW150" s="212">
        <f t="shared" si="879"/>
        <v>228469.40000000002</v>
      </c>
      <c r="BX150" s="212">
        <f t="shared" si="879"/>
        <v>410560.73999999999</v>
      </c>
      <c r="BY150" s="212">
        <f t="shared" si="879"/>
        <v>327658.30000000005</v>
      </c>
      <c r="BZ150" s="212">
        <f t="shared" si="879"/>
        <v>659822.07000000007</v>
      </c>
      <c r="CA150" s="212">
        <f t="shared" si="879"/>
        <v>275470.43999999994</v>
      </c>
      <c r="CB150" s="212">
        <f t="shared" si="879"/>
        <v>550130.32999999996</v>
      </c>
      <c r="CC150" s="212">
        <f t="shared" si="879"/>
        <v>226352.68000000005</v>
      </c>
      <c r="CD150" s="395">
        <f t="shared" si="879"/>
        <v>59650.379999999888</v>
      </c>
      <c r="CE150" s="212">
        <f t="shared" si="880" ref="CE150:CN154">Y150-M150</f>
        <v>155612.42999999993</v>
      </c>
      <c r="CF150" s="212">
        <f t="shared" si="880"/>
        <v>370524.35000000009</v>
      </c>
      <c r="CG150" s="212">
        <f t="shared" si="880"/>
        <v>254979.03000000003</v>
      </c>
      <c r="CH150" s="212">
        <f t="shared" si="880"/>
        <v>-103175.76000000001</v>
      </c>
      <c r="CI150" s="212">
        <f t="shared" si="880"/>
        <v>38690</v>
      </c>
      <c r="CJ150" s="236">
        <f t="shared" si="880"/>
        <v>44566</v>
      </c>
      <c r="CK150" s="236">
        <f t="shared" si="880"/>
        <v>272993</v>
      </c>
      <c r="CL150" s="236">
        <f t="shared" si="880"/>
        <v>14560</v>
      </c>
      <c r="CM150" s="195">
        <f t="shared" si="880"/>
        <v>433097</v>
      </c>
      <c r="CN150" s="195">
        <f t="shared" si="880"/>
        <v>-283929</v>
      </c>
      <c r="CO150" s="195">
        <f t="shared" si="881" ref="CO150:CX154">AI150-W150</f>
        <v>233757</v>
      </c>
      <c r="CP150" s="373">
        <f t="shared" si="881"/>
        <v>-151369</v>
      </c>
      <c r="CQ150" s="195">
        <f t="shared" si="881"/>
        <v>-32977</v>
      </c>
      <c r="CR150" s="195">
        <f t="shared" si="881"/>
        <v>150716</v>
      </c>
      <c r="CS150" s="195">
        <f t="shared" si="881"/>
        <v>-11290</v>
      </c>
      <c r="CT150" s="195">
        <f t="shared" si="881"/>
        <v>47316</v>
      </c>
      <c r="CU150" s="195">
        <f t="shared" si="881"/>
        <v>29808</v>
      </c>
      <c r="CV150" s="195">
        <f t="shared" si="881"/>
        <v>154287</v>
      </c>
      <c r="CW150" s="195">
        <f t="shared" si="881"/>
        <v>-161178</v>
      </c>
      <c r="CX150" s="195">
        <f t="shared" si="881"/>
        <v>258145</v>
      </c>
      <c r="CY150" s="195">
        <f t="shared" si="882" ref="CY150:DH154">AS150-AG150</f>
        <v>193067</v>
      </c>
      <c r="CZ150" s="195">
        <f t="shared" si="882"/>
        <v>202534</v>
      </c>
      <c r="DA150" s="195">
        <f t="shared" si="882"/>
        <v>155107</v>
      </c>
      <c r="DB150" s="373">
        <f t="shared" si="882"/>
        <v>399660</v>
      </c>
      <c r="DC150" s="373">
        <f t="shared" si="882"/>
        <v>660996</v>
      </c>
      <c r="DD150" s="373">
        <f t="shared" si="882"/>
        <v>364574</v>
      </c>
      <c r="DE150" s="373">
        <f t="shared" si="882"/>
        <v>121783</v>
      </c>
      <c r="DF150" s="373">
        <f t="shared" si="882"/>
        <v>369667</v>
      </c>
      <c r="DG150" s="373">
        <f t="shared" si="882"/>
        <v>219539</v>
      </c>
      <c r="DH150" s="373">
        <f t="shared" si="882"/>
        <v>16856</v>
      </c>
      <c r="DI150" s="373">
        <f t="shared" si="883" ref="DI150:DT154">BC150-AQ150</f>
        <v>653757</v>
      </c>
      <c r="DJ150" s="373">
        <f t="shared" si="883"/>
        <v>-380018</v>
      </c>
      <c r="DK150" s="373">
        <f t="shared" si="883"/>
        <v>-178519</v>
      </c>
      <c r="DL150" s="373">
        <f t="shared" si="883"/>
        <v>51186</v>
      </c>
      <c r="DM150" s="373">
        <f t="shared" si="883"/>
        <v>-78453</v>
      </c>
      <c r="DN150" s="373">
        <f t="shared" si="883"/>
        <v>-353185</v>
      </c>
      <c r="DO150" s="373">
        <f t="shared" si="883"/>
        <v>-277955</v>
      </c>
      <c r="DP150" s="373">
        <f t="shared" si="883"/>
        <v>-141298</v>
      </c>
      <c r="DQ150" s="373">
        <f t="shared" si="883"/>
        <v>-83646</v>
      </c>
      <c r="DR150" s="373">
        <f t="shared" si="883"/>
        <v>-60146</v>
      </c>
      <c r="DS150" s="373">
        <f t="shared" si="883"/>
        <v>167083</v>
      </c>
      <c r="DT150" s="373">
        <f t="shared" si="883"/>
        <v>144661</v>
      </c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1670412</v>
      </c>
    </row>
    <row r="151" spans="1:133" s="51" customFormat="1" ht="15">
      <c r="A151" s="138"/>
      <c r="B151" s="52" t="s">
        <v>140</v>
      </c>
      <c r="C151" s="202">
        <v>12777.48</v>
      </c>
      <c r="D151" s="203">
        <v>14571.940000000001</v>
      </c>
      <c r="E151" s="203">
        <v>11543.540000000001</v>
      </c>
      <c r="F151" s="204">
        <v>9880.1399999999994</v>
      </c>
      <c r="G151" s="203">
        <v>12139.719999999999</v>
      </c>
      <c r="H151" s="204">
        <v>12380.48</v>
      </c>
      <c r="I151" s="203">
        <v>10405.83</v>
      </c>
      <c r="J151" s="204">
        <v>9546.5699999999997</v>
      </c>
      <c r="K151" s="203">
        <v>10810.780000000001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78">
        <v>21823</v>
      </c>
      <c r="BJ151" s="541">
        <v>23922</v>
      </c>
      <c r="BK151" s="561">
        <v>18835</v>
      </c>
      <c r="BL151" s="282">
        <v>18397</v>
      </c>
      <c r="BM151" s="282">
        <v>13216</v>
      </c>
      <c r="BN151" s="282">
        <v>13421</v>
      </c>
      <c r="BO151" s="56"/>
      <c r="BP151" s="282"/>
      <c r="BQ151" s="282"/>
      <c r="BR151" s="282"/>
      <c r="BS151" s="282"/>
      <c r="BT151" s="282"/>
      <c r="BU151" s="515">
        <f t="shared" si="879"/>
        <v>2000.1000000000004</v>
      </c>
      <c r="BV151" s="212">
        <f t="shared" si="879"/>
        <v>890.78999999999905</v>
      </c>
      <c r="BW151" s="212">
        <f t="shared" si="879"/>
        <v>-55.540000000000873</v>
      </c>
      <c r="BX151" s="212">
        <f t="shared" si="879"/>
        <v>612.86000000000058</v>
      </c>
      <c r="BY151" s="212">
        <f t="shared" si="879"/>
        <v>-181.71999999999935</v>
      </c>
      <c r="BZ151" s="212">
        <f t="shared" si="879"/>
        <v>2388.5200000000004</v>
      </c>
      <c r="CA151" s="212">
        <f t="shared" si="879"/>
        <v>2384.1700000000001</v>
      </c>
      <c r="CB151" s="212">
        <f t="shared" si="879"/>
        <v>801.43000000000029</v>
      </c>
      <c r="CC151" s="212">
        <f t="shared" si="879"/>
        <v>-769.78000000000065</v>
      </c>
      <c r="CD151" s="395">
        <f t="shared" si="879"/>
        <v>-570.93000000000029</v>
      </c>
      <c r="CE151" s="212">
        <f t="shared" si="880"/>
        <v>2182.0799999999999</v>
      </c>
      <c r="CF151" s="212">
        <f t="shared" si="880"/>
        <v>8188.8199999999997</v>
      </c>
      <c r="CG151" s="212">
        <f t="shared" si="880"/>
        <v>8133.4200000000001</v>
      </c>
      <c r="CH151" s="212">
        <f t="shared" si="880"/>
        <v>2549.2700000000004</v>
      </c>
      <c r="CI151" s="212">
        <f t="shared" si="880"/>
        <v>3831</v>
      </c>
      <c r="CJ151" s="236">
        <f t="shared" si="880"/>
        <v>4170</v>
      </c>
      <c r="CK151" s="236">
        <f t="shared" si="880"/>
        <v>4105</v>
      </c>
      <c r="CL151" s="236">
        <f t="shared" si="880"/>
        <v>1717</v>
      </c>
      <c r="CM151" s="195">
        <f t="shared" si="880"/>
        <v>4105</v>
      </c>
      <c r="CN151" s="195">
        <f t="shared" si="880"/>
        <v>2105</v>
      </c>
      <c r="CO151" s="195">
        <f t="shared" si="881"/>
        <v>-99</v>
      </c>
      <c r="CP151" s="373">
        <f t="shared" si="881"/>
        <v>-729</v>
      </c>
      <c r="CQ151" s="195">
        <f t="shared" si="881"/>
        <v>-1302</v>
      </c>
      <c r="CR151" s="195">
        <f t="shared" si="881"/>
        <v>-3392</v>
      </c>
      <c r="CS151" s="195">
        <f t="shared" si="881"/>
        <v>-6706</v>
      </c>
      <c r="CT151" s="195">
        <f t="shared" si="881"/>
        <v>-3044</v>
      </c>
      <c r="CU151" s="195">
        <f t="shared" si="881"/>
        <v>-3300</v>
      </c>
      <c r="CV151" s="195">
        <f t="shared" si="881"/>
        <v>-2542</v>
      </c>
      <c r="CW151" s="195">
        <f t="shared" si="881"/>
        <v>-5436</v>
      </c>
      <c r="CX151" s="195">
        <f t="shared" si="881"/>
        <v>-3552</v>
      </c>
      <c r="CY151" s="195">
        <f t="shared" si="882"/>
        <v>-8163</v>
      </c>
      <c r="CZ151" s="195">
        <f t="shared" si="882"/>
        <v>-3646</v>
      </c>
      <c r="DA151" s="195">
        <f t="shared" si="882"/>
        <v>645</v>
      </c>
      <c r="DB151" s="373">
        <f t="shared" si="882"/>
        <v>2921</v>
      </c>
      <c r="DC151" s="373">
        <f t="shared" si="882"/>
        <v>6499</v>
      </c>
      <c r="DD151" s="373">
        <f t="shared" si="882"/>
        <v>4668</v>
      </c>
      <c r="DE151" s="373">
        <f t="shared" si="882"/>
        <v>4694</v>
      </c>
      <c r="DF151" s="373">
        <f t="shared" si="882"/>
        <v>4345</v>
      </c>
      <c r="DG151" s="373">
        <f t="shared" si="882"/>
        <v>2337</v>
      </c>
      <c r="DH151" s="373">
        <f t="shared" si="882"/>
        <v>69</v>
      </c>
      <c r="DI151" s="373">
        <f t="shared" si="883"/>
        <v>1928</v>
      </c>
      <c r="DJ151" s="373">
        <f t="shared" si="883"/>
        <v>2083</v>
      </c>
      <c r="DK151" s="373">
        <f t="shared" si="883"/>
        <v>5033</v>
      </c>
      <c r="DL151" s="373">
        <f t="shared" si="883"/>
        <v>3959</v>
      </c>
      <c r="DM151" s="373">
        <f t="shared" si="883"/>
        <v>2876</v>
      </c>
      <c r="DN151" s="373">
        <f t="shared" si="883"/>
        <v>1118</v>
      </c>
      <c r="DO151" s="373">
        <f t="shared" si="883"/>
        <v>-1693</v>
      </c>
      <c r="DP151" s="373">
        <f t="shared" si="883"/>
        <v>245</v>
      </c>
      <c r="DQ151" s="373">
        <f t="shared" si="883"/>
        <v>-2064</v>
      </c>
      <c r="DR151" s="373">
        <f t="shared" si="883"/>
        <v>-916</v>
      </c>
      <c r="DS151" s="373">
        <f t="shared" si="883"/>
        <v>-1140</v>
      </c>
      <c r="DT151" s="373">
        <f t="shared" si="883"/>
        <v>1231</v>
      </c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13421</v>
      </c>
    </row>
    <row r="152" spans="1:133" s="51" customFormat="1" ht="15">
      <c r="A152" s="138"/>
      <c r="B152" s="52" t="s">
        <v>141</v>
      </c>
      <c r="C152" s="202">
        <v>179685.95999999999</v>
      </c>
      <c r="D152" s="203">
        <v>182896.64000000001</v>
      </c>
      <c r="E152" s="203">
        <v>191336.79999999999</v>
      </c>
      <c r="F152" s="204">
        <v>156440.53</v>
      </c>
      <c r="G152" s="203">
        <v>226838.20000000001</v>
      </c>
      <c r="H152" s="204">
        <v>250278.39999999999</v>
      </c>
      <c r="I152" s="203">
        <v>297454.53999999998</v>
      </c>
      <c r="J152" s="204">
        <v>208842.42999999999</v>
      </c>
      <c r="K152" s="203">
        <v>74975.360000000001</v>
      </c>
      <c r="L152" s="205">
        <v>309040.27000000002</v>
      </c>
      <c r="M152" s="204">
        <v>287718.40000000002</v>
      </c>
      <c r="N152" s="204">
        <v>168633.95000000001</v>
      </c>
      <c r="O152" s="203">
        <v>235394.70999999999</v>
      </c>
      <c r="P152" s="204">
        <v>227008.10000000001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78">
        <v>290255</v>
      </c>
      <c r="BJ152" s="541">
        <v>319727</v>
      </c>
      <c r="BK152" s="561">
        <v>156776</v>
      </c>
      <c r="BL152" s="282">
        <v>229279</v>
      </c>
      <c r="BM152" s="282">
        <v>380900</v>
      </c>
      <c r="BN152" s="282">
        <v>236677</v>
      </c>
      <c r="BO152" s="56"/>
      <c r="BP152" s="282"/>
      <c r="BQ152" s="282"/>
      <c r="BR152" s="282"/>
      <c r="BS152" s="282"/>
      <c r="BT152" s="282"/>
      <c r="BU152" s="515">
        <f t="shared" si="879"/>
        <v>55708.75</v>
      </c>
      <c r="BV152" s="212">
        <f t="shared" si="879"/>
        <v>44111.459999999992</v>
      </c>
      <c r="BW152" s="212">
        <f t="shared" si="879"/>
        <v>-20382.799999999988</v>
      </c>
      <c r="BX152" s="212">
        <f t="shared" si="879"/>
        <v>30905.470000000001</v>
      </c>
      <c r="BY152" s="212">
        <f t="shared" si="879"/>
        <v>-113114.20000000001</v>
      </c>
      <c r="BZ152" s="212">
        <f t="shared" si="879"/>
        <v>35110.600000000006</v>
      </c>
      <c r="CA152" s="212">
        <f t="shared" si="879"/>
        <v>1659.460000000021</v>
      </c>
      <c r="CB152" s="212">
        <f t="shared" si="879"/>
        <v>93944.570000000007</v>
      </c>
      <c r="CC152" s="212">
        <f t="shared" si="879"/>
        <v>45001.639999999999</v>
      </c>
      <c r="CD152" s="395">
        <f t="shared" si="879"/>
        <v>-26672.270000000019</v>
      </c>
      <c r="CE152" s="212">
        <f t="shared" si="880"/>
        <v>-62074.400000000023</v>
      </c>
      <c r="CF152" s="212">
        <f t="shared" si="880"/>
        <v>41896.049999999988</v>
      </c>
      <c r="CG152" s="212">
        <f t="shared" si="880"/>
        <v>-1957.7099999999919</v>
      </c>
      <c r="CH152" s="212">
        <f t="shared" si="880"/>
        <v>-56466.100000000006</v>
      </c>
      <c r="CI152" s="212">
        <f t="shared" si="880"/>
        <v>6666</v>
      </c>
      <c r="CJ152" s="236">
        <f t="shared" si="880"/>
        <v>62465</v>
      </c>
      <c r="CK152" s="236">
        <f t="shared" si="880"/>
        <v>88900</v>
      </c>
      <c r="CL152" s="236">
        <f t="shared" si="880"/>
        <v>32276</v>
      </c>
      <c r="CM152" s="195">
        <f t="shared" si="880"/>
        <v>150512</v>
      </c>
      <c r="CN152" s="195">
        <f t="shared" si="880"/>
        <v>-105841</v>
      </c>
      <c r="CO152" s="195">
        <f t="shared" si="881"/>
        <v>157625</v>
      </c>
      <c r="CP152" s="373">
        <f t="shared" si="881"/>
        <v>23927</v>
      </c>
      <c r="CQ152" s="195">
        <f t="shared" si="881"/>
        <v>4697</v>
      </c>
      <c r="CR152" s="195">
        <f t="shared" si="881"/>
        <v>110327</v>
      </c>
      <c r="CS152" s="195">
        <f t="shared" si="881"/>
        <v>19014</v>
      </c>
      <c r="CT152" s="195">
        <f t="shared" si="881"/>
        <v>46768</v>
      </c>
      <c r="CU152" s="195">
        <f t="shared" si="881"/>
        <v>24361</v>
      </c>
      <c r="CV152" s="195">
        <f t="shared" si="881"/>
        <v>59121</v>
      </c>
      <c r="CW152" s="195">
        <f t="shared" si="881"/>
        <v>2554</v>
      </c>
      <c r="CX152" s="195">
        <f t="shared" si="881"/>
        <v>52262</v>
      </c>
      <c r="CY152" s="195">
        <f t="shared" si="882"/>
        <v>78498</v>
      </c>
      <c r="CZ152" s="195">
        <f t="shared" si="882"/>
        <v>80922</v>
      </c>
      <c r="DA152" s="195">
        <f t="shared" si="882"/>
        <v>2691</v>
      </c>
      <c r="DB152" s="373">
        <f t="shared" si="882"/>
        <v>110434</v>
      </c>
      <c r="DC152" s="373">
        <f t="shared" si="882"/>
        <v>199173</v>
      </c>
      <c r="DD152" s="373">
        <f t="shared" si="882"/>
        <v>92285</v>
      </c>
      <c r="DE152" s="373">
        <f t="shared" si="882"/>
        <v>32732</v>
      </c>
      <c r="DF152" s="373">
        <f t="shared" si="882"/>
        <v>5424</v>
      </c>
      <c r="DG152" s="373">
        <f t="shared" si="882"/>
        <v>13782</v>
      </c>
      <c r="DH152" s="373">
        <f t="shared" si="882"/>
        <v>22245</v>
      </c>
      <c r="DI152" s="373">
        <f t="shared" si="883"/>
        <v>88784</v>
      </c>
      <c r="DJ152" s="373">
        <f t="shared" si="883"/>
        <v>-16139</v>
      </c>
      <c r="DK152" s="373">
        <f t="shared" si="883"/>
        <v>-101599</v>
      </c>
      <c r="DL152" s="373">
        <f t="shared" si="883"/>
        <v>-20989</v>
      </c>
      <c r="DM152" s="373">
        <f t="shared" si="883"/>
        <v>-8902</v>
      </c>
      <c r="DN152" s="373">
        <f t="shared" si="883"/>
        <v>-171124</v>
      </c>
      <c r="DO152" s="373">
        <f t="shared" si="883"/>
        <v>-139259</v>
      </c>
      <c r="DP152" s="373">
        <f t="shared" si="883"/>
        <v>-93415</v>
      </c>
      <c r="DQ152" s="373">
        <f t="shared" si="883"/>
        <v>-128407</v>
      </c>
      <c r="DR152" s="373">
        <f t="shared" si="883"/>
        <v>6545</v>
      </c>
      <c r="DS152" s="373">
        <f t="shared" si="883"/>
        <v>165137</v>
      </c>
      <c r="DT152" s="373">
        <f t="shared" si="883"/>
        <v>-94500</v>
      </c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236677</v>
      </c>
    </row>
    <row r="153" spans="1:133" s="51" customFormat="1" ht="15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174437.04000000001</v>
      </c>
      <c r="H153" s="204">
        <v>153849.84</v>
      </c>
      <c r="I153" s="203">
        <v>264073.91999999998</v>
      </c>
      <c r="J153" s="204">
        <v>186350.03</v>
      </c>
      <c r="K153" s="203">
        <v>57765.139999999999</v>
      </c>
      <c r="L153" s="205">
        <v>189743.48000000001</v>
      </c>
      <c r="M153" s="204">
        <v>198506.76000000001</v>
      </c>
      <c r="N153" s="204">
        <v>74634.509999999995</v>
      </c>
      <c r="O153" s="203">
        <v>155527.94</v>
      </c>
      <c r="P153" s="204">
        <v>163204.32000000001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78">
        <v>215154</v>
      </c>
      <c r="BJ153" s="541">
        <v>223914</v>
      </c>
      <c r="BK153" s="561">
        <v>158587</v>
      </c>
      <c r="BL153" s="282">
        <v>198146</v>
      </c>
      <c r="BM153" s="282">
        <v>267379</v>
      </c>
      <c r="BN153" s="282">
        <v>195597</v>
      </c>
      <c r="BO153" s="56"/>
      <c r="BP153" s="282"/>
      <c r="BQ153" s="282"/>
      <c r="BR153" s="282"/>
      <c r="BS153" s="282"/>
      <c r="BT153" s="282"/>
      <c r="BU153" s="515">
        <f t="shared" si="879"/>
        <v>14066.989999999991</v>
      </c>
      <c r="BV153" s="212">
        <f t="shared" si="879"/>
        <v>43758.710000000006</v>
      </c>
      <c r="BW153" s="212">
        <f t="shared" si="879"/>
        <v>-26496.450000000012</v>
      </c>
      <c r="BX153" s="212">
        <f t="shared" si="879"/>
        <v>22206.479999999996</v>
      </c>
      <c r="BY153" s="212">
        <f t="shared" si="879"/>
        <v>-67378.040000000008</v>
      </c>
      <c r="BZ153" s="212">
        <f t="shared" si="879"/>
        <v>77344.160000000003</v>
      </c>
      <c r="CA153" s="212">
        <f t="shared" si="879"/>
        <v>-38128.919999999984</v>
      </c>
      <c r="CB153" s="212">
        <f t="shared" si="879"/>
        <v>50981.970000000001</v>
      </c>
      <c r="CC153" s="212">
        <f t="shared" si="879"/>
        <v>26830.860000000001</v>
      </c>
      <c r="CD153" s="395">
        <f t="shared" si="879"/>
        <v>-1909.4800000000105</v>
      </c>
      <c r="CE153" s="212">
        <f t="shared" si="880"/>
        <v>-94707.760000000009</v>
      </c>
      <c r="CF153" s="212">
        <f t="shared" si="880"/>
        <v>39308.490000000005</v>
      </c>
      <c r="CG153" s="212">
        <f t="shared" si="880"/>
        <v>1649.0599999999977</v>
      </c>
      <c r="CH153" s="212">
        <f t="shared" si="880"/>
        <v>-76471.320000000007</v>
      </c>
      <c r="CI153" s="212">
        <f t="shared" si="880"/>
        <v>56877</v>
      </c>
      <c r="CJ153" s="236">
        <f t="shared" si="880"/>
        <v>60121</v>
      </c>
      <c r="CK153" s="236">
        <f t="shared" si="880"/>
        <v>34722</v>
      </c>
      <c r="CL153" s="236">
        <f t="shared" si="880"/>
        <v>19724</v>
      </c>
      <c r="CM153" s="195">
        <f t="shared" si="880"/>
        <v>53406</v>
      </c>
      <c r="CN153" s="195">
        <f t="shared" si="880"/>
        <v>-60873</v>
      </c>
      <c r="CO153" s="195">
        <f t="shared" si="881"/>
        <v>136943</v>
      </c>
      <c r="CP153" s="373">
        <f t="shared" si="881"/>
        <v>48102</v>
      </c>
      <c r="CQ153" s="195">
        <f t="shared" si="881"/>
        <v>29476</v>
      </c>
      <c r="CR153" s="195">
        <f t="shared" si="881"/>
        <v>95378</v>
      </c>
      <c r="CS153" s="195">
        <f t="shared" si="881"/>
        <v>26951</v>
      </c>
      <c r="CT153" s="195">
        <f t="shared" si="881"/>
        <v>62424</v>
      </c>
      <c r="CU153" s="195">
        <f t="shared" si="881"/>
        <v>-19298</v>
      </c>
      <c r="CV153" s="195">
        <f t="shared" si="881"/>
        <v>31348</v>
      </c>
      <c r="CW153" s="195">
        <f t="shared" si="881"/>
        <v>16303</v>
      </c>
      <c r="CX153" s="195">
        <f t="shared" si="881"/>
        <v>29665</v>
      </c>
      <c r="CY153" s="195">
        <f t="shared" si="882"/>
        <v>162327</v>
      </c>
      <c r="CZ153" s="195">
        <f t="shared" si="882"/>
        <v>92335</v>
      </c>
      <c r="DA153" s="195">
        <f t="shared" si="882"/>
        <v>-41561</v>
      </c>
      <c r="DB153" s="373">
        <f t="shared" si="882"/>
        <v>-18892</v>
      </c>
      <c r="DC153" s="373">
        <f t="shared" si="882"/>
        <v>137769</v>
      </c>
      <c r="DD153" s="373">
        <f t="shared" si="882"/>
        <v>45322</v>
      </c>
      <c r="DE153" s="373">
        <f t="shared" si="882"/>
        <v>-31647</v>
      </c>
      <c r="DF153" s="373">
        <f t="shared" si="882"/>
        <v>-19440</v>
      </c>
      <c r="DG153" s="373">
        <f t="shared" si="882"/>
        <v>42619</v>
      </c>
      <c r="DH153" s="373">
        <f t="shared" si="882"/>
        <v>28159</v>
      </c>
      <c r="DI153" s="373">
        <f t="shared" si="883"/>
        <v>18271</v>
      </c>
      <c r="DJ153" s="373">
        <f t="shared" si="883"/>
        <v>-34232</v>
      </c>
      <c r="DK153" s="373">
        <f t="shared" si="883"/>
        <v>-160852</v>
      </c>
      <c r="DL153" s="373">
        <f t="shared" si="883"/>
        <v>-49779</v>
      </c>
      <c r="DM153" s="373">
        <f t="shared" si="883"/>
        <v>62585</v>
      </c>
      <c r="DN153" s="373">
        <f t="shared" si="883"/>
        <v>-66403</v>
      </c>
      <c r="DO153" s="373">
        <f t="shared" si="883"/>
        <v>-55890</v>
      </c>
      <c r="DP153" s="373">
        <f t="shared" si="883"/>
        <v>-30729</v>
      </c>
      <c r="DQ153" s="373">
        <f t="shared" si="883"/>
        <v>6106</v>
      </c>
      <c r="DR153" s="373">
        <f t="shared" si="883"/>
        <v>68429</v>
      </c>
      <c r="DS153" s="373">
        <f t="shared" si="883"/>
        <v>53515</v>
      </c>
      <c r="DT153" s="373">
        <f t="shared" si="883"/>
        <v>-60140</v>
      </c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195597</v>
      </c>
    </row>
    <row r="154" spans="1:133" s="51" customFormat="1" ht="15">
      <c r="A154" s="138"/>
      <c r="B154" s="52" t="s">
        <v>143</v>
      </c>
      <c r="C154" s="202">
        <v>136976.76999999999</v>
      </c>
      <c r="D154" s="203">
        <v>129623.48</v>
      </c>
      <c r="E154" s="203">
        <v>187590.42000000001</v>
      </c>
      <c r="F154" s="204">
        <v>184615.75</v>
      </c>
      <c r="G154" s="203">
        <v>216544.57000000001</v>
      </c>
      <c r="H154" s="204">
        <v>192600.84</v>
      </c>
      <c r="I154" s="203">
        <v>197421.92999999999</v>
      </c>
      <c r="J154" s="204">
        <v>189091.29000000001</v>
      </c>
      <c r="K154" s="203">
        <v>154216.32999999999</v>
      </c>
      <c r="L154" s="205">
        <v>31112.529999999999</v>
      </c>
      <c r="M154" s="204">
        <v>117620.36</v>
      </c>
      <c r="N154" s="204">
        <v>293548.59000000003</v>
      </c>
      <c r="O154" s="203">
        <v>135801.10999999999</v>
      </c>
      <c r="P154" s="204">
        <v>158628.14999999999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78">
        <v>212947</v>
      </c>
      <c r="BJ154" s="541">
        <v>156404</v>
      </c>
      <c r="BK154" s="561">
        <v>160362</v>
      </c>
      <c r="BL154" s="282">
        <v>220606</v>
      </c>
      <c r="BM154" s="282">
        <v>224384</v>
      </c>
      <c r="BN154" s="282">
        <v>196052</v>
      </c>
      <c r="BO154" s="56"/>
      <c r="BP154" s="282"/>
      <c r="BQ154" s="282"/>
      <c r="BR154" s="282"/>
      <c r="BS154" s="282"/>
      <c r="BT154" s="282"/>
      <c r="BU154" s="515">
        <f t="shared" si="879"/>
        <v>-1175.6600000000035</v>
      </c>
      <c r="BV154" s="212">
        <f t="shared" si="879"/>
        <v>29004.669999999998</v>
      </c>
      <c r="BW154" s="212">
        <f t="shared" si="879"/>
        <v>29015.579999999987</v>
      </c>
      <c r="BX154" s="212">
        <f t="shared" si="879"/>
        <v>5760.25</v>
      </c>
      <c r="BY154" s="212">
        <f t="shared" si="879"/>
        <v>2202.429999999993</v>
      </c>
      <c r="BZ154" s="212">
        <f t="shared" si="879"/>
        <v>31075.160000000003</v>
      </c>
      <c r="CA154" s="212">
        <f t="shared" si="879"/>
        <v>42080.070000000007</v>
      </c>
      <c r="CB154" s="212">
        <f t="shared" si="879"/>
        <v>4610.7099999999919</v>
      </c>
      <c r="CC154" s="212">
        <f t="shared" si="879"/>
        <v>35032.670000000013</v>
      </c>
      <c r="CD154" s="395">
        <f t="shared" si="879"/>
        <v>140498.47</v>
      </c>
      <c r="CE154" s="212">
        <f t="shared" si="880"/>
        <v>-11995.360000000001</v>
      </c>
      <c r="CF154" s="212">
        <f t="shared" si="880"/>
        <v>-117609.59000000003</v>
      </c>
      <c r="CG154" s="212">
        <f t="shared" si="880"/>
        <v>52033.890000000014</v>
      </c>
      <c r="CH154" s="212">
        <f t="shared" si="880"/>
        <v>-39285.149999999994</v>
      </c>
      <c r="CI154" s="212">
        <f t="shared" si="880"/>
        <v>-62642</v>
      </c>
      <c r="CJ154" s="236">
        <f t="shared" si="880"/>
        <v>-56962</v>
      </c>
      <c r="CK154" s="236">
        <f t="shared" si="880"/>
        <v>45670</v>
      </c>
      <c r="CL154" s="236">
        <f t="shared" si="880"/>
        <v>-31020</v>
      </c>
      <c r="CM154" s="195">
        <f t="shared" si="880"/>
        <v>-54617</v>
      </c>
      <c r="CN154" s="195">
        <f t="shared" si="880"/>
        <v>-1973</v>
      </c>
      <c r="CO154" s="195">
        <f t="shared" si="881"/>
        <v>-20665</v>
      </c>
      <c r="CP154" s="373">
        <f t="shared" si="881"/>
        <v>27784</v>
      </c>
      <c r="CQ154" s="195">
        <f t="shared" si="881"/>
        <v>121946</v>
      </c>
      <c r="CR154" s="195">
        <f t="shared" si="881"/>
        <v>-35127</v>
      </c>
      <c r="CS154" s="195">
        <f t="shared" si="881"/>
        <v>-7433</v>
      </c>
      <c r="CT154" s="195">
        <f t="shared" si="881"/>
        <v>45795</v>
      </c>
      <c r="CU154" s="195">
        <f t="shared" si="881"/>
        <v>-36725</v>
      </c>
      <c r="CV154" s="195">
        <f t="shared" si="881"/>
        <v>33149</v>
      </c>
      <c r="CW154" s="195">
        <f t="shared" si="881"/>
        <v>-79296</v>
      </c>
      <c r="CX154" s="195">
        <f t="shared" si="881"/>
        <v>16981</v>
      </c>
      <c r="CY154" s="195">
        <f t="shared" si="882"/>
        <v>8420</v>
      </c>
      <c r="CZ154" s="195">
        <f t="shared" si="882"/>
        <v>118578</v>
      </c>
      <c r="DA154" s="195">
        <f t="shared" si="882"/>
        <v>18491</v>
      </c>
      <c r="DB154" s="373">
        <f t="shared" si="882"/>
        <v>-82360</v>
      </c>
      <c r="DC154" s="373">
        <f t="shared" si="882"/>
        <v>-25902</v>
      </c>
      <c r="DD154" s="373">
        <f t="shared" si="882"/>
        <v>-12000</v>
      </c>
      <c r="DE154" s="373">
        <f t="shared" si="882"/>
        <v>13109</v>
      </c>
      <c r="DF154" s="373">
        <f t="shared" si="882"/>
        <v>-8860</v>
      </c>
      <c r="DG154" s="373">
        <f t="shared" si="882"/>
        <v>116018</v>
      </c>
      <c r="DH154" s="373">
        <f t="shared" si="882"/>
        <v>-23983</v>
      </c>
      <c r="DI154" s="373">
        <f t="shared" si="883"/>
        <v>21562</v>
      </c>
      <c r="DJ154" s="373">
        <f t="shared" si="883"/>
        <v>17565</v>
      </c>
      <c r="DK154" s="373">
        <f t="shared" si="883"/>
        <v>-3948</v>
      </c>
      <c r="DL154" s="373">
        <f t="shared" si="883"/>
        <v>-177639</v>
      </c>
      <c r="DM154" s="373">
        <f t="shared" si="883"/>
        <v>-24347</v>
      </c>
      <c r="DN154" s="373">
        <f t="shared" si="883"/>
        <v>28405</v>
      </c>
      <c r="DO154" s="373">
        <f t="shared" si="883"/>
        <v>11278</v>
      </c>
      <c r="DP154" s="373">
        <f t="shared" si="883"/>
        <v>27592</v>
      </c>
      <c r="DQ154" s="373">
        <f t="shared" si="883"/>
        <v>-33149</v>
      </c>
      <c r="DR154" s="373">
        <f t="shared" si="883"/>
        <v>64328</v>
      </c>
      <c r="DS154" s="373">
        <f t="shared" si="883"/>
        <v>-8873</v>
      </c>
      <c r="DT154" s="373">
        <f t="shared" si="883"/>
        <v>53472</v>
      </c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196052</v>
      </c>
    </row>
    <row r="155" spans="1:133" s="65" customFormat="1" ht="15">
      <c r="A155" s="139"/>
      <c r="B155" s="52" t="s">
        <v>144</v>
      </c>
      <c r="C155" s="207">
        <f t="shared" si="884" ref="C155:Q155">SUM(C150:C154)</f>
        <v>1457896.49</v>
      </c>
      <c r="D155" s="208">
        <f t="shared" si="884"/>
        <v>1330539.2100000002</v>
      </c>
      <c r="E155" s="208">
        <f t="shared" si="884"/>
        <v>1318019.8099999998</v>
      </c>
      <c r="F155" s="209">
        <f t="shared" si="884"/>
        <v>1364320.2</v>
      </c>
      <c r="G155" s="208">
        <f t="shared" si="884"/>
        <v>1850958.23</v>
      </c>
      <c r="H155" s="209">
        <f t="shared" si="884"/>
        <v>2250387.4899999998</v>
      </c>
      <c r="I155" s="208">
        <f t="shared" si="884"/>
        <v>2336017.7800000003</v>
      </c>
      <c r="J155" s="209">
        <f t="shared" si="884"/>
        <v>1589270.99</v>
      </c>
      <c r="K155" s="208">
        <f t="shared" si="884"/>
        <v>1081057.9299999999</v>
      </c>
      <c r="L155" s="210">
        <f t="shared" si="884"/>
        <v>2084147.8300000001</v>
      </c>
      <c r="M155" s="209">
        <f t="shared" si="884"/>
        <v>1921340.0100000002</v>
      </c>
      <c r="N155" s="209">
        <f t="shared" si="884"/>
        <v>1650662.8799999999</v>
      </c>
      <c r="O155" s="209">
        <f t="shared" si="884"/>
        <v>1679552.3100000001</v>
      </c>
      <c r="P155" s="209">
        <f t="shared" si="884"/>
        <v>1802778.0600000001</v>
      </c>
      <c r="Q155" s="209">
        <f t="shared" si="884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79">
        <v>2547213</v>
      </c>
      <c r="BJ155" s="542">
        <v>2568117</v>
      </c>
      <c r="BK155" s="562">
        <v>1914437</v>
      </c>
      <c r="BL155" s="283">
        <v>2158564</v>
      </c>
      <c r="BM155" s="283">
        <v>2336855</v>
      </c>
      <c r="BN155" s="283">
        <v>2312159</v>
      </c>
      <c r="BO155" s="77"/>
      <c r="BP155" s="283"/>
      <c r="BQ155" s="283"/>
      <c r="BR155" s="283"/>
      <c r="BS155" s="283"/>
      <c r="BT155" s="283"/>
      <c r="BU155" s="516">
        <f t="shared" si="885" ref="BU155:BY155">SUM(BU150:BU154)</f>
        <v>221655.82000000001</v>
      </c>
      <c r="BV155" s="213">
        <f t="shared" si="885"/>
        <v>472238.84999999998</v>
      </c>
      <c r="BW155" s="213">
        <f t="shared" si="885"/>
        <v>210550.19</v>
      </c>
      <c r="BX155" s="213">
        <f t="shared" si="885"/>
        <v>470045.79999999993</v>
      </c>
      <c r="BY155" s="213">
        <f t="shared" si="885"/>
        <v>149186.77000000005</v>
      </c>
      <c r="BZ155" s="213">
        <f t="shared" si="886" ref="BZ155:CH155">SUM(BZ150:BZ154)</f>
        <v>805740.51000000013</v>
      </c>
      <c r="CA155" s="213">
        <f t="shared" si="886"/>
        <v>283465.21999999997</v>
      </c>
      <c r="CB155" s="213">
        <f t="shared" si="886"/>
        <v>700469.01000000001</v>
      </c>
      <c r="CC155" s="213">
        <f t="shared" si="886"/>
        <v>332448.07000000007</v>
      </c>
      <c r="CD155" s="396">
        <f t="shared" si="886"/>
        <v>170996.16999999987</v>
      </c>
      <c r="CE155" s="213">
        <f t="shared" si="886"/>
        <v>-10983.010000000111</v>
      </c>
      <c r="CF155" s="213">
        <f t="shared" si="886"/>
        <v>342308.12000000005</v>
      </c>
      <c r="CG155" s="213">
        <f t="shared" si="886"/>
        <v>314837.69000000006</v>
      </c>
      <c r="CH155" s="213">
        <f t="shared" si="886"/>
        <v>-272849.06000000006</v>
      </c>
      <c r="CI155" s="213">
        <f t="shared" si="887" ref="CI155:CJ155">SUM(CI150:CI154)</f>
        <v>43422</v>
      </c>
      <c r="CJ155" s="237">
        <f t="shared" si="887"/>
        <v>114360</v>
      </c>
      <c r="CK155" s="237">
        <f t="shared" si="888" ref="CK155">SUM(CK150:CK154)</f>
        <v>446390</v>
      </c>
      <c r="CL155" s="237">
        <f t="shared" si="889" ref="CL155:CM155">SUM(CL150:CL154)</f>
        <v>37257</v>
      </c>
      <c r="CM155" s="196">
        <f t="shared" si="889"/>
        <v>586503</v>
      </c>
      <c r="CN155" s="196">
        <f t="shared" si="890" ref="CN155:CO155">SUM(CN150:CN154)</f>
        <v>-450511</v>
      </c>
      <c r="CO155" s="196">
        <f t="shared" si="890"/>
        <v>507561</v>
      </c>
      <c r="CP155" s="374">
        <f t="shared" si="891" ref="CP155:CQ155">SUM(CP150:CP154)</f>
        <v>-52285</v>
      </c>
      <c r="CQ155" s="196">
        <f t="shared" si="891"/>
        <v>121840</v>
      </c>
      <c r="CR155" s="196">
        <f t="shared" si="892" ref="CR155">SUM(CR150:CR154)</f>
        <v>317902</v>
      </c>
      <c r="CS155" s="196">
        <f t="shared" si="893" ref="CS155">SUM(CS150:CS154)</f>
        <v>20536</v>
      </c>
      <c r="CT155" s="196">
        <f t="shared" si="894" ref="CT155">SUM(CT150:CT154)</f>
        <v>199259</v>
      </c>
      <c r="CU155" s="196">
        <f t="shared" si="895" ref="CU155">SUM(CU150:CU154)</f>
        <v>-5154</v>
      </c>
      <c r="CV155" s="196">
        <f t="shared" si="896" ref="CV155">SUM(CV150:CV154)</f>
        <v>275363</v>
      </c>
      <c r="CW155" s="196">
        <f t="shared" si="897" ref="CW155">SUM(CW150:CW154)</f>
        <v>-227053</v>
      </c>
      <c r="CX155" s="196">
        <f t="shared" si="898" ref="CX155">SUM(CX150:CX154)</f>
        <v>353501</v>
      </c>
      <c r="CY155" s="196">
        <f t="shared" si="899" ref="CY155">SUM(CY150:CY154)</f>
        <v>434149</v>
      </c>
      <c r="CZ155" s="196">
        <f t="shared" si="900" ref="CZ155">SUM(CZ150:CZ154)</f>
        <v>490723</v>
      </c>
      <c r="DA155" s="196">
        <f t="shared" si="901" ref="DA155">SUM(DA150:DA154)</f>
        <v>135373</v>
      </c>
      <c r="DB155" s="374">
        <f t="shared" si="902" ref="DB155">SUM(DB150:DB154)</f>
        <v>411763</v>
      </c>
      <c r="DC155" s="374">
        <f t="shared" si="903" ref="DC155">SUM(DC150:DC154)</f>
        <v>978535</v>
      </c>
      <c r="DD155" s="374">
        <f t="shared" si="904" ref="DD155">SUM(DD150:DD154)</f>
        <v>494849</v>
      </c>
      <c r="DE155" s="374">
        <f t="shared" si="905" ref="DE155">SUM(DE150:DE154)</f>
        <v>140671</v>
      </c>
      <c r="DF155" s="374">
        <f t="shared" si="906" ref="DF155">SUM(DF150:DF154)</f>
        <v>351136</v>
      </c>
      <c r="DG155" s="374">
        <f t="shared" si="907" ref="DG155">SUM(DG150:DG154)</f>
        <v>394295</v>
      </c>
      <c r="DH155" s="374">
        <f t="shared" si="908" ref="DH155">SUM(DH150:DH154)</f>
        <v>43346</v>
      </c>
      <c r="DI155" s="374">
        <f t="shared" si="909" ref="DI155">SUM(DI150:DI154)</f>
        <v>784302</v>
      </c>
      <c r="DJ155" s="374">
        <f t="shared" si="910" ref="DJ155">SUM(DJ150:DJ154)</f>
        <v>-410741</v>
      </c>
      <c r="DK155" s="374">
        <f t="shared" si="911" ref="DK155:DL155">SUM(DK150:DK154)</f>
        <v>-439885</v>
      </c>
      <c r="DL155" s="374">
        <f t="shared" si="911"/>
        <v>-193262</v>
      </c>
      <c r="DM155" s="374">
        <f t="shared" si="912" ref="DM155:DN155">SUM(DM150:DM154)</f>
        <v>-46241</v>
      </c>
      <c r="DN155" s="374">
        <f t="shared" si="912"/>
        <v>-561189</v>
      </c>
      <c r="DO155" s="374">
        <f t="shared" si="913" ref="DO155:DP155">SUM(DO150:DO154)</f>
        <v>-463519</v>
      </c>
      <c r="DP155" s="374">
        <f t="shared" si="913"/>
        <v>-237605</v>
      </c>
      <c r="DQ155" s="374">
        <f t="shared" si="914" ref="DQ155:DR155">SUM(DQ150:DQ154)</f>
        <v>-241160</v>
      </c>
      <c r="DR155" s="374">
        <f t="shared" si="914"/>
        <v>78240</v>
      </c>
      <c r="DS155" s="374">
        <f t="shared" si="915" ref="DS155:DT155">SUM(DS150:DS154)</f>
        <v>375722</v>
      </c>
      <c r="DT155" s="374">
        <f t="shared" si="915"/>
        <v>44724</v>
      </c>
      <c r="EB155" s="262"/>
      <c r="EC155" s="77">
        <f>SUM(EC150:EC154)</f>
        <v>2312159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274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431"/>
      <c r="DV156" s="431"/>
      <c r="DW156" s="431"/>
      <c r="DX156" s="431"/>
      <c r="DY156" s="431"/>
      <c r="DZ156" s="431"/>
      <c r="EA156" s="431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916" ref="D157:AA157">(C66+C150+D94-D66-D150)/(C66+C150+D94-D150)</f>
        <v>0.75630370934042801</v>
      </c>
      <c r="E157" s="167">
        <f t="shared" si="916"/>
        <v>0.76727544529949332</v>
      </c>
      <c r="F157" s="167">
        <f t="shared" si="916"/>
        <v>0.74963048196685611</v>
      </c>
      <c r="G157" s="167">
        <f t="shared" si="916"/>
        <v>0.81544590141415063</v>
      </c>
      <c r="H157" s="168">
        <f t="shared" si="916"/>
        <v>0.86582921302566451</v>
      </c>
      <c r="I157" s="167">
        <f t="shared" si="916"/>
        <v>0.84044729963909659</v>
      </c>
      <c r="J157" s="168">
        <f t="shared" si="916"/>
        <v>0.83125364554353309</v>
      </c>
      <c r="K157" s="167">
        <f t="shared" si="916"/>
        <v>0.70843767933275992</v>
      </c>
      <c r="L157" s="169">
        <f t="shared" si="916"/>
        <v>0.68386579672931314</v>
      </c>
      <c r="M157" s="168">
        <f t="shared" si="916"/>
        <v>0.80294912379497863</v>
      </c>
      <c r="N157" s="168">
        <f t="shared" si="916"/>
        <v>0.77386251003263407</v>
      </c>
      <c r="O157" s="168">
        <f t="shared" si="916"/>
        <v>0.71575216438951328</v>
      </c>
      <c r="P157" s="168">
        <f t="shared" si="916"/>
        <v>0.6533172597180642</v>
      </c>
      <c r="Q157" s="168">
        <f t="shared" si="916"/>
        <v>0.68199754833628057</v>
      </c>
      <c r="R157" s="168">
        <f t="shared" si="916"/>
        <v>0.64521171635412999</v>
      </c>
      <c r="S157" s="168">
        <f t="shared" si="916"/>
        <v>0.72910470460942867</v>
      </c>
      <c r="T157" s="168">
        <f t="shared" si="916"/>
        <v>0.80284120122063141</v>
      </c>
      <c r="U157" s="168">
        <f t="shared" si="916"/>
        <v>0.76499790775352527</v>
      </c>
      <c r="V157" s="168">
        <f t="shared" si="916"/>
        <v>0.67263007485417825</v>
      </c>
      <c r="W157" s="168">
        <f t="shared" si="916"/>
        <v>0.76423472097075995</v>
      </c>
      <c r="X157" s="169">
        <f t="shared" si="916"/>
        <v>0.58701558641534746</v>
      </c>
      <c r="Y157" s="168">
        <f t="shared" si="916"/>
        <v>0.65544196843985769</v>
      </c>
      <c r="Z157" s="168">
        <f t="shared" si="916"/>
        <v>0.66245478613846964</v>
      </c>
      <c r="AA157" s="168">
        <f t="shared" si="916"/>
        <v>0.65589878725509498</v>
      </c>
      <c r="AB157" s="168">
        <f t="shared" si="917" ref="AB157:BJ162">(AA66+AA150+AB94-AB66-AB150)/(AA66+AA150+AB94-AB150)</f>
        <v>0.6545120807048137</v>
      </c>
      <c r="AC157" s="168">
        <f t="shared" si="917"/>
        <v>0.6431198380204991</v>
      </c>
      <c r="AD157" s="168">
        <f t="shared" si="917"/>
        <v>0.64817176436188795</v>
      </c>
      <c r="AE157" s="168">
        <f t="shared" si="917"/>
        <v>0.71877073442664674</v>
      </c>
      <c r="AF157" s="168">
        <f t="shared" si="917"/>
        <v>0.78939000280057736</v>
      </c>
      <c r="AG157" s="168">
        <f t="shared" si="917"/>
        <v>0.81692077023697074</v>
      </c>
      <c r="AH157" s="168">
        <f t="shared" si="917"/>
        <v>0.76636191195961345</v>
      </c>
      <c r="AI157" s="168">
        <f t="shared" si="917"/>
        <v>0.67458309153583129</v>
      </c>
      <c r="AJ157" s="168">
        <f t="shared" si="917"/>
        <v>0.73394395116709044</v>
      </c>
      <c r="AK157" s="168">
        <f t="shared" si="918" ref="AK157:BJ157">(AJ66+AJ150+AK94-AK66-AK150)/(AJ66+AJ150+AK94-AK150)</f>
        <v>0.72758606016765248</v>
      </c>
      <c r="AL157" s="168">
        <f t="shared" si="918"/>
        <v>0.72906118135381648</v>
      </c>
      <c r="AM157" s="168">
        <f t="shared" si="918"/>
        <v>0.69980984921353939</v>
      </c>
      <c r="AN157" s="168">
        <f t="shared" si="918"/>
        <v>0.7337098164813769</v>
      </c>
      <c r="AO157" s="168">
        <f t="shared" si="918"/>
        <v>0.71366523591518782</v>
      </c>
      <c r="AP157" s="168">
        <f t="shared" si="918"/>
        <v>0.7514094512856978</v>
      </c>
      <c r="AQ157" s="168">
        <f t="shared" si="918"/>
        <v>0.76334903127272091</v>
      </c>
      <c r="AR157" s="168">
        <f t="shared" si="918"/>
        <v>0.8534287793151687</v>
      </c>
      <c r="AS157" s="168">
        <f t="shared" si="918"/>
        <v>0.82654605468691089</v>
      </c>
      <c r="AT157" s="168">
        <f t="shared" si="918"/>
        <v>0.78150270354963047</v>
      </c>
      <c r="AU157" s="168">
        <f t="shared" si="918"/>
        <v>0.49011616619968656</v>
      </c>
      <c r="AV157" s="168">
        <f t="shared" si="918"/>
        <v>0.24725458481295909</v>
      </c>
      <c r="AW157" s="168">
        <f t="shared" si="918"/>
        <v>0.37612827774962498</v>
      </c>
      <c r="AX157" s="168">
        <f t="shared" si="918"/>
        <v>0.53783373690533387</v>
      </c>
      <c r="AY157" s="168">
        <f t="shared" si="918"/>
        <v>0.79994234880573944</v>
      </c>
      <c r="AZ157" s="168">
        <f t="shared" si="918"/>
        <v>0.73131584703054953</v>
      </c>
      <c r="BA157" s="168">
        <f t="shared" si="918"/>
        <v>0.71391386960007186</v>
      </c>
      <c r="BB157" s="168">
        <f t="shared" si="918"/>
        <v>0.76953656031752171</v>
      </c>
      <c r="BC157" s="168">
        <f t="shared" si="918"/>
        <v>0.7707670014663508</v>
      </c>
      <c r="BD157" s="168">
        <f t="shared" si="918"/>
        <v>0.86626435630230025</v>
      </c>
      <c r="BE157" s="168">
        <f t="shared" si="918"/>
        <v>0.8142688162907874</v>
      </c>
      <c r="BF157" s="168">
        <f t="shared" si="918"/>
        <v>0.8206559344879566</v>
      </c>
      <c r="BG157" s="168">
        <f t="shared" si="918"/>
        <v>0.74038812135339616</v>
      </c>
      <c r="BH157" s="169">
        <f t="shared" si="918"/>
        <v>0.73266409624836559</v>
      </c>
      <c r="BI157" s="484">
        <f t="shared" si="918"/>
        <v>0.79128025167991656</v>
      </c>
      <c r="BJ157" s="543">
        <f t="shared" si="918"/>
        <v>0.78622035851297956</v>
      </c>
      <c r="BK157" s="564">
        <f t="shared" si="919" ref="BK157:BN162">(BJ66+BJ150+BK94-BK66-BK150)/(BJ66+BJ150+BK94-BK150)</f>
        <v>0.71107499601115243</v>
      </c>
      <c r="BL157" s="564">
        <f t="shared" si="919"/>
        <v>0.73991238396090064</v>
      </c>
      <c r="BM157" s="564">
        <f t="shared" si="919"/>
        <v>0.7722720642267239</v>
      </c>
      <c r="BN157" s="564">
        <f t="shared" si="919"/>
        <v>0.72820909033175374</v>
      </c>
      <c r="BO157" s="168"/>
      <c r="BP157" s="168"/>
      <c r="BQ157" s="168"/>
      <c r="BR157" s="168"/>
      <c r="BS157" s="168"/>
      <c r="BT157" s="238"/>
      <c r="BU157" s="103"/>
      <c r="BV157" s="168">
        <f t="shared" si="920" ref="BV157:CE162">P157-D157</f>
        <v>-0.10298644962236381</v>
      </c>
      <c r="BW157" s="168">
        <f t="shared" si="920"/>
        <v>-0.085277896963212751</v>
      </c>
      <c r="BX157" s="168">
        <f t="shared" si="920"/>
        <v>-0.10441876561272612</v>
      </c>
      <c r="BY157" s="168">
        <f t="shared" si="920"/>
        <v>-0.086341196804721965</v>
      </c>
      <c r="BZ157" s="168">
        <f t="shared" si="920"/>
        <v>-0.062988011805033106</v>
      </c>
      <c r="CA157" s="168">
        <f t="shared" si="920"/>
        <v>-0.075449391885571315</v>
      </c>
      <c r="CB157" s="168">
        <f t="shared" si="920"/>
        <v>-0.15862357068935484</v>
      </c>
      <c r="CC157" s="168">
        <f t="shared" si="920"/>
        <v>0.055797041638000033</v>
      </c>
      <c r="CD157" s="397">
        <f t="shared" si="920"/>
        <v>-0.096850210313965679</v>
      </c>
      <c r="CE157" s="168">
        <f t="shared" si="920"/>
        <v>-0.14750715535512093</v>
      </c>
      <c r="CF157" s="168">
        <f t="shared" si="921" ref="CF157:CO162">Z157-N157</f>
        <v>-0.11140772389416442</v>
      </c>
      <c r="CG157" s="168">
        <f t="shared" si="921"/>
        <v>-0.059853377134418295</v>
      </c>
      <c r="CH157" s="168">
        <f t="shared" si="921"/>
        <v>0.0011948209867495008</v>
      </c>
      <c r="CI157" s="168">
        <f t="shared" si="921"/>
        <v>-0.038877710315781466</v>
      </c>
      <c r="CJ157" s="238">
        <f t="shared" si="921"/>
        <v>0.0029600480077579538</v>
      </c>
      <c r="CK157" s="238">
        <f t="shared" si="921"/>
        <v>-0.010333970182781926</v>
      </c>
      <c r="CL157" s="238">
        <f t="shared" si="921"/>
        <v>-0.013451198420054045</v>
      </c>
      <c r="CM157" s="238">
        <f t="shared" si="921"/>
        <v>0.051922862483445464</v>
      </c>
      <c r="CN157" s="238">
        <f t="shared" si="921"/>
        <v>0.093731837105435201</v>
      </c>
      <c r="CO157" s="238">
        <f t="shared" si="921"/>
        <v>-0.089651629434928659</v>
      </c>
      <c r="CP157" s="397">
        <f t="shared" si="922" ref="CP157:CY162">AJ157-X157</f>
        <v>0.14692836475174298</v>
      </c>
      <c r="CQ157" s="238">
        <f t="shared" si="922"/>
        <v>0.07214409172779479</v>
      </c>
      <c r="CR157" s="238">
        <f t="shared" si="922"/>
        <v>0.066606395215346836</v>
      </c>
      <c r="CS157" s="238">
        <f t="shared" si="922"/>
        <v>0.043911061958444408</v>
      </c>
      <c r="CT157" s="238">
        <f t="shared" si="922"/>
        <v>0.079197735776563194</v>
      </c>
      <c r="CU157" s="238">
        <f t="shared" si="922"/>
        <v>0.070545397894688722</v>
      </c>
      <c r="CV157" s="238">
        <f t="shared" si="922"/>
        <v>0.10323768692380986</v>
      </c>
      <c r="CW157" s="238">
        <f t="shared" si="922"/>
        <v>0.044578296846074172</v>
      </c>
      <c r="CX157" s="238">
        <f t="shared" si="922"/>
        <v>0.064038776514591333</v>
      </c>
      <c r="CY157" s="238">
        <f t="shared" si="922"/>
        <v>0.0096252844499401524</v>
      </c>
      <c r="CZ157" s="238">
        <f t="shared" si="923" ref="CZ157:DI162">AT157-AH157</f>
        <v>0.015140791590017022</v>
      </c>
      <c r="DA157" s="238">
        <f t="shared" si="923"/>
        <v>-0.18446692533614473</v>
      </c>
      <c r="DB157" s="397">
        <f t="shared" si="923"/>
        <v>-0.48668936635413135</v>
      </c>
      <c r="DC157" s="397">
        <f t="shared" si="923"/>
        <v>-0.3514577824180275</v>
      </c>
      <c r="DD157" s="397">
        <f t="shared" si="923"/>
        <v>-0.19122744444848261</v>
      </c>
      <c r="DE157" s="397">
        <f t="shared" si="923"/>
        <v>0.10013249959220005</v>
      </c>
      <c r="DF157" s="397">
        <f t="shared" si="923"/>
        <v>-0.0023939694508273712</v>
      </c>
      <c r="DG157" s="397">
        <f t="shared" si="923"/>
        <v>0.00024863368488403648</v>
      </c>
      <c r="DH157" s="397">
        <f t="shared" si="923"/>
        <v>0.018127109031823907</v>
      </c>
      <c r="DI157" s="397">
        <f t="shared" si="923"/>
        <v>0.0074179701936298859</v>
      </c>
      <c r="DJ157" s="397">
        <f t="shared" si="924" ref="DJ157:DT162">BD157-AR157</f>
        <v>0.012835576987131558</v>
      </c>
      <c r="DK157" s="397">
        <f t="shared" si="924"/>
        <v>-0.012277238396123491</v>
      </c>
      <c r="DL157" s="397">
        <f t="shared" si="924"/>
        <v>0.039153230938326122</v>
      </c>
      <c r="DM157" s="397">
        <f t="shared" si="924"/>
        <v>0.25027195515370959</v>
      </c>
      <c r="DN157" s="397">
        <f t="shared" si="924"/>
        <v>0.4854095114354065</v>
      </c>
      <c r="DO157" s="397">
        <f t="shared" si="924"/>
        <v>0.41515197393029157</v>
      </c>
      <c r="DP157" s="397">
        <f t="shared" si="924"/>
        <v>0.24838662160764569</v>
      </c>
      <c r="DQ157" s="397">
        <f t="shared" si="924"/>
        <v>-0.088867352794587018</v>
      </c>
      <c r="DR157" s="397">
        <f t="shared" si="924"/>
        <v>0.0085965369303511174</v>
      </c>
      <c r="DS157" s="397">
        <f t="shared" si="924"/>
        <v>0.058358194626652038</v>
      </c>
      <c r="DT157" s="397">
        <f t="shared" si="924"/>
        <v>-0.041327469985767973</v>
      </c>
      <c r="DU157" s="450"/>
      <c r="DV157" s="450"/>
      <c r="DW157" s="450"/>
      <c r="DX157" s="450"/>
      <c r="DY157" s="450"/>
      <c r="DZ157" s="450"/>
      <c r="EA157" s="45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925" ref="D158:AA158">(C67+C151+D95-D67-D151)/(C67+C151+D95-D151)</f>
        <v>0.18149695564816992</v>
      </c>
      <c r="E158" s="167">
        <f t="shared" si="925"/>
        <v>0.17469048983308227</v>
      </c>
      <c r="F158" s="167">
        <f t="shared" si="925"/>
        <v>0.19546615774921425</v>
      </c>
      <c r="G158" s="167">
        <f t="shared" si="925"/>
        <v>0.16208349188349863</v>
      </c>
      <c r="H158" s="168">
        <f t="shared" si="925"/>
        <v>0.18568638909768986</v>
      </c>
      <c r="I158" s="167">
        <f t="shared" si="925"/>
        <v>0.2174430296823508</v>
      </c>
      <c r="J158" s="168">
        <f t="shared" si="925"/>
        <v>0.21086771991984785</v>
      </c>
      <c r="K158" s="167">
        <f t="shared" si="925"/>
        <v>0.14563304975821389</v>
      </c>
      <c r="L158" s="169">
        <f t="shared" si="925"/>
        <v>0.13264045343257641</v>
      </c>
      <c r="M158" s="168">
        <f t="shared" si="925"/>
        <v>0.24089944128103302</v>
      </c>
      <c r="N158" s="168">
        <f t="shared" si="925"/>
        <v>0.2431354781304241</v>
      </c>
      <c r="O158" s="168">
        <f t="shared" si="925"/>
        <v>0.18431133539393776</v>
      </c>
      <c r="P158" s="168">
        <f t="shared" si="925"/>
        <v>0.14903316536358399</v>
      </c>
      <c r="Q158" s="168">
        <f t="shared" si="925"/>
        <v>0.14493857766869772</v>
      </c>
      <c r="R158" s="168">
        <f t="shared" si="925"/>
        <v>0.13345448833464957</v>
      </c>
      <c r="S158" s="168">
        <f t="shared" si="925"/>
        <v>0.051209613687358838</v>
      </c>
      <c r="T158" s="168">
        <f t="shared" si="925"/>
        <v>0.16637144902726825</v>
      </c>
      <c r="U158" s="168">
        <f t="shared" si="925"/>
        <v>0.24916695732097066</v>
      </c>
      <c r="V158" s="168">
        <f t="shared" si="925"/>
        <v>0.32689241356159787</v>
      </c>
      <c r="W158" s="168">
        <f t="shared" si="925"/>
        <v>0.18442316259222208</v>
      </c>
      <c r="X158" s="169">
        <f t="shared" si="925"/>
        <v>0.037843158508984266</v>
      </c>
      <c r="Y158" s="168">
        <f t="shared" si="925"/>
        <v>0.26681079770467953</v>
      </c>
      <c r="Z158" s="168">
        <f t="shared" si="925"/>
        <v>0.1558312325859095</v>
      </c>
      <c r="AA158" s="168">
        <f t="shared" si="925"/>
        <v>0.14102596174194307</v>
      </c>
      <c r="AB158" s="168">
        <f t="shared" si="917"/>
        <v>0.043074513245187858</v>
      </c>
      <c r="AC158" s="168">
        <f t="shared" si="917"/>
        <v>0.1694758485769991</v>
      </c>
      <c r="AD158" s="168">
        <f t="shared" si="917"/>
        <v>0.14660157928522394</v>
      </c>
      <c r="AE158" s="168">
        <f t="shared" si="917"/>
        <v>0.25026146099556035</v>
      </c>
      <c r="AF158" s="168">
        <f t="shared" si="917"/>
        <v>0.029467511294524237</v>
      </c>
      <c r="AG158" s="168">
        <f t="shared" si="917"/>
        <v>0.2246630193742136</v>
      </c>
      <c r="AH158" s="168">
        <f t="shared" si="917"/>
        <v>0.29594950807499537</v>
      </c>
      <c r="AI158" s="168">
        <f t="shared" si="917"/>
        <v>0.3160193020015632</v>
      </c>
      <c r="AJ158" s="168">
        <f t="shared" si="917"/>
        <v>-0.18080247653720802</v>
      </c>
      <c r="AK158" s="168">
        <f t="shared" si="917"/>
        <v>0.16785902728203855</v>
      </c>
      <c r="AL158" s="168">
        <f t="shared" si="917"/>
        <v>0.21819733645003536</v>
      </c>
      <c r="AM158" s="168">
        <f t="shared" si="917"/>
        <v>0.23797948104598513</v>
      </c>
      <c r="AN158" s="168">
        <f t="shared" si="917"/>
        <v>0.15934651355510832</v>
      </c>
      <c r="AO158" s="168">
        <f t="shared" si="917"/>
        <v>0.1293209291594222</v>
      </c>
      <c r="AP158" s="168">
        <f t="shared" si="917"/>
        <v>0.13525982884782339</v>
      </c>
      <c r="AQ158" s="168">
        <f t="shared" si="917"/>
        <v>0.27984236584816025</v>
      </c>
      <c r="AR158" s="168">
        <f t="shared" si="917"/>
        <v>0.46652321116583917</v>
      </c>
      <c r="AS158" s="168">
        <f t="shared" si="917"/>
        <v>0.042122645836882869</v>
      </c>
      <c r="AT158" s="168">
        <f t="shared" si="917"/>
        <v>0.37930466110175776</v>
      </c>
      <c r="AU158" s="168">
        <f t="shared" si="917"/>
        <v>0.06991710094397359</v>
      </c>
      <c r="AV158" s="168">
        <f t="shared" si="917"/>
        <v>0.1535005391589121</v>
      </c>
      <c r="AW158" s="168">
        <f t="shared" si="917"/>
        <v>0.13171085335542668</v>
      </c>
      <c r="AX158" s="168">
        <f t="shared" si="917"/>
        <v>-0.042032106499608458</v>
      </c>
      <c r="AY158" s="168">
        <f t="shared" si="917"/>
        <v>0.37750378092566295</v>
      </c>
      <c r="AZ158" s="168">
        <f t="shared" si="917"/>
        <v>0.35550487773976941</v>
      </c>
      <c r="BA158" s="168">
        <f t="shared" si="917"/>
        <v>0.28991192848961966</v>
      </c>
      <c r="BB158" s="168">
        <f t="shared" si="917"/>
        <v>0.21794562704749479</v>
      </c>
      <c r="BC158" s="168">
        <f t="shared" si="917"/>
        <v>0.39926453110362281</v>
      </c>
      <c r="BD158" s="168">
        <f t="shared" si="917"/>
        <v>0.13821429735632559</v>
      </c>
      <c r="BE158" s="168">
        <f t="shared" si="917"/>
        <v>0.32226381001548787</v>
      </c>
      <c r="BF158" s="168">
        <f t="shared" si="917"/>
        <v>0.23172137095053139</v>
      </c>
      <c r="BG158" s="168">
        <f t="shared" si="917"/>
        <v>0.25606320171029717</v>
      </c>
      <c r="BH158" s="169">
        <f t="shared" si="917"/>
        <v>0.24776634774476655</v>
      </c>
      <c r="BI158" s="480">
        <f t="shared" si="917"/>
        <v>0.31498387834014852</v>
      </c>
      <c r="BJ158" s="543">
        <f t="shared" si="917"/>
        <v>0.40490066983454515</v>
      </c>
      <c r="BK158" s="564">
        <f t="shared" si="919"/>
        <v>0.27967473646485991</v>
      </c>
      <c r="BL158" s="564">
        <f t="shared" si="919"/>
        <v>0.38956920409060136</v>
      </c>
      <c r="BM158" s="564">
        <f t="shared" si="919"/>
        <v>0.27364821923380023</v>
      </c>
      <c r="BN158" s="564">
        <f t="shared" si="919"/>
        <v>0.37768534048976854</v>
      </c>
      <c r="BO158" s="168"/>
      <c r="BP158" s="168"/>
      <c r="BQ158" s="168"/>
      <c r="BR158" s="168"/>
      <c r="BS158" s="168"/>
      <c r="BT158" s="238"/>
      <c r="BU158" s="103"/>
      <c r="BV158" s="168">
        <f t="shared" si="920"/>
        <v>-0.032463790284585931</v>
      </c>
      <c r="BW158" s="168">
        <f t="shared" si="920"/>
        <v>-0.029751912164384553</v>
      </c>
      <c r="BX158" s="168">
        <f t="shared" si="920"/>
        <v>-0.06201166941456468</v>
      </c>
      <c r="BY158" s="168">
        <f t="shared" si="920"/>
        <v>-0.11087387819613979</v>
      </c>
      <c r="BZ158" s="168">
        <f t="shared" si="920"/>
        <v>-0.019314940070421616</v>
      </c>
      <c r="CA158" s="168">
        <f t="shared" si="920"/>
        <v>0.031723927638619864</v>
      </c>
      <c r="CB158" s="168">
        <f t="shared" si="920"/>
        <v>0.11602469364175003</v>
      </c>
      <c r="CC158" s="168">
        <f t="shared" si="920"/>
        <v>0.038790112834008184</v>
      </c>
      <c r="CD158" s="397">
        <f t="shared" si="920"/>
        <v>-0.094797294923592151</v>
      </c>
      <c r="CE158" s="168">
        <f t="shared" si="920"/>
        <v>0.025911356423646503</v>
      </c>
      <c r="CF158" s="168">
        <f t="shared" si="921"/>
        <v>-0.087304245544514603</v>
      </c>
      <c r="CG158" s="168">
        <f t="shared" si="921"/>
        <v>-0.043285373651994696</v>
      </c>
      <c r="CH158" s="168">
        <f t="shared" si="921"/>
        <v>-0.10595865211839614</v>
      </c>
      <c r="CI158" s="168">
        <f t="shared" si="921"/>
        <v>0.024537270908301378</v>
      </c>
      <c r="CJ158" s="238">
        <f t="shared" si="921"/>
        <v>0.013147090950574369</v>
      </c>
      <c r="CK158" s="238">
        <f t="shared" si="921"/>
        <v>0.19905184730820152</v>
      </c>
      <c r="CL158" s="238">
        <f t="shared" si="921"/>
        <v>-0.13690393773274401</v>
      </c>
      <c r="CM158" s="238">
        <f t="shared" si="921"/>
        <v>-0.024503937946757065</v>
      </c>
      <c r="CN158" s="238">
        <f t="shared" si="921"/>
        <v>-0.030942905486602501</v>
      </c>
      <c r="CO158" s="238">
        <f t="shared" si="921"/>
        <v>0.13159613940934112</v>
      </c>
      <c r="CP158" s="397">
        <f t="shared" si="922"/>
        <v>-0.21864563504619228</v>
      </c>
      <c r="CQ158" s="238">
        <f t="shared" si="922"/>
        <v>-0.098951770422640972</v>
      </c>
      <c r="CR158" s="238">
        <f t="shared" si="922"/>
        <v>0.06236610386412586</v>
      </c>
      <c r="CS158" s="238">
        <f t="shared" si="922"/>
        <v>0.096953519304042057</v>
      </c>
      <c r="CT158" s="238">
        <f t="shared" si="922"/>
        <v>0.11627200030992046</v>
      </c>
      <c r="CU158" s="238">
        <f t="shared" si="922"/>
        <v>-0.040154919417576901</v>
      </c>
      <c r="CV158" s="238">
        <f t="shared" si="922"/>
        <v>-0.011341750437400544</v>
      </c>
      <c r="CW158" s="238">
        <f t="shared" si="922"/>
        <v>0.029580904852599899</v>
      </c>
      <c r="CX158" s="238">
        <f t="shared" si="922"/>
        <v>0.43705569987131493</v>
      </c>
      <c r="CY158" s="238">
        <f t="shared" si="922"/>
        <v>-0.18254037353733071</v>
      </c>
      <c r="CZ158" s="238">
        <f t="shared" si="923"/>
        <v>0.083355153026762385</v>
      </c>
      <c r="DA158" s="238">
        <f t="shared" si="923"/>
        <v>-0.24610220105758962</v>
      </c>
      <c r="DB158" s="397">
        <f t="shared" si="923"/>
        <v>0.33430301569612009</v>
      </c>
      <c r="DC158" s="397">
        <f t="shared" si="923"/>
        <v>-0.036148173926611876</v>
      </c>
      <c r="DD158" s="397">
        <f t="shared" si="923"/>
        <v>-0.26022944294964384</v>
      </c>
      <c r="DE158" s="397">
        <f t="shared" si="923"/>
        <v>0.13952429987967782</v>
      </c>
      <c r="DF158" s="397">
        <f t="shared" si="923"/>
        <v>0.19615836418466109</v>
      </c>
      <c r="DG158" s="397">
        <f t="shared" si="923"/>
        <v>0.16059099933019746</v>
      </c>
      <c r="DH158" s="397">
        <f t="shared" si="923"/>
        <v>0.082685798199671395</v>
      </c>
      <c r="DI158" s="397">
        <f t="shared" si="923"/>
        <v>0.11942216525546256</v>
      </c>
      <c r="DJ158" s="397">
        <f t="shared" si="924"/>
        <v>-0.32830891380951355</v>
      </c>
      <c r="DK158" s="397">
        <f t="shared" si="924"/>
        <v>0.28014116417860502</v>
      </c>
      <c r="DL158" s="397">
        <f t="shared" si="924"/>
        <v>-0.14758329015122637</v>
      </c>
      <c r="DM158" s="397">
        <f t="shared" si="924"/>
        <v>0.1861461007663236</v>
      </c>
      <c r="DN158" s="397">
        <f t="shared" si="924"/>
        <v>0.094265808585854455</v>
      </c>
      <c r="DO158" s="397">
        <f t="shared" si="924"/>
        <v>0.18327302498472184</v>
      </c>
      <c r="DP158" s="397">
        <f t="shared" si="924"/>
        <v>0.44693277633415363</v>
      </c>
      <c r="DQ158" s="397">
        <f t="shared" si="924"/>
        <v>-0.097829044460803039</v>
      </c>
      <c r="DR158" s="397">
        <f t="shared" si="924"/>
        <v>0.034064326350831953</v>
      </c>
      <c r="DS158" s="397">
        <f t="shared" si="924"/>
        <v>-0.016263709255819436</v>
      </c>
      <c r="DT158" s="397">
        <f t="shared" si="924"/>
        <v>0.15973971344227375</v>
      </c>
      <c r="DU158" s="450"/>
      <c r="DV158" s="450"/>
      <c r="DW158" s="450"/>
      <c r="DX158" s="450"/>
      <c r="DY158" s="450"/>
      <c r="DZ158" s="450"/>
      <c r="EA158" s="45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926" ref="D159:AA159">(C68+C152+D96-D68-D152)/(C68+C152+D96-D152)</f>
        <v>0.88600990643361166</v>
      </c>
      <c r="E159" s="167">
        <f t="shared" si="926"/>
        <v>0.89623321179958793</v>
      </c>
      <c r="F159" s="167">
        <f t="shared" si="926"/>
        <v>0.90452220835071728</v>
      </c>
      <c r="G159" s="167">
        <f t="shared" si="926"/>
        <v>0.92726982946886072</v>
      </c>
      <c r="H159" s="168">
        <f t="shared" si="926"/>
        <v>0.94775470086935032</v>
      </c>
      <c r="I159" s="167">
        <f t="shared" si="926"/>
        <v>0.91373065042472867</v>
      </c>
      <c r="J159" s="168">
        <f t="shared" si="926"/>
        <v>0.90192067919228347</v>
      </c>
      <c r="K159" s="167">
        <f t="shared" si="926"/>
        <v>0.76687790647163279</v>
      </c>
      <c r="L159" s="169">
        <f t="shared" si="926"/>
        <v>0.72091231996757477</v>
      </c>
      <c r="M159" s="168">
        <f t="shared" si="926"/>
        <v>0.88472440428668608</v>
      </c>
      <c r="N159" s="168">
        <f t="shared" si="926"/>
        <v>0.868911954591153</v>
      </c>
      <c r="O159" s="168">
        <f t="shared" si="926"/>
        <v>0.847677095094443</v>
      </c>
      <c r="P159" s="168">
        <f t="shared" si="926"/>
        <v>0.69028389296508719</v>
      </c>
      <c r="Q159" s="168">
        <f t="shared" si="926"/>
        <v>0.77846937097970248</v>
      </c>
      <c r="R159" s="168">
        <f t="shared" si="926"/>
        <v>0.80060510374025806</v>
      </c>
      <c r="S159" s="168">
        <f t="shared" si="926"/>
        <v>0.76915174082276316</v>
      </c>
      <c r="T159" s="168">
        <f t="shared" si="926"/>
        <v>0.89152504377654163</v>
      </c>
      <c r="U159" s="168">
        <f t="shared" si="926"/>
        <v>0.87866721928131264</v>
      </c>
      <c r="V159" s="168">
        <f t="shared" si="926"/>
        <v>0.80697416389285148</v>
      </c>
      <c r="W159" s="168">
        <f t="shared" si="926"/>
        <v>0.87646928746819142</v>
      </c>
      <c r="X159" s="169">
        <f t="shared" si="926"/>
        <v>0.74149596318186539</v>
      </c>
      <c r="Y159" s="168">
        <f t="shared" si="926"/>
        <v>0.83201176621051287</v>
      </c>
      <c r="Z159" s="168">
        <f t="shared" si="926"/>
        <v>0.7950580223850523</v>
      </c>
      <c r="AA159" s="168">
        <f t="shared" si="926"/>
        <v>0.84976360383904925</v>
      </c>
      <c r="AB159" s="168">
        <f t="shared" si="917"/>
        <v>0.85902324910467531</v>
      </c>
      <c r="AC159" s="168">
        <f t="shared" si="917"/>
        <v>0.87649599714197557</v>
      </c>
      <c r="AD159" s="168">
        <f t="shared" si="917"/>
        <v>0.83416440127796321</v>
      </c>
      <c r="AE159" s="168">
        <f t="shared" si="917"/>
        <v>0.90356593650242079</v>
      </c>
      <c r="AF159" s="168">
        <f t="shared" si="917"/>
        <v>0.90181845646322434</v>
      </c>
      <c r="AG159" s="168">
        <f t="shared" si="917"/>
        <v>0.91941406681137561</v>
      </c>
      <c r="AH159" s="168">
        <f t="shared" si="917"/>
        <v>0.82075180926401425</v>
      </c>
      <c r="AI159" s="168">
        <f t="shared" si="917"/>
        <v>0.75672045511201069</v>
      </c>
      <c r="AJ159" s="168">
        <f t="shared" si="917"/>
        <v>0.87729926003605374</v>
      </c>
      <c r="AK159" s="168">
        <f t="shared" si="917"/>
        <v>0.81048788893341839</v>
      </c>
      <c r="AL159" s="168">
        <f t="shared" si="917"/>
        <v>0.8421733416098236</v>
      </c>
      <c r="AM159" s="168">
        <f t="shared" si="917"/>
        <v>0.84337483936397284</v>
      </c>
      <c r="AN159" s="168">
        <f t="shared" si="917"/>
        <v>0.89231286457484893</v>
      </c>
      <c r="AO159" s="168">
        <f t="shared" si="917"/>
        <v>0.85699869323299671</v>
      </c>
      <c r="AP159" s="168">
        <f t="shared" si="917"/>
        <v>0.872243447162247</v>
      </c>
      <c r="AQ159" s="168">
        <f t="shared" si="917"/>
        <v>0.82361092757836463</v>
      </c>
      <c r="AR159" s="168">
        <f t="shared" si="917"/>
        <v>0.95498000781649284</v>
      </c>
      <c r="AS159" s="168">
        <f t="shared" si="917"/>
        <v>0.91317187532132793</v>
      </c>
      <c r="AT159" s="168">
        <f t="shared" si="917"/>
        <v>0.89508490206235447</v>
      </c>
      <c r="AU159" s="168">
        <f t="shared" si="917"/>
        <v>0.67661541452557417</v>
      </c>
      <c r="AV159" s="168">
        <f t="shared" si="917"/>
        <v>0.68680380053362455</v>
      </c>
      <c r="AW159" s="168">
        <f t="shared" si="917"/>
        <v>0.76994335561685945</v>
      </c>
      <c r="AX159" s="168">
        <f t="shared" si="917"/>
        <v>0.81142369608657583</v>
      </c>
      <c r="AY159" s="168">
        <f t="shared" si="917"/>
        <v>0.94800666364879238</v>
      </c>
      <c r="AZ159" s="168">
        <f t="shared" si="917"/>
        <v>0.89280525709567071</v>
      </c>
      <c r="BA159" s="168">
        <f t="shared" si="917"/>
        <v>0.9041635234987776</v>
      </c>
      <c r="BB159" s="168">
        <f t="shared" si="917"/>
        <v>0.937522654733837</v>
      </c>
      <c r="BC159" s="168">
        <f t="shared" si="917"/>
        <v>0.93546239094553174</v>
      </c>
      <c r="BD159" s="168">
        <f t="shared" si="917"/>
        <v>0.95295909925543287</v>
      </c>
      <c r="BE159" s="168">
        <f t="shared" si="917"/>
        <v>0.87565929237220697</v>
      </c>
      <c r="BF159" s="168">
        <f t="shared" si="917"/>
        <v>0.90636289462726871</v>
      </c>
      <c r="BG159" s="168">
        <f t="shared" si="917"/>
        <v>0.8654785383326089</v>
      </c>
      <c r="BH159" s="169">
        <f t="shared" si="917"/>
        <v>0.86692885371693418</v>
      </c>
      <c r="BI159" s="480">
        <f t="shared" si="917"/>
        <v>0.91234282789090515</v>
      </c>
      <c r="BJ159" s="543">
        <f t="shared" si="917"/>
        <v>0.91356787765073999</v>
      </c>
      <c r="BK159" s="564">
        <f t="shared" si="919"/>
        <v>0.75443546096605008</v>
      </c>
      <c r="BL159" s="564">
        <f t="shared" si="919"/>
        <v>0.84348493199917751</v>
      </c>
      <c r="BM159" s="564">
        <f t="shared" si="919"/>
        <v>0.86036155210067322</v>
      </c>
      <c r="BN159" s="564">
        <f t="shared" si="919"/>
        <v>0.88322518640626546</v>
      </c>
      <c r="BO159" s="168"/>
      <c r="BP159" s="168"/>
      <c r="BQ159" s="168"/>
      <c r="BR159" s="168"/>
      <c r="BS159" s="168"/>
      <c r="BT159" s="238"/>
      <c r="BU159" s="103"/>
      <c r="BV159" s="168">
        <f t="shared" si="920"/>
        <v>-0.19572601346852447</v>
      </c>
      <c r="BW159" s="168">
        <f t="shared" si="920"/>
        <v>-0.11776384081988545</v>
      </c>
      <c r="BX159" s="168">
        <f t="shared" si="920"/>
        <v>-0.10391710461045922</v>
      </c>
      <c r="BY159" s="168">
        <f t="shared" si="920"/>
        <v>-0.15811808864609755</v>
      </c>
      <c r="BZ159" s="168">
        <f t="shared" si="920"/>
        <v>-0.056229657092808694</v>
      </c>
      <c r="CA159" s="168">
        <f t="shared" si="920"/>
        <v>-0.035063431143416035</v>
      </c>
      <c r="CB159" s="168">
        <f t="shared" si="920"/>
        <v>-0.094946515299431988</v>
      </c>
      <c r="CC159" s="168">
        <f t="shared" si="920"/>
        <v>0.10959138099655863</v>
      </c>
      <c r="CD159" s="397">
        <f t="shared" si="920"/>
        <v>0.020583643214290626</v>
      </c>
      <c r="CE159" s="168">
        <f t="shared" si="920"/>
        <v>-0.052712638076173213</v>
      </c>
      <c r="CF159" s="168">
        <f t="shared" si="921"/>
        <v>-0.073853932206100703</v>
      </c>
      <c r="CG159" s="168">
        <f t="shared" si="921"/>
        <v>0.0020865087446062525</v>
      </c>
      <c r="CH159" s="168">
        <f t="shared" si="921"/>
        <v>0.16873935613958813</v>
      </c>
      <c r="CI159" s="168">
        <f t="shared" si="921"/>
        <v>0.098026626162273089</v>
      </c>
      <c r="CJ159" s="238">
        <f t="shared" si="921"/>
        <v>0.033559297537705146</v>
      </c>
      <c r="CK159" s="238">
        <f t="shared" si="921"/>
        <v>0.13441419567965762</v>
      </c>
      <c r="CL159" s="238">
        <f t="shared" si="921"/>
        <v>0.010293412686682712</v>
      </c>
      <c r="CM159" s="238">
        <f t="shared" si="921"/>
        <v>0.040746847530062968</v>
      </c>
      <c r="CN159" s="238">
        <f t="shared" si="921"/>
        <v>0.013777645371162772</v>
      </c>
      <c r="CO159" s="238">
        <f t="shared" si="921"/>
        <v>-0.11974883235618072</v>
      </c>
      <c r="CP159" s="397">
        <f t="shared" si="922"/>
        <v>0.13580329685418835</v>
      </c>
      <c r="CQ159" s="238">
        <f t="shared" si="922"/>
        <v>-0.021523877277094483</v>
      </c>
      <c r="CR159" s="238">
        <f t="shared" si="922"/>
        <v>0.047115319224771302</v>
      </c>
      <c r="CS159" s="238">
        <f t="shared" si="922"/>
        <v>-0.0063887644750764139</v>
      </c>
      <c r="CT159" s="238">
        <f t="shared" si="922"/>
        <v>0.033289615470173617</v>
      </c>
      <c r="CU159" s="238">
        <f t="shared" si="922"/>
        <v>-0.019497303908978858</v>
      </c>
      <c r="CV159" s="238">
        <f t="shared" si="922"/>
        <v>0.038079045884283791</v>
      </c>
      <c r="CW159" s="238">
        <f t="shared" si="922"/>
        <v>-0.079955008924056159</v>
      </c>
      <c r="CX159" s="238">
        <f t="shared" si="922"/>
        <v>0.053161551353268499</v>
      </c>
      <c r="CY159" s="238">
        <f t="shared" si="922"/>
        <v>-0.0062421914900476771</v>
      </c>
      <c r="CZ159" s="238">
        <f t="shared" si="923"/>
        <v>0.074333092798340217</v>
      </c>
      <c r="DA159" s="238">
        <f t="shared" si="923"/>
        <v>-0.080105040586436527</v>
      </c>
      <c r="DB159" s="397">
        <f t="shared" si="923"/>
        <v>-0.19049545950242919</v>
      </c>
      <c r="DC159" s="397">
        <f t="shared" si="923"/>
        <v>-0.040544533316558939</v>
      </c>
      <c r="DD159" s="397">
        <f t="shared" si="923"/>
        <v>-0.030749645523247771</v>
      </c>
      <c r="DE159" s="397">
        <f t="shared" si="923"/>
        <v>0.10463182428481954</v>
      </c>
      <c r="DF159" s="397">
        <f t="shared" si="923"/>
        <v>0.00049239252082178275</v>
      </c>
      <c r="DG159" s="397">
        <f t="shared" si="923"/>
        <v>0.047164830265780888</v>
      </c>
      <c r="DH159" s="397">
        <f t="shared" si="923"/>
        <v>0.065279207571590003</v>
      </c>
      <c r="DI159" s="397">
        <f t="shared" si="923"/>
        <v>0.11185146336716711</v>
      </c>
      <c r="DJ159" s="397">
        <f t="shared" si="924"/>
        <v>-0.0020209085610599642</v>
      </c>
      <c r="DK159" s="397">
        <f t="shared" si="924"/>
        <v>-0.037512582949120965</v>
      </c>
      <c r="DL159" s="397">
        <f t="shared" si="924"/>
        <v>0.011277992564914241</v>
      </c>
      <c r="DM159" s="397">
        <f t="shared" si="924"/>
        <v>0.18886312380703474</v>
      </c>
      <c r="DN159" s="397">
        <f t="shared" si="924"/>
        <v>0.18012505318330962</v>
      </c>
      <c r="DO159" s="397">
        <f t="shared" si="924"/>
        <v>0.1423994722740457</v>
      </c>
      <c r="DP159" s="397">
        <f t="shared" si="924"/>
        <v>0.10214418156416416</v>
      </c>
      <c r="DQ159" s="397">
        <f t="shared" si="924"/>
        <v>-0.1935712026827423</v>
      </c>
      <c r="DR159" s="397">
        <f t="shared" si="924"/>
        <v>-0.049320325096493201</v>
      </c>
      <c r="DS159" s="397">
        <f t="shared" si="924"/>
        <v>-0.043801971398104378</v>
      </c>
      <c r="DT159" s="397">
        <f t="shared" si="924"/>
        <v>-0.054297468327571541</v>
      </c>
      <c r="DU159" s="450"/>
      <c r="DV159" s="450"/>
      <c r="DW159" s="450"/>
      <c r="DX159" s="450"/>
      <c r="DY159" s="450"/>
      <c r="DZ159" s="450"/>
      <c r="EA159" s="45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927" ref="D160:AA160">(C69+C153+D97-D69-D153)/(C69+C153+D97-D153)</f>
        <v>0.91729566742705193</v>
      </c>
      <c r="E160" s="167">
        <f t="shared" si="927"/>
        <v>0.95959628582918732</v>
      </c>
      <c r="F160" s="167">
        <f t="shared" si="927"/>
        <v>0.9063464080920911</v>
      </c>
      <c r="G160" s="167">
        <f t="shared" si="927"/>
        <v>0.92428657667781666</v>
      </c>
      <c r="H160" s="168">
        <f t="shared" si="927"/>
        <v>0.95924180919209956</v>
      </c>
      <c r="I160" s="167">
        <f t="shared" si="927"/>
        <v>0.93903712679525642</v>
      </c>
      <c r="J160" s="168">
        <f t="shared" si="927"/>
        <v>0.96231843404366624</v>
      </c>
      <c r="K160" s="167">
        <f t="shared" si="927"/>
        <v>0.748911780110329</v>
      </c>
      <c r="L160" s="169">
        <f t="shared" si="927"/>
        <v>0.70283868294092822</v>
      </c>
      <c r="M160" s="168">
        <f t="shared" si="927"/>
        <v>0.87730574753860524</v>
      </c>
      <c r="N160" s="168">
        <f t="shared" si="927"/>
        <v>0.88506835318257715</v>
      </c>
      <c r="O160" s="168">
        <f t="shared" si="927"/>
        <v>0.854221959173733</v>
      </c>
      <c r="P160" s="168">
        <f t="shared" si="927"/>
        <v>0.69031864724674008</v>
      </c>
      <c r="Q160" s="168">
        <f t="shared" si="927"/>
        <v>0.85972661436642095</v>
      </c>
      <c r="R160" s="168">
        <f t="shared" si="927"/>
        <v>0.93601031176982696</v>
      </c>
      <c r="S160" s="168">
        <f t="shared" si="927"/>
        <v>0.7826760626750503</v>
      </c>
      <c r="T160" s="168">
        <f t="shared" si="927"/>
        <v>0.931177550339501</v>
      </c>
      <c r="U160" s="168">
        <f t="shared" si="927"/>
        <v>0.93151223413111639</v>
      </c>
      <c r="V160" s="168">
        <f t="shared" si="927"/>
        <v>0.78237383915401071</v>
      </c>
      <c r="W160" s="168">
        <f t="shared" si="927"/>
        <v>0.85842584711620273</v>
      </c>
      <c r="X160" s="169">
        <f t="shared" si="927"/>
        <v>0.62474885658637447</v>
      </c>
      <c r="Y160" s="168">
        <f t="shared" si="927"/>
        <v>0.83804302711676815</v>
      </c>
      <c r="Z160" s="168">
        <f t="shared" si="927"/>
        <v>0.9229775685971715</v>
      </c>
      <c r="AA160" s="168">
        <f t="shared" si="927"/>
        <v>0.95542694713491116</v>
      </c>
      <c r="AB160" s="168">
        <f t="shared" si="917"/>
        <v>0.88209214635466693</v>
      </c>
      <c r="AC160" s="168">
        <f t="shared" si="917"/>
        <v>0.96737842006982222</v>
      </c>
      <c r="AD160" s="168">
        <f t="shared" si="917"/>
        <v>0.86304601349447641</v>
      </c>
      <c r="AE160" s="168">
        <f t="shared" si="917"/>
        <v>0.87898988067315009</v>
      </c>
      <c r="AF160" s="168">
        <f t="shared" si="917"/>
        <v>0.93625343749457202</v>
      </c>
      <c r="AG160" s="168">
        <f t="shared" si="917"/>
        <v>0.96299428479847982</v>
      </c>
      <c r="AH160" s="168">
        <f t="shared" si="917"/>
        <v>0.7230914499598895</v>
      </c>
      <c r="AI160" s="168">
        <f t="shared" si="917"/>
        <v>0.94029359599317319</v>
      </c>
      <c r="AJ160" s="168">
        <f t="shared" si="917"/>
        <v>0.920268669230629</v>
      </c>
      <c r="AK160" s="168">
        <f t="shared" si="917"/>
        <v>0.84438553894816559</v>
      </c>
      <c r="AL160" s="168">
        <f t="shared" si="917"/>
        <v>0.9684827626616338</v>
      </c>
      <c r="AM160" s="168">
        <f t="shared" si="917"/>
        <v>0.94297450819814954</v>
      </c>
      <c r="AN160" s="168">
        <f t="shared" si="917"/>
        <v>0.97048873931574164</v>
      </c>
      <c r="AO160" s="168">
        <f t="shared" si="917"/>
        <v>0.96888929751253872</v>
      </c>
      <c r="AP160" s="168">
        <f t="shared" si="917"/>
        <v>0.97293151083321217</v>
      </c>
      <c r="AQ160" s="168">
        <f t="shared" si="917"/>
        <v>0.78315658681769584</v>
      </c>
      <c r="AR160" s="168">
        <f t="shared" si="917"/>
        <v>0.98131587694749145</v>
      </c>
      <c r="AS160" s="168">
        <f t="shared" si="917"/>
        <v>0.91485423037716618</v>
      </c>
      <c r="AT160" s="168">
        <f t="shared" si="917"/>
        <v>0.85951816355675292</v>
      </c>
      <c r="AU160" s="168">
        <f t="shared" si="917"/>
        <v>0.73516064926801783</v>
      </c>
      <c r="AV160" s="168">
        <f t="shared" si="917"/>
        <v>0.49007879765128237</v>
      </c>
      <c r="AW160" s="168">
        <f t="shared" si="917"/>
        <v>0.77606126423771504</v>
      </c>
      <c r="AX160" s="168">
        <f t="shared" si="917"/>
        <v>0.80987081704801789</v>
      </c>
      <c r="AY160" s="168">
        <f t="shared" si="917"/>
        <v>0.99075077019512758</v>
      </c>
      <c r="AZ160" s="168">
        <f t="shared" si="917"/>
        <v>0.83038080022610139</v>
      </c>
      <c r="BA160" s="168">
        <f t="shared" si="917"/>
        <v>0.94472885855138411</v>
      </c>
      <c r="BB160" s="168">
        <f t="shared" si="917"/>
        <v>0.97488947108274382</v>
      </c>
      <c r="BC160" s="168">
        <f t="shared" si="917"/>
        <v>0.96663170891732575</v>
      </c>
      <c r="BD160" s="168">
        <f t="shared" si="917"/>
        <v>0.96036454549095218</v>
      </c>
      <c r="BE160" s="168">
        <f t="shared" si="917"/>
        <v>0.77609752808275689</v>
      </c>
      <c r="BF160" s="168">
        <f t="shared" si="917"/>
        <v>0.94967535263420766</v>
      </c>
      <c r="BG160" s="168">
        <f t="shared" si="917"/>
        <v>0.90260956595994746</v>
      </c>
      <c r="BH160" s="169">
        <f t="shared" si="917"/>
        <v>0.76154876499572122</v>
      </c>
      <c r="BI160" s="480">
        <f t="shared" si="917"/>
        <v>0.91511847498230725</v>
      </c>
      <c r="BJ160" s="543">
        <f t="shared" si="917"/>
        <v>0.85396790708580039</v>
      </c>
      <c r="BK160" s="564">
        <f t="shared" si="919"/>
        <v>0.79190225581105766</v>
      </c>
      <c r="BL160" s="564">
        <f t="shared" si="919"/>
        <v>0.95104157156173097</v>
      </c>
      <c r="BM160" s="564">
        <f t="shared" si="919"/>
        <v>0.9297825712537936</v>
      </c>
      <c r="BN160" s="564">
        <f t="shared" si="919"/>
        <v>0.94347349688770077</v>
      </c>
      <c r="BO160" s="168"/>
      <c r="BP160" s="168"/>
      <c r="BQ160" s="168"/>
      <c r="BR160" s="168"/>
      <c r="BS160" s="168"/>
      <c r="BT160" s="238"/>
      <c r="BU160" s="103"/>
      <c r="BV160" s="168">
        <f t="shared" si="920"/>
        <v>-0.22697702018031185</v>
      </c>
      <c r="BW160" s="168">
        <f t="shared" si="920"/>
        <v>-0.099869671462766374</v>
      </c>
      <c r="BX160" s="168">
        <f t="shared" si="920"/>
        <v>0.029663903677735859</v>
      </c>
      <c r="BY160" s="168">
        <f t="shared" si="920"/>
        <v>-0.14161051400276636</v>
      </c>
      <c r="BZ160" s="168">
        <f t="shared" si="920"/>
        <v>-0.028064258852598556</v>
      </c>
      <c r="CA160" s="168">
        <f t="shared" si="920"/>
        <v>-0.007524892664140026</v>
      </c>
      <c r="CB160" s="168">
        <f t="shared" si="920"/>
        <v>-0.17994459488965553</v>
      </c>
      <c r="CC160" s="168">
        <f t="shared" si="920"/>
        <v>0.10951406700587374</v>
      </c>
      <c r="CD160" s="397">
        <f t="shared" si="920"/>
        <v>-0.078089826354553749</v>
      </c>
      <c r="CE160" s="168">
        <f t="shared" si="920"/>
        <v>-0.039262720421837094</v>
      </c>
      <c r="CF160" s="168">
        <f t="shared" si="921"/>
        <v>0.037909215414594355</v>
      </c>
      <c r="CG160" s="168">
        <f t="shared" si="921"/>
        <v>0.10120498796117816</v>
      </c>
      <c r="CH160" s="168">
        <f t="shared" si="921"/>
        <v>0.19177349910792685</v>
      </c>
      <c r="CI160" s="168">
        <f t="shared" si="921"/>
        <v>0.10765180570340127</v>
      </c>
      <c r="CJ160" s="238">
        <f t="shared" si="921"/>
        <v>-0.072964298275350559</v>
      </c>
      <c r="CK160" s="238">
        <f t="shared" si="921"/>
        <v>0.096313817998099793</v>
      </c>
      <c r="CL160" s="238">
        <f t="shared" si="921"/>
        <v>0.0050758871550710127</v>
      </c>
      <c r="CM160" s="238">
        <f t="shared" si="921"/>
        <v>0.031482050667363426</v>
      </c>
      <c r="CN160" s="238">
        <f t="shared" si="921"/>
        <v>-0.05928238919412121</v>
      </c>
      <c r="CO160" s="238">
        <f t="shared" si="921"/>
        <v>0.081867748876970459</v>
      </c>
      <c r="CP160" s="397">
        <f t="shared" si="922"/>
        <v>0.29551981264425453</v>
      </c>
      <c r="CQ160" s="238">
        <f t="shared" si="922"/>
        <v>0.006342511831397446</v>
      </c>
      <c r="CR160" s="238">
        <f t="shared" si="922"/>
        <v>0.045505194064462295</v>
      </c>
      <c r="CS160" s="238">
        <f t="shared" si="922"/>
        <v>-0.012452438936761623</v>
      </c>
      <c r="CT160" s="238">
        <f t="shared" si="922"/>
        <v>0.088396592961074716</v>
      </c>
      <c r="CU160" s="238">
        <f t="shared" si="922"/>
        <v>0.0015108774427164962</v>
      </c>
      <c r="CV160" s="238">
        <f t="shared" si="922"/>
        <v>0.10988549733873576</v>
      </c>
      <c r="CW160" s="238">
        <f t="shared" si="922"/>
        <v>-0.095833293855454249</v>
      </c>
      <c r="CX160" s="238">
        <f t="shared" si="922"/>
        <v>0.045062439452919434</v>
      </c>
      <c r="CY160" s="238">
        <f t="shared" si="922"/>
        <v>-0.048140054421313638</v>
      </c>
      <c r="CZ160" s="238">
        <f t="shared" si="923"/>
        <v>0.13642671359686342</v>
      </c>
      <c r="DA160" s="238">
        <f t="shared" si="923"/>
        <v>-0.20513294672515536</v>
      </c>
      <c r="DB160" s="397">
        <f t="shared" si="923"/>
        <v>-0.43018987157934663</v>
      </c>
      <c r="DC160" s="397">
        <f t="shared" si="923"/>
        <v>-0.06832427471045055</v>
      </c>
      <c r="DD160" s="397">
        <f t="shared" si="923"/>
        <v>-0.15861194561361591</v>
      </c>
      <c r="DE160" s="397">
        <f t="shared" si="923"/>
        <v>0.047776261996978042</v>
      </c>
      <c r="DF160" s="397">
        <f t="shared" si="923"/>
        <v>-0.14010793908964025</v>
      </c>
      <c r="DG160" s="397">
        <f t="shared" si="923"/>
        <v>-0.024160438961154607</v>
      </c>
      <c r="DH160" s="397">
        <f t="shared" si="923"/>
        <v>0.0019579602495316539</v>
      </c>
      <c r="DI160" s="397">
        <f t="shared" si="923"/>
        <v>0.18347512209962991</v>
      </c>
      <c r="DJ160" s="397">
        <f t="shared" si="924"/>
        <v>-0.020951331456539268</v>
      </c>
      <c r="DK160" s="397">
        <f t="shared" si="924"/>
        <v>-0.13875670229440928</v>
      </c>
      <c r="DL160" s="397">
        <f t="shared" si="924"/>
        <v>0.090157189077454736</v>
      </c>
      <c r="DM160" s="397">
        <f t="shared" si="924"/>
        <v>0.16744891669192963</v>
      </c>
      <c r="DN160" s="397">
        <f t="shared" si="924"/>
        <v>0.27146996734443885</v>
      </c>
      <c r="DO160" s="397">
        <f t="shared" si="924"/>
        <v>0.13905721074459221</v>
      </c>
      <c r="DP160" s="397">
        <f t="shared" si="924"/>
        <v>0.044097090037782505</v>
      </c>
      <c r="DQ160" s="397">
        <f t="shared" si="924"/>
        <v>-0.19884851438406992</v>
      </c>
      <c r="DR160" s="397">
        <f t="shared" si="924"/>
        <v>0.12066077133562958</v>
      </c>
      <c r="DS160" s="397">
        <f t="shared" si="924"/>
        <v>-0.01494628729759051</v>
      </c>
      <c r="DT160" s="397">
        <f t="shared" si="924"/>
        <v>-0.03141597419504305</v>
      </c>
      <c r="DU160" s="450"/>
      <c r="DV160" s="450"/>
      <c r="DW160" s="450"/>
      <c r="DX160" s="450"/>
      <c r="DY160" s="450"/>
      <c r="DZ160" s="450"/>
      <c r="EA160" s="45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928" ref="D161:AA161">(C70+C154+D98-D70-D154)/(C70+C154+D98-D154)</f>
        <v>0.99835425777914188</v>
      </c>
      <c r="E161" s="167">
        <f t="shared" si="928"/>
        <v>1</v>
      </c>
      <c r="F161" s="167">
        <f t="shared" si="928"/>
        <v>0.93833422516114207</v>
      </c>
      <c r="G161" s="167">
        <f t="shared" si="928"/>
        <v>0.92113010961660291</v>
      </c>
      <c r="H161" s="168">
        <f t="shared" si="928"/>
        <v>0.88639381087935309</v>
      </c>
      <c r="I161" s="167">
        <f t="shared" si="928"/>
        <v>0.99924985696067448</v>
      </c>
      <c r="J161" s="168">
        <f t="shared" si="928"/>
        <v>0.99966917681006151</v>
      </c>
      <c r="K161" s="167">
        <f t="shared" si="928"/>
        <v>0.99960190317684627</v>
      </c>
      <c r="L161" s="169">
        <f t="shared" si="928"/>
        <v>0.92181180746101832</v>
      </c>
      <c r="M161" s="168">
        <f t="shared" si="928"/>
        <v>0.99999706533238575</v>
      </c>
      <c r="N161" s="168">
        <f t="shared" si="928"/>
        <v>0.88724717316560409</v>
      </c>
      <c r="O161" s="168">
        <f t="shared" si="928"/>
        <v>0.86132229170311769</v>
      </c>
      <c r="P161" s="168">
        <f t="shared" si="928"/>
        <v>0.93080146625992066</v>
      </c>
      <c r="Q161" s="168">
        <f t="shared" si="928"/>
        <v>0.95165803076069277</v>
      </c>
      <c r="R161" s="168">
        <f t="shared" si="928"/>
        <v>0.70693676579556253</v>
      </c>
      <c r="S161" s="168">
        <f t="shared" si="928"/>
        <v>0.92514391214940195</v>
      </c>
      <c r="T161" s="168">
        <f t="shared" si="928"/>
        <v>0.89436876634052587</v>
      </c>
      <c r="U161" s="168">
        <f t="shared" si="928"/>
        <v>0.95872890360654761</v>
      </c>
      <c r="V161" s="168">
        <f t="shared" si="928"/>
        <v>0.90186147284359541</v>
      </c>
      <c r="W161" s="168">
        <f t="shared" si="928"/>
        <v>0.97123443697275869</v>
      </c>
      <c r="X161" s="169">
        <f t="shared" si="928"/>
        <v>0.75289269939549786</v>
      </c>
      <c r="Y161" s="168">
        <f t="shared" si="928"/>
        <v>0.99991073739835223</v>
      </c>
      <c r="Z161" s="168">
        <f t="shared" si="928"/>
        <v>0.82712568012980825</v>
      </c>
      <c r="AA161" s="168">
        <f t="shared" si="928"/>
        <v>0.95548047639394507</v>
      </c>
      <c r="AB161" s="168">
        <f t="shared" si="917"/>
        <v>0.98762985983417895</v>
      </c>
      <c r="AC161" s="168">
        <f t="shared" si="917"/>
        <v>0.90879577640941578</v>
      </c>
      <c r="AD161" s="168">
        <f t="shared" si="917"/>
        <v>0.93308540128006789</v>
      </c>
      <c r="AE161" s="168">
        <f t="shared" si="917"/>
        <v>0.92662116664777938</v>
      </c>
      <c r="AF161" s="168">
        <f t="shared" si="917"/>
        <v>0.92250584853183204</v>
      </c>
      <c r="AG161" s="168">
        <f t="shared" si="917"/>
        <v>0.78807831207704315</v>
      </c>
      <c r="AH161" s="168">
        <f t="shared" si="917"/>
        <v>0.67322343382806593</v>
      </c>
      <c r="AI161" s="168">
        <f t="shared" si="917"/>
        <v>0.76438298546766803</v>
      </c>
      <c r="AJ161" s="168">
        <f t="shared" si="917"/>
        <v>0.89673477800023549</v>
      </c>
      <c r="AK161" s="168">
        <f t="shared" si="917"/>
        <v>0.66957322997823665</v>
      </c>
      <c r="AL161" s="168">
        <f t="shared" si="917"/>
        <v>0.83184984928012817</v>
      </c>
      <c r="AM161" s="168">
        <f t="shared" si="917"/>
        <v>0.91420347568189009</v>
      </c>
      <c r="AN161" s="168">
        <f t="shared" si="917"/>
        <v>0.4556733632383605</v>
      </c>
      <c r="AO161" s="168">
        <f t="shared" si="917"/>
        <v>0.79374495875939943</v>
      </c>
      <c r="AP161" s="168">
        <f t="shared" si="917"/>
        <v>0.75150092538256674</v>
      </c>
      <c r="AQ161" s="168">
        <f t="shared" si="917"/>
        <v>0.86156778554169655</v>
      </c>
      <c r="AR161" s="168">
        <f t="shared" si="917"/>
        <v>0.97844899584976941</v>
      </c>
      <c r="AS161" s="168">
        <f t="shared" si="917"/>
        <v>0.69826115104070097</v>
      </c>
      <c r="AT161" s="168">
        <f t="shared" si="917"/>
        <v>0.9147756798891391</v>
      </c>
      <c r="AU161" s="168">
        <f t="shared" si="917"/>
        <v>0.91014091718068113</v>
      </c>
      <c r="AV161" s="168">
        <f t="shared" si="917"/>
        <v>0.80152860832950001</v>
      </c>
      <c r="AW161" s="168">
        <f t="shared" si="917"/>
        <v>0.99475281352299894</v>
      </c>
      <c r="AX161" s="168">
        <f t="shared" si="917"/>
        <v>0.49550522504731342</v>
      </c>
      <c r="AY161" s="168">
        <f t="shared" si="917"/>
        <v>0.83027649906953571</v>
      </c>
      <c r="AZ161" s="168">
        <f t="shared" si="917"/>
        <v>0.86958476377309135</v>
      </c>
      <c r="BA161" s="168">
        <f t="shared" si="917"/>
        <v>0.77128545415664951</v>
      </c>
      <c r="BB161" s="168">
        <f t="shared" si="917"/>
        <v>0.76734666150045039</v>
      </c>
      <c r="BC161" s="168">
        <f t="shared" si="917"/>
        <v>0.88885664538595477</v>
      </c>
      <c r="BD161" s="168">
        <f t="shared" si="917"/>
        <v>0.85540254996573861</v>
      </c>
      <c r="BE161" s="168">
        <f t="shared" si="917"/>
        <v>0.73096199223853819</v>
      </c>
      <c r="BF161" s="168">
        <f t="shared" si="917"/>
        <v>0.82822713367860235</v>
      </c>
      <c r="BG161" s="168">
        <f t="shared" si="917"/>
        <v>0.77489732188316762</v>
      </c>
      <c r="BH161" s="169">
        <f t="shared" si="917"/>
        <v>0.77582695440991112</v>
      </c>
      <c r="BI161" s="480">
        <f t="shared" si="929" ref="BI161:BJ162">(BH70+BH154+BI98-BI70-BI154)/(BH70+BH154+BI98-BI154)</f>
        <v>0.76387102155522257</v>
      </c>
      <c r="BJ161" s="543">
        <f t="shared" si="929"/>
        <v>0.64614237862112123</v>
      </c>
      <c r="BK161" s="564">
        <f t="shared" si="919"/>
        <v>0.63487185647123989</v>
      </c>
      <c r="BL161" s="564">
        <f t="shared" si="919"/>
        <v>0.90244186046511632</v>
      </c>
      <c r="BM161" s="564">
        <f t="shared" si="919"/>
        <v>0.57517161033888042</v>
      </c>
      <c r="BN161" s="564">
        <f t="shared" si="919"/>
        <v>0.59397123434776811</v>
      </c>
      <c r="BO161" s="168"/>
      <c r="BP161" s="168"/>
      <c r="BQ161" s="168"/>
      <c r="BR161" s="168"/>
      <c r="BS161" s="168"/>
      <c r="BT161" s="238"/>
      <c r="BU161" s="103"/>
      <c r="BV161" s="168">
        <f t="shared" si="920"/>
        <v>-0.067552791519221222</v>
      </c>
      <c r="BW161" s="168">
        <f t="shared" si="920"/>
        <v>-0.048341969239307225</v>
      </c>
      <c r="BX161" s="168">
        <f t="shared" si="920"/>
        <v>-0.23139745936557954</v>
      </c>
      <c r="BY161" s="168">
        <f t="shared" si="920"/>
        <v>0.0040138025327990379</v>
      </c>
      <c r="BZ161" s="168">
        <f t="shared" si="920"/>
        <v>0.0079749554611727724</v>
      </c>
      <c r="CA161" s="168">
        <f t="shared" si="920"/>
        <v>-0.040520953354126865</v>
      </c>
      <c r="CB161" s="168">
        <f t="shared" si="920"/>
        <v>-0.097807703966466097</v>
      </c>
      <c r="CC161" s="168">
        <f t="shared" si="920"/>
        <v>-0.028367466204087588</v>
      </c>
      <c r="CD161" s="397">
        <f t="shared" si="920"/>
        <v>-0.16891910806552046</v>
      </c>
      <c r="CE161" s="168">
        <f t="shared" si="920"/>
        <v>-8.6327934033514353E-05</v>
      </c>
      <c r="CF161" s="168">
        <f t="shared" si="921"/>
        <v>-0.060121493035795837</v>
      </c>
      <c r="CG161" s="168">
        <f t="shared" si="921"/>
        <v>0.094158184690827373</v>
      </c>
      <c r="CH161" s="168">
        <f t="shared" si="921"/>
        <v>0.056828393574258285</v>
      </c>
      <c r="CI161" s="168">
        <f t="shared" si="921"/>
        <v>-0.042862254351276996</v>
      </c>
      <c r="CJ161" s="238">
        <f t="shared" si="921"/>
        <v>0.22614863548450537</v>
      </c>
      <c r="CK161" s="238">
        <f t="shared" si="921"/>
        <v>0.0014772544983774338</v>
      </c>
      <c r="CL161" s="238">
        <f t="shared" si="921"/>
        <v>0.028137082191306173</v>
      </c>
      <c r="CM161" s="238">
        <f t="shared" si="921"/>
        <v>-0.17065059152950446</v>
      </c>
      <c r="CN161" s="238">
        <f t="shared" si="921"/>
        <v>-0.22863803901552948</v>
      </c>
      <c r="CO161" s="238">
        <f t="shared" si="921"/>
        <v>-0.20685145150509066</v>
      </c>
      <c r="CP161" s="397">
        <f t="shared" si="922"/>
        <v>0.14384207860473763</v>
      </c>
      <c r="CQ161" s="238">
        <f t="shared" si="922"/>
        <v>-0.33033750742011558</v>
      </c>
      <c r="CR161" s="238">
        <f t="shared" si="922"/>
        <v>0.0047241691503199235</v>
      </c>
      <c r="CS161" s="238">
        <f t="shared" si="922"/>
        <v>-0.041277000712054979</v>
      </c>
      <c r="CT161" s="238">
        <f t="shared" si="922"/>
        <v>-0.53195649659581845</v>
      </c>
      <c r="CU161" s="238">
        <f t="shared" si="922"/>
        <v>-0.11505081765001635</v>
      </c>
      <c r="CV161" s="238">
        <f t="shared" si="922"/>
        <v>-0.18158447589750115</v>
      </c>
      <c r="CW161" s="238">
        <f t="shared" si="922"/>
        <v>-0.06505338110608283</v>
      </c>
      <c r="CX161" s="238">
        <f t="shared" si="922"/>
        <v>0.05594314731793737</v>
      </c>
      <c r="CY161" s="238">
        <f t="shared" si="922"/>
        <v>-0.089817161036342186</v>
      </c>
      <c r="CZ161" s="238">
        <f t="shared" si="923"/>
        <v>0.24155224606107317</v>
      </c>
      <c r="DA161" s="238">
        <f t="shared" si="923"/>
        <v>0.1457579317130131</v>
      </c>
      <c r="DB161" s="397">
        <f t="shared" si="923"/>
        <v>-0.095206169670735474</v>
      </c>
      <c r="DC161" s="397">
        <f t="shared" si="923"/>
        <v>0.32517958354476229</v>
      </c>
      <c r="DD161" s="397">
        <f t="shared" si="923"/>
        <v>-0.33634462423281475</v>
      </c>
      <c r="DE161" s="397">
        <f t="shared" si="923"/>
        <v>-0.083926976612354376</v>
      </c>
      <c r="DF161" s="397">
        <f t="shared" si="923"/>
        <v>0.41391140053473086</v>
      </c>
      <c r="DG161" s="397">
        <f t="shared" si="923"/>
        <v>-0.022459504602749925</v>
      </c>
      <c r="DH161" s="397">
        <f t="shared" si="923"/>
        <v>0.015845736117883646</v>
      </c>
      <c r="DI161" s="397">
        <f t="shared" si="923"/>
        <v>0.027288859844258218</v>
      </c>
      <c r="DJ161" s="397">
        <f t="shared" si="924"/>
        <v>-0.1230464458840308</v>
      </c>
      <c r="DK161" s="397">
        <f t="shared" si="924"/>
        <v>0.032700841197837227</v>
      </c>
      <c r="DL161" s="397">
        <f t="shared" si="924"/>
        <v>-0.086548546210536759</v>
      </c>
      <c r="DM161" s="397">
        <f t="shared" si="924"/>
        <v>-0.13524359529751351</v>
      </c>
      <c r="DN161" s="397">
        <f t="shared" si="924"/>
        <v>-0.025701653919588896</v>
      </c>
      <c r="DO161" s="397">
        <f t="shared" si="924"/>
        <v>-0.23088179196777636</v>
      </c>
      <c r="DP161" s="397">
        <f t="shared" si="924"/>
        <v>0.1506371535738078</v>
      </c>
      <c r="DQ161" s="397">
        <f t="shared" si="924"/>
        <v>-0.19540464259829582</v>
      </c>
      <c r="DR161" s="397">
        <f t="shared" si="924"/>
        <v>0.032857096692024967</v>
      </c>
      <c r="DS161" s="397">
        <f t="shared" si="924"/>
        <v>-0.19611384381776908</v>
      </c>
      <c r="DT161" s="397">
        <f t="shared" si="924"/>
        <v>-0.17337542715268228</v>
      </c>
      <c r="DU161" s="450"/>
      <c r="DV161" s="450"/>
      <c r="DW161" s="450"/>
      <c r="DX161" s="450"/>
      <c r="DY161" s="450"/>
      <c r="DZ161" s="450"/>
      <c r="EA161" s="45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930" ref="D162:AA162">(C71+C155+D99-D71-D155)/(C71+C155+D99-D155)</f>
        <v>0.78916300308973486</v>
      </c>
      <c r="E162" s="170">
        <f t="shared" si="930"/>
        <v>0.80011383412899317</v>
      </c>
      <c r="F162" s="170">
        <f t="shared" si="930"/>
        <v>0.78635098740971132</v>
      </c>
      <c r="G162" s="170">
        <f t="shared" si="930"/>
        <v>0.83274949436970602</v>
      </c>
      <c r="H162" s="171">
        <f t="shared" si="930"/>
        <v>0.87654861731482347</v>
      </c>
      <c r="I162" s="170">
        <f t="shared" si="930"/>
        <v>0.85926878943454266</v>
      </c>
      <c r="J162" s="171">
        <f t="shared" si="930"/>
        <v>0.85941699136485883</v>
      </c>
      <c r="K162" s="170">
        <f t="shared" si="930"/>
        <v>0.73292648252649883</v>
      </c>
      <c r="L162" s="172">
        <f t="shared" si="930"/>
        <v>0.7001311284793228</v>
      </c>
      <c r="M162" s="171">
        <f t="shared" si="930"/>
        <v>0.81967428591571467</v>
      </c>
      <c r="N162" s="171">
        <f t="shared" si="930"/>
        <v>0.78957757104487825</v>
      </c>
      <c r="O162" s="171">
        <f t="shared" si="930"/>
        <v>0.74059494618185495</v>
      </c>
      <c r="P162" s="171">
        <f t="shared" si="930"/>
        <v>0.67683744327848272</v>
      </c>
      <c r="Q162" s="171">
        <f t="shared" si="930"/>
        <v>0.72159179534004458</v>
      </c>
      <c r="R162" s="171">
        <f t="shared" si="930"/>
        <v>0.67868161621508216</v>
      </c>
      <c r="S162" s="171">
        <f t="shared" si="930"/>
        <v>0.738613006021553</v>
      </c>
      <c r="T162" s="171">
        <f t="shared" si="930"/>
        <v>0.82014343480157315</v>
      </c>
      <c r="U162" s="171">
        <f t="shared" si="930"/>
        <v>0.79300627285647329</v>
      </c>
      <c r="V162" s="171">
        <f t="shared" si="930"/>
        <v>0.70631093590510718</v>
      </c>
      <c r="W162" s="171">
        <f t="shared" si="930"/>
        <v>0.79246848452146224</v>
      </c>
      <c r="X162" s="172">
        <f t="shared" si="930"/>
        <v>0.60452118057653281</v>
      </c>
      <c r="Y162" s="171">
        <f t="shared" si="930"/>
        <v>0.70729618780108061</v>
      </c>
      <c r="Z162" s="171">
        <f t="shared" si="930"/>
        <v>0.6930138847499463</v>
      </c>
      <c r="AA162" s="171">
        <f t="shared" si="930"/>
        <v>0.69660455349542216</v>
      </c>
      <c r="AB162" s="171">
        <f t="shared" si="917"/>
        <v>0.69723382550470214</v>
      </c>
      <c r="AC162" s="171">
        <f t="shared" si="917"/>
        <v>0.68682706529225146</v>
      </c>
      <c r="AD162" s="171">
        <f t="shared" si="917"/>
        <v>0.68347335913902796</v>
      </c>
      <c r="AE162" s="171">
        <f t="shared" si="917"/>
        <v>0.75642503189669463</v>
      </c>
      <c r="AF162" s="171">
        <f t="shared" si="917"/>
        <v>0.80699543824232145</v>
      </c>
      <c r="AG162" s="171">
        <f t="shared" si="917"/>
        <v>0.83066892345650123</v>
      </c>
      <c r="AH162" s="171">
        <f t="shared" si="917"/>
        <v>0.75527287393507747</v>
      </c>
      <c r="AI162" s="171">
        <f t="shared" si="917"/>
        <v>0.71349632709348088</v>
      </c>
      <c r="AJ162" s="171">
        <f t="shared" si="917"/>
        <v>0.76853084830529872</v>
      </c>
      <c r="AK162" s="171">
        <f t="shared" si="917"/>
        <v>0.73220187691738337</v>
      </c>
      <c r="AL162" s="171">
        <f t="shared" si="917"/>
        <v>0.75375462028132378</v>
      </c>
      <c r="AM162" s="171">
        <f t="shared" si="917"/>
        <v>0.73901776690677834</v>
      </c>
      <c r="AN162" s="171">
        <f t="shared" si="917"/>
        <v>0.74088615655599488</v>
      </c>
      <c r="AO162" s="171">
        <f t="shared" si="917"/>
        <v>0.74043101185515736</v>
      </c>
      <c r="AP162" s="171">
        <f t="shared" si="917"/>
        <v>0.77114755324436657</v>
      </c>
      <c r="AQ162" s="171">
        <f t="shared" si="917"/>
        <v>0.76505860369171264</v>
      </c>
      <c r="AR162" s="171">
        <f t="shared" si="917"/>
        <v>0.88028096152624036</v>
      </c>
      <c r="AS162" s="171">
        <f t="shared" si="917"/>
        <v>0.82747755056368366</v>
      </c>
      <c r="AT162" s="171">
        <f t="shared" si="917"/>
        <v>0.80982103198427458</v>
      </c>
      <c r="AU162" s="171">
        <f t="shared" si="917"/>
        <v>0.57027681379597683</v>
      </c>
      <c r="AV162" s="171">
        <f t="shared" si="917"/>
        <v>0.36756510612873977</v>
      </c>
      <c r="AW162" s="171">
        <f t="shared" si="917"/>
        <v>0.85536093202874941</v>
      </c>
      <c r="AX162" s="171">
        <f t="shared" si="917"/>
        <v>0.60268935887478092</v>
      </c>
      <c r="AY162" s="171">
        <f t="shared" si="917"/>
        <v>0.83499182124643678</v>
      </c>
      <c r="AZ162" s="171">
        <f t="shared" si="917"/>
        <v>0.7602126687380566</v>
      </c>
      <c r="BA162" s="171">
        <f t="shared" si="917"/>
        <v>0.75243915137258965</v>
      </c>
      <c r="BB162" s="171">
        <f t="shared" si="917"/>
        <v>0.80277872351570068</v>
      </c>
      <c r="BC162" s="171">
        <f t="shared" si="917"/>
        <v>0.80908306045780864</v>
      </c>
      <c r="BD162" s="171">
        <f t="shared" si="917"/>
        <v>0.87905997102726807</v>
      </c>
      <c r="BE162" s="171">
        <f t="shared" si="917"/>
        <v>0.80803894814722377</v>
      </c>
      <c r="BF162" s="171">
        <f t="shared" si="917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81">
        <f t="shared" si="929"/>
        <v>0.8108422026153318</v>
      </c>
      <c r="BJ162" s="544">
        <f t="shared" si="929"/>
        <v>0.79378639475785218</v>
      </c>
      <c r="BK162" s="565">
        <f t="shared" si="919"/>
        <v>0.71039547247179069</v>
      </c>
      <c r="BL162" s="565">
        <f t="shared" si="919"/>
        <v>0.77922790254520624</v>
      </c>
      <c r="BM162" s="565">
        <f t="shared" si="919"/>
        <v>0.78412311094111631</v>
      </c>
      <c r="BN162" s="565">
        <f t="shared" si="919"/>
        <v>0.7505317411811393</v>
      </c>
      <c r="BO162" s="171"/>
      <c r="BP162" s="171"/>
      <c r="BQ162" s="171"/>
      <c r="BR162" s="171"/>
      <c r="BS162" s="171"/>
      <c r="BT162" s="239"/>
      <c r="BU162" s="105"/>
      <c r="BV162" s="171">
        <f t="shared" si="920"/>
        <v>-0.11232555981125214</v>
      </c>
      <c r="BW162" s="171">
        <f t="shared" si="920"/>
        <v>-0.078522038788948589</v>
      </c>
      <c r="BX162" s="171">
        <f t="shared" si="920"/>
        <v>-0.10766937119462916</v>
      </c>
      <c r="BY162" s="171">
        <f t="shared" si="920"/>
        <v>-0.094136488348153025</v>
      </c>
      <c r="BZ162" s="171">
        <f t="shared" si="920"/>
        <v>-0.056405182513250329</v>
      </c>
      <c r="CA162" s="171">
        <f t="shared" si="920"/>
        <v>-0.066262516578069364</v>
      </c>
      <c r="CB162" s="171">
        <f t="shared" si="920"/>
        <v>-0.15310605545975164</v>
      </c>
      <c r="CC162" s="171">
        <f t="shared" si="920"/>
        <v>0.059542001994963401</v>
      </c>
      <c r="CD162" s="398">
        <f t="shared" si="920"/>
        <v>-0.095609947902789982</v>
      </c>
      <c r="CE162" s="171">
        <f t="shared" si="920"/>
        <v>-0.11237809811463406</v>
      </c>
      <c r="CF162" s="171">
        <f t="shared" si="921"/>
        <v>-0.09656368629493195</v>
      </c>
      <c r="CG162" s="171">
        <f t="shared" si="921"/>
        <v>-0.043990392686432789</v>
      </c>
      <c r="CH162" s="171">
        <f t="shared" si="921"/>
        <v>0.020396382226219423</v>
      </c>
      <c r="CI162" s="171">
        <f t="shared" si="921"/>
        <v>-0.034764730047793124</v>
      </c>
      <c r="CJ162" s="239">
        <f t="shared" si="921"/>
        <v>0.0047917429239457965</v>
      </c>
      <c r="CK162" s="239">
        <f t="shared" si="921"/>
        <v>0.017812025875141635</v>
      </c>
      <c r="CL162" s="239">
        <f t="shared" si="921"/>
        <v>-0.013147996559251696</v>
      </c>
      <c r="CM162" s="239">
        <f t="shared" si="921"/>
        <v>0.037662650600027936</v>
      </c>
      <c r="CN162" s="239">
        <f t="shared" si="921"/>
        <v>0.048961938029970287</v>
      </c>
      <c r="CO162" s="239">
        <f t="shared" si="921"/>
        <v>-0.07897215742798136</v>
      </c>
      <c r="CP162" s="398">
        <f t="shared" si="922"/>
        <v>0.16400966772876591</v>
      </c>
      <c r="CQ162" s="239">
        <f t="shared" si="922"/>
        <v>0.024905689116302754</v>
      </c>
      <c r="CR162" s="239">
        <f t="shared" si="922"/>
        <v>0.060740735531377488</v>
      </c>
      <c r="CS162" s="239">
        <f t="shared" si="922"/>
        <v>0.042413213411356177</v>
      </c>
      <c r="CT162" s="239">
        <f t="shared" si="922"/>
        <v>0.043652331051292736</v>
      </c>
      <c r="CU162" s="239">
        <f t="shared" si="922"/>
        <v>0.053603946562905902</v>
      </c>
      <c r="CV162" s="239">
        <f t="shared" si="922"/>
        <v>0.08767419410533861</v>
      </c>
      <c r="CW162" s="239">
        <f t="shared" si="922"/>
        <v>0.0086335717950180024</v>
      </c>
      <c r="CX162" s="239">
        <f t="shared" si="922"/>
        <v>0.073285523283918907</v>
      </c>
      <c r="CY162" s="239">
        <f t="shared" si="922"/>
        <v>-0.0031913728928175678</v>
      </c>
      <c r="CZ162" s="239">
        <f t="shared" si="923"/>
        <v>0.054548158049197104</v>
      </c>
      <c r="DA162" s="239">
        <f t="shared" si="923"/>
        <v>-0.14321951329750404</v>
      </c>
      <c r="DB162" s="398">
        <f t="shared" si="923"/>
        <v>-0.40096574217655895</v>
      </c>
      <c r="DC162" s="398">
        <f t="shared" si="923"/>
        <v>0.12315905511136604</v>
      </c>
      <c r="DD162" s="398">
        <f t="shared" si="923"/>
        <v>-0.15106526140654286</v>
      </c>
      <c r="DE162" s="398">
        <f t="shared" si="923"/>
        <v>0.095974054339658443</v>
      </c>
      <c r="DF162" s="398">
        <f t="shared" si="923"/>
        <v>0.019326512182061717</v>
      </c>
      <c r="DG162" s="398">
        <f t="shared" si="923"/>
        <v>0.012008139517432292</v>
      </c>
      <c r="DH162" s="398">
        <f t="shared" si="923"/>
        <v>0.031631170271334108</v>
      </c>
      <c r="DI162" s="398">
        <f t="shared" si="923"/>
        <v>0.04402445676609601</v>
      </c>
      <c r="DJ162" s="398">
        <f t="shared" si="924"/>
        <v>-0.0012209904989722853</v>
      </c>
      <c r="DK162" s="398">
        <f t="shared" si="924"/>
        <v>-0.019438602416459894</v>
      </c>
      <c r="DL162" s="398">
        <f t="shared" si="924"/>
        <v>0.029593887267266528</v>
      </c>
      <c r="DM162" s="398">
        <f t="shared" si="924"/>
        <v>0.19509445446083817</v>
      </c>
      <c r="DN162" s="398">
        <f t="shared" si="924"/>
        <v>0.37910615149187082</v>
      </c>
      <c r="DO162" s="398">
        <f t="shared" si="924"/>
        <v>-0.044518729413417613</v>
      </c>
      <c r="DP162" s="398">
        <f t="shared" si="924"/>
        <v>0.19109703588307125</v>
      </c>
      <c r="DQ162" s="398">
        <f t="shared" si="924"/>
        <v>-0.12459634877464609</v>
      </c>
      <c r="DR162" s="398">
        <f t="shared" si="924"/>
        <v>0.019015233807149645</v>
      </c>
      <c r="DS162" s="398">
        <f t="shared" si="924"/>
        <v>0.031683959568526654</v>
      </c>
      <c r="DT162" s="398">
        <f t="shared" si="924"/>
        <v>-0.052246982334561376</v>
      </c>
      <c r="DU162" s="451"/>
      <c r="DV162" s="451"/>
      <c r="DW162" s="451"/>
      <c r="DX162" s="451"/>
      <c r="DY162" s="451"/>
      <c r="DZ162" s="451"/>
      <c r="EA162" s="451"/>
      <c r="EB162" s="262"/>
      <c r="EC162" s="107">
        <f t="shared" si="931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workbookViewId="0" topLeftCell="A1">
      <pane xSplit="2" ySplit="8" topLeftCell="C9" activePane="bottomRight" state="frozen"/>
      <selection pane="topLeft" activeCell="J4" sqref="J4"/>
      <selection pane="bottomLeft" activeCell="J4" sqref="J4"/>
      <selection pane="topRight" activeCell="J4" sqref="J4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37.4285714285714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72" width="18.2857142857143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4" width="17.2857142857143" customWidth="1"/>
    <col min="125" max="130" width="17.2857142857143" hidden="1" customWidth="1"/>
    <col min="131" max="131" width="9" hidden="1" customWidth="1"/>
    <col min="132" max="132" width="9" customWidth="1"/>
    <col min="133" max="133" width="13.7142857142857" hidden="1" customWidth="1"/>
  </cols>
  <sheetData>
    <row r="1" spans="2:132" ht="16.5" thickTop="1" thickBot="1">
      <c r="B1" s="606" t="s">
        <v>76</v>
      </c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7"/>
      <c r="AG1" s="607"/>
      <c r="AH1" s="607"/>
      <c r="AI1" s="607"/>
      <c r="AJ1" s="607"/>
      <c r="AK1" s="607"/>
      <c r="AL1" s="607"/>
      <c r="AM1" s="607"/>
      <c r="AN1" s="607"/>
      <c r="AO1" s="607"/>
      <c r="AP1" s="607"/>
      <c r="AQ1" s="607"/>
      <c r="AR1" s="607"/>
      <c r="AS1" s="607"/>
      <c r="AT1" s="607"/>
      <c r="AU1" s="607"/>
      <c r="AV1" s="607"/>
      <c r="AW1" s="607"/>
      <c r="AX1" s="607"/>
      <c r="AY1" s="607"/>
      <c r="AZ1" s="607"/>
      <c r="BA1" s="607"/>
      <c r="BB1" s="607"/>
      <c r="BC1" s="607"/>
      <c r="BD1" s="607"/>
      <c r="BE1" s="607"/>
      <c r="BF1" s="607"/>
      <c r="BG1" s="607"/>
      <c r="BH1" s="607"/>
      <c r="BI1" s="607"/>
      <c r="BJ1" s="607"/>
      <c r="BK1" s="607"/>
      <c r="BL1" s="607"/>
      <c r="BM1" s="607"/>
      <c r="BN1" s="607"/>
      <c r="BO1" s="607"/>
      <c r="BP1" s="607"/>
      <c r="BQ1" s="607"/>
      <c r="BR1" s="607"/>
      <c r="BS1" s="607"/>
      <c r="BT1" s="607"/>
      <c r="BU1" s="607"/>
      <c r="BV1" s="60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33:133" ht="15.75" thickBot="1">
      <c r="B5" s="3"/>
      <c r="C5" s="14" t="s">
        <v>917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14">
        <v>2020</v>
      </c>
      <c r="BV6" s="615"/>
      <c r="BW6" s="615"/>
      <c r="BX6" s="615"/>
      <c r="BY6" s="615"/>
      <c r="BZ6" s="615"/>
      <c r="CA6" s="615"/>
      <c r="CB6" s="615"/>
      <c r="CC6" s="615"/>
      <c r="CD6" s="616"/>
      <c r="CE6" s="610">
        <v>2021</v>
      </c>
      <c r="CF6" s="608"/>
      <c r="CG6" s="608"/>
      <c r="CH6" s="608"/>
      <c r="CI6" s="608"/>
      <c r="CJ6" s="608"/>
      <c r="CK6" s="608"/>
      <c r="CL6" s="608"/>
      <c r="CM6" s="608"/>
      <c r="CN6" s="608"/>
      <c r="CO6" s="608"/>
      <c r="CP6" s="609"/>
      <c r="CQ6" s="610">
        <v>2022</v>
      </c>
      <c r="CR6" s="608"/>
      <c r="CS6" s="608"/>
      <c r="CT6" s="608"/>
      <c r="CU6" s="608"/>
      <c r="CV6" s="608"/>
      <c r="CW6" s="608"/>
      <c r="CX6" s="608"/>
      <c r="CY6" s="608"/>
      <c r="CZ6" s="608"/>
      <c r="DA6" s="608"/>
      <c r="DB6" s="609"/>
      <c r="DC6" s="620">
        <v>2023</v>
      </c>
      <c r="DD6" s="621"/>
      <c r="DE6" s="621"/>
      <c r="DF6" s="621"/>
      <c r="DG6" s="621"/>
      <c r="DH6" s="621"/>
      <c r="DI6" s="621"/>
      <c r="DJ6" s="621"/>
      <c r="DK6" s="621"/>
      <c r="DL6" s="621"/>
      <c r="DM6" s="621"/>
      <c r="DN6" s="622"/>
      <c r="DO6" s="620">
        <v>2024</v>
      </c>
      <c r="DP6" s="621"/>
      <c r="DQ6" s="621"/>
      <c r="DR6" s="621"/>
      <c r="DS6" s="621"/>
      <c r="DT6" s="621"/>
      <c r="DU6" s="621"/>
      <c r="DV6" s="621"/>
      <c r="DW6" s="621"/>
      <c r="DX6" s="621"/>
      <c r="DY6" s="621"/>
      <c r="DZ6" s="621"/>
      <c r="EA6" s="622"/>
      <c r="EB6" s="449"/>
      <c r="EC6" s="17" t="s">
        <v>181</v>
      </c>
    </row>
    <row r="7" spans="1:133" s="2" customFormat="1" ht="15.75" thickBot="1">
      <c r="A7" s="137"/>
      <c r="B7" s="20"/>
      <c r="C7" s="610">
        <v>2019</v>
      </c>
      <c r="D7" s="608"/>
      <c r="E7" s="608"/>
      <c r="F7" s="608"/>
      <c r="G7" s="608"/>
      <c r="H7" s="608"/>
      <c r="I7" s="608"/>
      <c r="J7" s="608"/>
      <c r="K7" s="608"/>
      <c r="L7" s="609"/>
      <c r="M7" s="610">
        <v>2020</v>
      </c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9"/>
      <c r="Y7" s="608">
        <v>2021</v>
      </c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9"/>
      <c r="AK7" s="610">
        <v>2022</v>
      </c>
      <c r="AL7" s="608"/>
      <c r="AM7" s="608"/>
      <c r="AN7" s="608"/>
      <c r="AO7" s="608"/>
      <c r="AP7" s="608"/>
      <c r="AQ7" s="608"/>
      <c r="AR7" s="608"/>
      <c r="AS7" s="608"/>
      <c r="AT7" s="608"/>
      <c r="AU7" s="608"/>
      <c r="AV7" s="609"/>
      <c r="AW7" s="610">
        <v>2023</v>
      </c>
      <c r="AX7" s="608"/>
      <c r="AY7" s="608"/>
      <c r="AZ7" s="608"/>
      <c r="BA7" s="608"/>
      <c r="BB7" s="608"/>
      <c r="BC7" s="608"/>
      <c r="BD7" s="608"/>
      <c r="BE7" s="608"/>
      <c r="BF7" s="608"/>
      <c r="BG7" s="608"/>
      <c r="BH7" s="609"/>
      <c r="BI7" s="610">
        <v>2024</v>
      </c>
      <c r="BJ7" s="608"/>
      <c r="BK7" s="608"/>
      <c r="BL7" s="608"/>
      <c r="BM7" s="608"/>
      <c r="BN7" s="608"/>
      <c r="BO7" s="608"/>
      <c r="BP7" s="608"/>
      <c r="BQ7" s="608"/>
      <c r="BR7" s="608"/>
      <c r="BS7" s="608"/>
      <c r="BT7" s="609"/>
      <c r="BU7" s="610" t="s">
        <v>81</v>
      </c>
      <c r="BV7" s="608"/>
      <c r="BW7" s="608"/>
      <c r="BX7" s="608"/>
      <c r="BY7" s="608"/>
      <c r="BZ7" s="608"/>
      <c r="CA7" s="608"/>
      <c r="CB7" s="608"/>
      <c r="CC7" s="608"/>
      <c r="CD7" s="608"/>
      <c r="CE7" s="608"/>
      <c r="CF7" s="608"/>
      <c r="CG7" s="608"/>
      <c r="CH7" s="608"/>
      <c r="CI7" s="608"/>
      <c r="CJ7" s="608"/>
      <c r="CK7" s="608"/>
      <c r="CL7" s="608"/>
      <c r="CM7" s="608"/>
      <c r="CN7" s="608"/>
      <c r="CO7" s="608"/>
      <c r="CP7" s="608"/>
      <c r="CQ7" s="608"/>
      <c r="CR7" s="608"/>
      <c r="CS7" s="608"/>
      <c r="CT7" s="608"/>
      <c r="CU7" s="608"/>
      <c r="CV7" s="608"/>
      <c r="CW7" s="608"/>
      <c r="CX7" s="608"/>
      <c r="CY7" s="608"/>
      <c r="CZ7" s="608"/>
      <c r="DA7" s="608"/>
      <c r="DB7" s="608"/>
      <c r="DC7" s="608"/>
      <c r="DD7" s="608"/>
      <c r="DE7" s="608"/>
      <c r="DF7" s="608"/>
      <c r="DG7" s="608"/>
      <c r="DH7" s="608"/>
      <c r="DI7" s="608"/>
      <c r="DJ7" s="608"/>
      <c r="DK7" s="608"/>
      <c r="DL7" s="623"/>
      <c r="DM7" s="436"/>
      <c r="DN7" s="440"/>
      <c r="DO7" s="440"/>
      <c r="DP7" s="455"/>
      <c r="DQ7" s="307"/>
      <c r="DR7" s="307"/>
      <c r="DS7" s="307"/>
      <c r="DT7" s="307"/>
      <c r="DU7" s="307"/>
      <c r="DV7" s="307"/>
      <c r="DW7" s="307"/>
      <c r="DX7" s="307"/>
      <c r="DY7" s="307"/>
      <c r="DZ7" s="307"/>
      <c r="EA7" s="307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57" t="s">
        <v>93</v>
      </c>
      <c r="BJ8" s="520" t="s">
        <v>94</v>
      </c>
      <c r="BK8" s="456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39" t="s">
        <v>138</v>
      </c>
      <c r="DM8" s="439" t="s">
        <v>690</v>
      </c>
      <c r="DN8" s="441" t="s">
        <v>691</v>
      </c>
      <c r="DO8" s="487" t="s">
        <v>692</v>
      </c>
      <c r="DP8" s="488" t="s">
        <v>693</v>
      </c>
      <c r="DQ8" s="421" t="s">
        <v>694</v>
      </c>
      <c r="DR8" s="589" t="s">
        <v>695</v>
      </c>
      <c r="DS8" s="590" t="s">
        <v>697</v>
      </c>
      <c r="DT8" s="598" t="s">
        <v>914</v>
      </c>
      <c r="DU8" s="324"/>
      <c r="DV8" s="324"/>
      <c r="DW8" s="324"/>
      <c r="DX8" s="425"/>
      <c r="DY8" s="439"/>
      <c r="DZ8" s="439"/>
      <c r="EA8" s="441"/>
      <c r="EC8" s="264">
        <v>45472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58"/>
      <c r="BJ9" s="521"/>
      <c r="BK9" s="545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58"/>
      <c r="DV9" s="358"/>
      <c r="DW9" s="358"/>
      <c r="DX9" s="358"/>
      <c r="DY9" s="358"/>
      <c r="DZ9" s="358"/>
      <c r="EA9" s="358"/>
      <c r="EC9" s="70"/>
    </row>
    <row r="10" spans="1:133" s="51" customFormat="1" ht="15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59">
        <v>614681</v>
      </c>
      <c r="BJ10" s="522">
        <v>614483</v>
      </c>
      <c r="BK10" s="546">
        <v>614065</v>
      </c>
      <c r="BL10" s="56">
        <v>613271</v>
      </c>
      <c r="BM10" s="193">
        <v>612329</v>
      </c>
      <c r="BN10" s="193">
        <v>590459</v>
      </c>
      <c r="BO10" s="56"/>
      <c r="BP10" s="193"/>
      <c r="BQ10" s="193"/>
      <c r="BR10" s="193"/>
      <c r="BS10" s="193"/>
      <c r="BT10" s="193"/>
      <c r="BU10" s="53">
        <f t="shared" si="0" ref="BU10:CD14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si="1" ref="CE10:CN14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si="2" ref="CO10:CX14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si="3" ref="CY10:DH14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si="4" ref="DI10:DT1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/>
      <c r="DV10" s="359"/>
      <c r="DW10" s="359"/>
      <c r="DX10" s="359"/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590459</v>
      </c>
    </row>
    <row r="11" spans="1:133" s="51" customFormat="1" ht="15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59">
        <v>74526</v>
      </c>
      <c r="BJ11" s="522">
        <v>75281</v>
      </c>
      <c r="BK11" s="546">
        <v>75661</v>
      </c>
      <c r="BL11" s="56">
        <v>76233</v>
      </c>
      <c r="BM11" s="193">
        <v>76555</v>
      </c>
      <c r="BN11" s="193">
        <v>83583</v>
      </c>
      <c r="BO11" s="56"/>
      <c r="BP11" s="193"/>
      <c r="BQ11" s="193"/>
      <c r="BR11" s="193"/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/>
      <c r="DV11" s="359"/>
      <c r="DW11" s="359"/>
      <c r="DX11" s="359"/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83583</v>
      </c>
    </row>
    <row r="12" spans="1:133" s="51" customFormat="1" ht="15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59">
        <v>37356</v>
      </c>
      <c r="BJ12" s="522">
        <v>37337</v>
      </c>
      <c r="BK12" s="546">
        <v>37326</v>
      </c>
      <c r="BL12" s="56">
        <v>37256</v>
      </c>
      <c r="BM12" s="193">
        <v>37138</v>
      </c>
      <c r="BN12" s="193">
        <v>29635</v>
      </c>
      <c r="BO12" s="56"/>
      <c r="BP12" s="193"/>
      <c r="BQ12" s="193"/>
      <c r="BR12" s="193"/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/>
      <c r="DV12" s="359"/>
      <c r="DW12" s="359"/>
      <c r="DX12" s="359"/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29635</v>
      </c>
    </row>
    <row r="13" spans="1:133" s="51" customFormat="1" ht="15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59">
        <v>12819</v>
      </c>
      <c r="BJ13" s="522">
        <v>12816</v>
      </c>
      <c r="BK13" s="546">
        <v>12817</v>
      </c>
      <c r="BL13" s="56">
        <v>12809</v>
      </c>
      <c r="BM13" s="193">
        <v>12788</v>
      </c>
      <c r="BN13" s="193">
        <v>9474</v>
      </c>
      <c r="BO13" s="56"/>
      <c r="BP13" s="193"/>
      <c r="BQ13" s="193"/>
      <c r="BR13" s="193"/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/>
      <c r="DV13" s="359"/>
      <c r="DW13" s="359"/>
      <c r="DX13" s="359"/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9474</v>
      </c>
    </row>
    <row r="14" spans="1:133" s="51" customFormat="1" ht="15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59">
        <v>9662</v>
      </c>
      <c r="BJ14" s="522">
        <v>9664</v>
      </c>
      <c r="BK14" s="546">
        <v>9663</v>
      </c>
      <c r="BL14" s="56">
        <v>9658</v>
      </c>
      <c r="BM14" s="193">
        <v>9649</v>
      </c>
      <c r="BN14" s="193">
        <v>6965</v>
      </c>
      <c r="BO14" s="56"/>
      <c r="BP14" s="193"/>
      <c r="BQ14" s="193"/>
      <c r="BR14" s="193"/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/>
      <c r="DV14" s="359"/>
      <c r="DW14" s="359"/>
      <c r="DX14" s="359"/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6965</v>
      </c>
    </row>
    <row r="15" spans="1:133" s="65" customFormat="1" ht="15.75" thickBot="1">
      <c r="A15" s="139"/>
      <c r="B15" s="59" t="s">
        <v>144</v>
      </c>
      <c r="C15" s="60">
        <f t="shared" si="5" ref="C15:V1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60">
        <v>749044</v>
      </c>
      <c r="BJ15" s="523">
        <v>749581</v>
      </c>
      <c r="BK15" s="547">
        <v>749532</v>
      </c>
      <c r="BL15" s="63">
        <v>749227</v>
      </c>
      <c r="BM15" s="270">
        <v>748459</v>
      </c>
      <c r="BN15" s="270">
        <v>720116</v>
      </c>
      <c r="BO15" s="63"/>
      <c r="BP15" s="270"/>
      <c r="BQ15" s="270"/>
      <c r="BR15" s="270"/>
      <c r="BS15" s="270"/>
      <c r="BT15" s="270"/>
      <c r="BU15" s="60">
        <f t="shared" si="6" ref="BU15:BY15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si="7" ref="BZ15:CH15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si="8" ref="CI15:CJ15">SUM(CI10:CI14)</f>
        <v>8148</v>
      </c>
      <c r="CJ15" s="221">
        <f t="shared" si="8"/>
        <v>7822</v>
      </c>
      <c r="CK15" s="221">
        <f t="shared" si="9" ref="CK15:CL15">SUM(CK10:CK14)</f>
        <v>7499</v>
      </c>
      <c r="CL15" s="221">
        <f t="shared" si="9"/>
        <v>8150</v>
      </c>
      <c r="CM15" s="221">
        <f t="shared" si="10" ref="CM15:CN15">SUM(CM10:CM14)</f>
        <v>8631</v>
      </c>
      <c r="CN15" s="221">
        <f t="shared" si="10"/>
        <v>8794</v>
      </c>
      <c r="CO15" s="221">
        <f t="shared" si="11" ref="CO15:CQ15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si="12" ref="CR15">SUM(CR10:CR14)</f>
        <v>9615</v>
      </c>
      <c r="CS15" s="247">
        <f t="shared" si="13" ref="CS15">SUM(CS10:CS14)</f>
        <v>9207</v>
      </c>
      <c r="CT15" s="247">
        <f t="shared" si="14" ref="CT15">SUM(CT10:CT14)</f>
        <v>8745</v>
      </c>
      <c r="CU15" s="247">
        <f t="shared" si="15" ref="CU15">SUM(CU10:CU14)</f>
        <v>8090</v>
      </c>
      <c r="CV15" s="247">
        <f t="shared" si="16" ref="CV15">SUM(CV10:CV14)</f>
        <v>7811</v>
      </c>
      <c r="CW15" s="247">
        <f t="shared" si="17" ref="CW15">SUM(CW10:CW14)</f>
        <v>7411</v>
      </c>
      <c r="CX15" s="247">
        <f t="shared" si="18" ref="CX15">SUM(CX10:CX14)</f>
        <v>7288</v>
      </c>
      <c r="CY15" s="247">
        <f t="shared" si="19" ref="CY15">SUM(CY10:CY14)</f>
        <v>6674</v>
      </c>
      <c r="CZ15" s="247">
        <f t="shared" si="20" ref="CZ15">SUM(CZ10:CZ14)</f>
        <v>6208</v>
      </c>
      <c r="DA15" s="247">
        <f t="shared" si="21" ref="DA15">SUM(DA10:DA14)</f>
        <v>5990</v>
      </c>
      <c r="DB15" s="360">
        <f t="shared" si="22" ref="DB15">SUM(DB10:DB14)</f>
        <v>5985</v>
      </c>
      <c r="DC15" s="360">
        <f t="shared" si="23" ref="DC15">SUM(DC10:DC14)</f>
        <v>5167</v>
      </c>
      <c r="DD15" s="360">
        <f t="shared" si="24" ref="DD15">SUM(DD10:DD14)</f>
        <v>5070</v>
      </c>
      <c r="DE15" s="360">
        <f t="shared" si="25" ref="DE15">SUM(DE10:DE14)</f>
        <v>5648</v>
      </c>
      <c r="DF15" s="360">
        <f t="shared" si="26" ref="DF15:DG15">SUM(DF10:DF14)</f>
        <v>5970</v>
      </c>
      <c r="DG15" s="360">
        <f t="shared" si="26"/>
        <v>6286</v>
      </c>
      <c r="DH15" s="360">
        <f t="shared" si="27" ref="DH15">SUM(DH10:DH14)</f>
        <v>6610</v>
      </c>
      <c r="DI15" s="360">
        <f t="shared" si="28" ref="DI15">SUM(DI10:DI14)</f>
        <v>6443</v>
      </c>
      <c r="DJ15" s="360">
        <f t="shared" si="29" ref="DJ15:DK15">SUM(DJ10:DJ14)</f>
        <v>5952</v>
      </c>
      <c r="DK15" s="360">
        <f t="shared" si="29"/>
        <v>6569</v>
      </c>
      <c r="DL15" s="360">
        <f t="shared" si="30" ref="DL15:DM15">SUM(DL10:DL14)</f>
        <v>7768</v>
      </c>
      <c r="DM15" s="360">
        <f t="shared" si="30"/>
        <v>6306</v>
      </c>
      <c r="DN15" s="360">
        <f t="shared" si="31" ref="DN15:DO15">SUM(DN10:DN14)</f>
        <v>5203</v>
      </c>
      <c r="DO15" s="360">
        <f t="shared" si="31"/>
        <v>5285</v>
      </c>
      <c r="DP15" s="360">
        <f t="shared" si="32" ref="DP15">SUM(DP10:DP14)</f>
        <v>4819</v>
      </c>
      <c r="DQ15" s="360">
        <f t="shared" si="33" ref="DQ15:DR15">SUM(DQ10:DQ14)</f>
        <v>4206</v>
      </c>
      <c r="DR15" s="360">
        <f t="shared" si="33"/>
        <v>4505</v>
      </c>
      <c r="DS15" s="360">
        <f t="shared" si="34" ref="DS15:DT15">SUM(DS10:DS14)</f>
        <v>4587</v>
      </c>
      <c r="DT15" s="360">
        <f t="shared" si="34"/>
        <v>-22893</v>
      </c>
      <c r="DU15" s="360"/>
      <c r="DV15" s="360"/>
      <c r="DW15" s="360"/>
      <c r="DX15" s="360"/>
      <c r="DY15" s="360"/>
      <c r="DZ15" s="360"/>
      <c r="EA15" s="360"/>
      <c r="EC15" s="77">
        <f>SUM(EC10:EC14)</f>
        <v>720116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24"/>
      <c r="BK16" s="556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ht="15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61">
        <v>94154</v>
      </c>
      <c r="BJ17" s="525">
        <v>98950</v>
      </c>
      <c r="BK17" s="548">
        <v>103584</v>
      </c>
      <c r="BL17" s="56">
        <v>104391</v>
      </c>
      <c r="BM17" s="272">
        <v>100500</v>
      </c>
      <c r="BN17" s="272">
        <v>106481</v>
      </c>
      <c r="BO17" s="56"/>
      <c r="BP17" s="272"/>
      <c r="BQ17" s="272"/>
      <c r="BR17" s="272"/>
      <c r="BS17" s="272"/>
      <c r="BT17" s="272"/>
      <c r="BU17" s="72">
        <f t="shared" si="35" ref="BU17:CD21">O17-C17</f>
        <v>4812</v>
      </c>
      <c r="BV17" s="76">
        <f t="shared" si="35"/>
        <v>1911</v>
      </c>
      <c r="BW17" s="76">
        <f t="shared" si="35"/>
        <v>-1333</v>
      </c>
      <c r="BX17" s="76">
        <f t="shared" si="35"/>
        <v>6996</v>
      </c>
      <c r="BY17" s="76">
        <f t="shared" si="35"/>
        <v>-74</v>
      </c>
      <c r="BZ17" s="76">
        <f t="shared" si="35"/>
        <v>1770</v>
      </c>
      <c r="CA17" s="76">
        <f t="shared" si="35"/>
        <v>1181</v>
      </c>
      <c r="CB17" s="76">
        <f t="shared" si="35"/>
        <v>9453</v>
      </c>
      <c r="CC17" s="76">
        <f t="shared" si="35"/>
        <v>4922</v>
      </c>
      <c r="CD17" s="382">
        <f t="shared" si="35"/>
        <v>574</v>
      </c>
      <c r="CE17" s="405">
        <f t="shared" si="36" ref="CE17:CN21">Y17-M17</f>
        <v>-279</v>
      </c>
      <c r="CF17" s="76">
        <f t="shared" si="36"/>
        <v>-4231</v>
      </c>
      <c r="CG17" s="76">
        <f t="shared" si="36"/>
        <v>-12357</v>
      </c>
      <c r="CH17" s="76">
        <f t="shared" si="36"/>
        <v>-8723</v>
      </c>
      <c r="CI17" s="76">
        <f t="shared" si="36"/>
        <v>-7849</v>
      </c>
      <c r="CJ17" s="223">
        <f t="shared" si="36"/>
        <v>-10516</v>
      </c>
      <c r="CK17" s="223">
        <f t="shared" si="36"/>
        <v>-9470</v>
      </c>
      <c r="CL17" s="223">
        <f t="shared" si="36"/>
        <v>-10612</v>
      </c>
      <c r="CM17" s="223">
        <f t="shared" si="36"/>
        <v>-7056</v>
      </c>
      <c r="CN17" s="223">
        <f t="shared" si="36"/>
        <v>-2441</v>
      </c>
      <c r="CO17" s="223">
        <f t="shared" si="37" ref="CO17:CX21">AI17-W17</f>
        <v>-3464</v>
      </c>
      <c r="CP17" s="362">
        <f t="shared" si="37"/>
        <v>-7587</v>
      </c>
      <c r="CQ17" s="331">
        <f t="shared" si="37"/>
        <v>2388</v>
      </c>
      <c r="CR17" s="249">
        <f t="shared" si="37"/>
        <v>-1266</v>
      </c>
      <c r="CS17" s="249">
        <f t="shared" si="37"/>
        <v>25</v>
      </c>
      <c r="CT17" s="249">
        <f t="shared" si="37"/>
        <v>565</v>
      </c>
      <c r="CU17" s="249">
        <f t="shared" si="37"/>
        <v>-2143</v>
      </c>
      <c r="CV17" s="249">
        <f t="shared" si="37"/>
        <v>-7</v>
      </c>
      <c r="CW17" s="249">
        <f t="shared" si="37"/>
        <v>1350</v>
      </c>
      <c r="CX17" s="249">
        <f t="shared" si="37"/>
        <v>252</v>
      </c>
      <c r="CY17" s="249">
        <f t="shared" si="38" ref="CY17:DH21">AS17-AG17</f>
        <v>2152</v>
      </c>
      <c r="CZ17" s="249">
        <f t="shared" si="38"/>
        <v>-7110</v>
      </c>
      <c r="DA17" s="249">
        <f t="shared" si="38"/>
        <v>-7594</v>
      </c>
      <c r="DB17" s="362">
        <f t="shared" si="38"/>
        <v>979</v>
      </c>
      <c r="DC17" s="362">
        <f t="shared" si="38"/>
        <v>-5342</v>
      </c>
      <c r="DD17" s="362">
        <f t="shared" si="38"/>
        <v>992</v>
      </c>
      <c r="DE17" s="362">
        <f t="shared" si="38"/>
        <v>2100</v>
      </c>
      <c r="DF17" s="362">
        <f t="shared" si="38"/>
        <v>1077</v>
      </c>
      <c r="DG17" s="362">
        <f t="shared" si="38"/>
        <v>-988</v>
      </c>
      <c r="DH17" s="362">
        <f t="shared" si="38"/>
        <v>562</v>
      </c>
      <c r="DI17" s="362">
        <f t="shared" si="39" ref="DI17:DT21">BC17-AQ17</f>
        <v>3408</v>
      </c>
      <c r="DJ17" s="362">
        <f t="shared" si="39"/>
        <v>-248</v>
      </c>
      <c r="DK17" s="362">
        <f t="shared" si="39"/>
        <v>-707</v>
      </c>
      <c r="DL17" s="362">
        <f t="shared" si="39"/>
        <v>-543</v>
      </c>
      <c r="DM17" s="362">
        <f t="shared" si="39"/>
        <v>2062</v>
      </c>
      <c r="DN17" s="362">
        <f t="shared" si="39"/>
        <v>201</v>
      </c>
      <c r="DO17" s="362">
        <f t="shared" si="39"/>
        <v>-2118</v>
      </c>
      <c r="DP17" s="362">
        <f t="shared" si="39"/>
        <v>-1018</v>
      </c>
      <c r="DQ17" s="362">
        <f t="shared" si="39"/>
        <v>2624</v>
      </c>
      <c r="DR17" s="362">
        <f t="shared" si="39"/>
        <v>-986</v>
      </c>
      <c r="DS17" s="362">
        <f t="shared" si="39"/>
        <v>1625</v>
      </c>
      <c r="DT17" s="362">
        <f t="shared" si="39"/>
        <v>6468</v>
      </c>
      <c r="DU17" s="362"/>
      <c r="DV17" s="362"/>
      <c r="DW17" s="362"/>
      <c r="DX17" s="362"/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106481</v>
      </c>
    </row>
    <row r="18" spans="1:133" s="51" customFormat="1" ht="15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61">
        <v>34164</v>
      </c>
      <c r="BJ18" s="525">
        <v>35123</v>
      </c>
      <c r="BK18" s="548">
        <v>35895</v>
      </c>
      <c r="BL18" s="56">
        <v>35678</v>
      </c>
      <c r="BM18" s="272">
        <v>34342</v>
      </c>
      <c r="BN18" s="272">
        <v>39416</v>
      </c>
      <c r="BO18" s="56"/>
      <c r="BP18" s="272"/>
      <c r="BQ18" s="272"/>
      <c r="BR18" s="272"/>
      <c r="BS18" s="272"/>
      <c r="BT18" s="272"/>
      <c r="BU18" s="72">
        <f t="shared" si="35"/>
        <v>121</v>
      </c>
      <c r="BV18" s="76">
        <f t="shared" si="35"/>
        <v>-21</v>
      </c>
      <c r="BW18" s="76">
        <f t="shared" si="35"/>
        <v>-1983</v>
      </c>
      <c r="BX18" s="76">
        <f t="shared" si="35"/>
        <v>112</v>
      </c>
      <c r="BY18" s="76">
        <f t="shared" si="35"/>
        <v>1097</v>
      </c>
      <c r="BZ18" s="76">
        <f t="shared" si="35"/>
        <v>1128</v>
      </c>
      <c r="CA18" s="76">
        <f t="shared" si="35"/>
        <v>1386</v>
      </c>
      <c r="CB18" s="76">
        <f t="shared" si="35"/>
        <v>2470</v>
      </c>
      <c r="CC18" s="76">
        <f t="shared" si="35"/>
        <v>3128</v>
      </c>
      <c r="CD18" s="382">
        <f t="shared" si="35"/>
        <v>3185</v>
      </c>
      <c r="CE18" s="405">
        <f t="shared" si="36"/>
        <v>2381</v>
      </c>
      <c r="CF18" s="76">
        <f t="shared" si="36"/>
        <v>3902</v>
      </c>
      <c r="CG18" s="76">
        <f t="shared" si="36"/>
        <v>3202</v>
      </c>
      <c r="CH18" s="76">
        <f t="shared" si="36"/>
        <v>4234</v>
      </c>
      <c r="CI18" s="76">
        <f t="shared" si="36"/>
        <v>3595</v>
      </c>
      <c r="CJ18" s="223">
        <f t="shared" si="36"/>
        <v>3784</v>
      </c>
      <c r="CK18" s="223">
        <f t="shared" si="36"/>
        <v>1517</v>
      </c>
      <c r="CL18" s="223">
        <f t="shared" si="36"/>
        <v>1068</v>
      </c>
      <c r="CM18" s="223">
        <f t="shared" si="36"/>
        <v>927</v>
      </c>
      <c r="CN18" s="223">
        <f t="shared" si="36"/>
        <v>1440</v>
      </c>
      <c r="CO18" s="223">
        <f t="shared" si="37"/>
        <v>-921</v>
      </c>
      <c r="CP18" s="362">
        <f t="shared" si="37"/>
        <v>-3901</v>
      </c>
      <c r="CQ18" s="331">
        <f t="shared" si="37"/>
        <v>-325</v>
      </c>
      <c r="CR18" s="249">
        <f t="shared" si="37"/>
        <v>119</v>
      </c>
      <c r="CS18" s="249">
        <f t="shared" si="37"/>
        <v>1159</v>
      </c>
      <c r="CT18" s="249">
        <f t="shared" si="37"/>
        <v>610</v>
      </c>
      <c r="CU18" s="249">
        <f t="shared" si="37"/>
        <v>1241</v>
      </c>
      <c r="CV18" s="249">
        <f t="shared" si="37"/>
        <v>509</v>
      </c>
      <c r="CW18" s="249">
        <f t="shared" si="37"/>
        <v>796</v>
      </c>
      <c r="CX18" s="249">
        <f t="shared" si="37"/>
        <v>1267</v>
      </c>
      <c r="CY18" s="249">
        <f t="shared" si="38"/>
        <v>1629</v>
      </c>
      <c r="CZ18" s="249">
        <f t="shared" si="38"/>
        <v>245</v>
      </c>
      <c r="DA18" s="249">
        <f t="shared" si="38"/>
        <v>1754</v>
      </c>
      <c r="DB18" s="362">
        <f t="shared" si="38"/>
        <v>5939</v>
      </c>
      <c r="DC18" s="362">
        <f t="shared" si="38"/>
        <v>5507</v>
      </c>
      <c r="DD18" s="362">
        <f t="shared" si="38"/>
        <v>5204</v>
      </c>
      <c r="DE18" s="362">
        <f t="shared" si="38"/>
        <v>4832</v>
      </c>
      <c r="DF18" s="362">
        <f t="shared" si="38"/>
        <v>4564</v>
      </c>
      <c r="DG18" s="362">
        <f t="shared" si="38"/>
        <v>3910</v>
      </c>
      <c r="DH18" s="362">
        <f t="shared" si="38"/>
        <v>4135</v>
      </c>
      <c r="DI18" s="362">
        <f t="shared" si="39"/>
        <v>4546</v>
      </c>
      <c r="DJ18" s="362">
        <f t="shared" si="39"/>
        <v>3582</v>
      </c>
      <c r="DK18" s="362">
        <f t="shared" si="39"/>
        <v>3348</v>
      </c>
      <c r="DL18" s="362">
        <f t="shared" si="39"/>
        <v>3456</v>
      </c>
      <c r="DM18" s="362">
        <f t="shared" si="39"/>
        <v>3613</v>
      </c>
      <c r="DN18" s="362">
        <f t="shared" si="39"/>
        <v>2053</v>
      </c>
      <c r="DO18" s="362">
        <f t="shared" si="39"/>
        <v>2596</v>
      </c>
      <c r="DP18" s="362">
        <f t="shared" si="39"/>
        <v>3129</v>
      </c>
      <c r="DQ18" s="362">
        <f t="shared" si="39"/>
        <v>3474</v>
      </c>
      <c r="DR18" s="362">
        <f t="shared" si="39"/>
        <v>2861</v>
      </c>
      <c r="DS18" s="362">
        <f t="shared" si="39"/>
        <v>2847</v>
      </c>
      <c r="DT18" s="362">
        <f t="shared" si="39"/>
        <v>7564</v>
      </c>
      <c r="DU18" s="362"/>
      <c r="DV18" s="362"/>
      <c r="DW18" s="362"/>
      <c r="DX18" s="362"/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39416</v>
      </c>
    </row>
    <row r="19" spans="1:133" s="51" customFormat="1" ht="15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61">
        <v>6381</v>
      </c>
      <c r="BJ19" s="525">
        <v>6509</v>
      </c>
      <c r="BK19" s="548">
        <v>6727</v>
      </c>
      <c r="BL19" s="56">
        <v>6864</v>
      </c>
      <c r="BM19" s="272">
        <v>6342</v>
      </c>
      <c r="BN19" s="272">
        <v>5541</v>
      </c>
      <c r="BO19" s="56"/>
      <c r="BP19" s="272"/>
      <c r="BQ19" s="272"/>
      <c r="BR19" s="272"/>
      <c r="BS19" s="272"/>
      <c r="BT19" s="272"/>
      <c r="BU19" s="72">
        <f t="shared" si="35"/>
        <v>446</v>
      </c>
      <c r="BV19" s="76">
        <f t="shared" si="35"/>
        <v>1738</v>
      </c>
      <c r="BW19" s="76">
        <f t="shared" si="35"/>
        <v>1971</v>
      </c>
      <c r="BX19" s="76">
        <f t="shared" si="35"/>
        <v>2169</v>
      </c>
      <c r="BY19" s="76">
        <f t="shared" si="35"/>
        <v>1076</v>
      </c>
      <c r="BZ19" s="76">
        <f t="shared" si="35"/>
        <v>1119</v>
      </c>
      <c r="CA19" s="76">
        <f t="shared" si="35"/>
        <v>842</v>
      </c>
      <c r="CB19" s="76">
        <f t="shared" si="35"/>
        <v>1435</v>
      </c>
      <c r="CC19" s="76">
        <f t="shared" si="35"/>
        <v>1172</v>
      </c>
      <c r="CD19" s="382">
        <f t="shared" si="35"/>
        <v>249</v>
      </c>
      <c r="CE19" s="405">
        <f t="shared" si="36"/>
        <v>1138</v>
      </c>
      <c r="CF19" s="76">
        <f t="shared" si="36"/>
        <v>327</v>
      </c>
      <c r="CG19" s="76">
        <f t="shared" si="36"/>
        <v>-1007</v>
      </c>
      <c r="CH19" s="76">
        <f t="shared" si="36"/>
        <v>-2792</v>
      </c>
      <c r="CI19" s="76">
        <f t="shared" si="36"/>
        <v>-2593</v>
      </c>
      <c r="CJ19" s="223">
        <f t="shared" si="36"/>
        <v>-1382</v>
      </c>
      <c r="CK19" s="223">
        <f t="shared" si="36"/>
        <v>-679</v>
      </c>
      <c r="CL19" s="223">
        <f t="shared" si="36"/>
        <v>-1052</v>
      </c>
      <c r="CM19" s="223">
        <f t="shared" si="36"/>
        <v>-574</v>
      </c>
      <c r="CN19" s="223">
        <f t="shared" si="36"/>
        <v>689</v>
      </c>
      <c r="CO19" s="223">
        <f t="shared" si="37"/>
        <v>456</v>
      </c>
      <c r="CP19" s="362">
        <f t="shared" si="37"/>
        <v>709</v>
      </c>
      <c r="CQ19" s="331">
        <f t="shared" si="37"/>
        <v>2201</v>
      </c>
      <c r="CR19" s="249">
        <f t="shared" si="37"/>
        <v>1253</v>
      </c>
      <c r="CS19" s="249">
        <f t="shared" si="37"/>
        <v>1600</v>
      </c>
      <c r="CT19" s="249">
        <f t="shared" si="37"/>
        <v>858</v>
      </c>
      <c r="CU19" s="249">
        <f t="shared" si="37"/>
        <v>450</v>
      </c>
      <c r="CV19" s="249">
        <f t="shared" si="37"/>
        <v>350</v>
      </c>
      <c r="CW19" s="249">
        <f t="shared" si="37"/>
        <v>203</v>
      </c>
      <c r="CX19" s="249">
        <f t="shared" si="37"/>
        <v>460</v>
      </c>
      <c r="CY19" s="249">
        <f t="shared" si="38"/>
        <v>848</v>
      </c>
      <c r="CZ19" s="249">
        <f t="shared" si="38"/>
        <v>-1079</v>
      </c>
      <c r="DA19" s="249">
        <f t="shared" si="38"/>
        <v>-1192</v>
      </c>
      <c r="DB19" s="362">
        <f t="shared" si="38"/>
        <v>-921</v>
      </c>
      <c r="DC19" s="362">
        <f t="shared" si="38"/>
        <v>-2604</v>
      </c>
      <c r="DD19" s="362">
        <f t="shared" si="38"/>
        <v>-1618</v>
      </c>
      <c r="DE19" s="362">
        <f t="shared" si="38"/>
        <v>-1203</v>
      </c>
      <c r="DF19" s="362">
        <f t="shared" si="38"/>
        <v>-567</v>
      </c>
      <c r="DG19" s="362">
        <f t="shared" si="38"/>
        <v>-393</v>
      </c>
      <c r="DH19" s="362">
        <f t="shared" si="38"/>
        <v>-720</v>
      </c>
      <c r="DI19" s="362">
        <f t="shared" si="39"/>
        <v>-596</v>
      </c>
      <c r="DJ19" s="362">
        <f t="shared" si="39"/>
        <v>-805</v>
      </c>
      <c r="DK19" s="362">
        <f t="shared" si="39"/>
        <v>-807</v>
      </c>
      <c r="DL19" s="362">
        <f t="shared" si="39"/>
        <v>-445</v>
      </c>
      <c r="DM19" s="362">
        <f t="shared" si="39"/>
        <v>-458</v>
      </c>
      <c r="DN19" s="362">
        <f t="shared" si="39"/>
        <v>-339</v>
      </c>
      <c r="DO19" s="362">
        <f t="shared" si="39"/>
        <v>-315</v>
      </c>
      <c r="DP19" s="362">
        <f t="shared" si="39"/>
        <v>-122</v>
      </c>
      <c r="DQ19" s="362">
        <f t="shared" si="39"/>
        <v>259</v>
      </c>
      <c r="DR19" s="362">
        <f t="shared" si="39"/>
        <v>433</v>
      </c>
      <c r="DS19" s="362">
        <f t="shared" si="39"/>
        <v>391</v>
      </c>
      <c r="DT19" s="362">
        <f t="shared" si="39"/>
        <v>-504</v>
      </c>
      <c r="DU19" s="362"/>
      <c r="DV19" s="362"/>
      <c r="DW19" s="362"/>
      <c r="DX19" s="362"/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5541</v>
      </c>
    </row>
    <row r="20" spans="1:133" s="51" customFormat="1" ht="15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61">
        <v>2136</v>
      </c>
      <c r="BJ20" s="525">
        <v>2179</v>
      </c>
      <c r="BK20" s="548">
        <v>2182</v>
      </c>
      <c r="BL20" s="56">
        <v>2177</v>
      </c>
      <c r="BM20" s="272">
        <v>2063</v>
      </c>
      <c r="BN20" s="272">
        <v>1558</v>
      </c>
      <c r="BO20" s="56"/>
      <c r="BP20" s="272"/>
      <c r="BQ20" s="272"/>
      <c r="BR20" s="272"/>
      <c r="BS20" s="272"/>
      <c r="BT20" s="272"/>
      <c r="BU20" s="72">
        <f t="shared" si="35"/>
        <v>76</v>
      </c>
      <c r="BV20" s="76">
        <f t="shared" si="35"/>
        <v>777</v>
      </c>
      <c r="BW20" s="76">
        <f t="shared" si="35"/>
        <v>753</v>
      </c>
      <c r="BX20" s="76">
        <f t="shared" si="35"/>
        <v>810</v>
      </c>
      <c r="BY20" s="76">
        <f t="shared" si="35"/>
        <v>419</v>
      </c>
      <c r="BZ20" s="76">
        <f t="shared" si="35"/>
        <v>391</v>
      </c>
      <c r="CA20" s="76">
        <f t="shared" si="35"/>
        <v>332</v>
      </c>
      <c r="CB20" s="76">
        <f t="shared" si="35"/>
        <v>535</v>
      </c>
      <c r="CC20" s="76">
        <f t="shared" si="35"/>
        <v>472</v>
      </c>
      <c r="CD20" s="382">
        <f t="shared" si="35"/>
        <v>225</v>
      </c>
      <c r="CE20" s="405">
        <f t="shared" si="36"/>
        <v>771</v>
      </c>
      <c r="CF20" s="76">
        <f t="shared" si="36"/>
        <v>473</v>
      </c>
      <c r="CG20" s="76">
        <f t="shared" si="36"/>
        <v>-80</v>
      </c>
      <c r="CH20" s="76">
        <f t="shared" si="36"/>
        <v>-973</v>
      </c>
      <c r="CI20" s="76">
        <f t="shared" si="36"/>
        <v>-867</v>
      </c>
      <c r="CJ20" s="223">
        <f t="shared" si="36"/>
        <v>-455</v>
      </c>
      <c r="CK20" s="223">
        <f t="shared" si="36"/>
        <v>-182</v>
      </c>
      <c r="CL20" s="223">
        <f t="shared" si="36"/>
        <v>-347</v>
      </c>
      <c r="CM20" s="223">
        <f t="shared" si="36"/>
        <v>-305</v>
      </c>
      <c r="CN20" s="223">
        <f t="shared" si="36"/>
        <v>329</v>
      </c>
      <c r="CO20" s="223">
        <f t="shared" si="37"/>
        <v>419</v>
      </c>
      <c r="CP20" s="362">
        <f t="shared" si="37"/>
        <v>467</v>
      </c>
      <c r="CQ20" s="331">
        <f t="shared" si="37"/>
        <v>1167</v>
      </c>
      <c r="CR20" s="249">
        <f t="shared" si="37"/>
        <v>714</v>
      </c>
      <c r="CS20" s="249">
        <f t="shared" si="37"/>
        <v>817</v>
      </c>
      <c r="CT20" s="249">
        <f t="shared" si="37"/>
        <v>463</v>
      </c>
      <c r="CU20" s="249">
        <f t="shared" si="37"/>
        <v>449</v>
      </c>
      <c r="CV20" s="249">
        <f t="shared" si="37"/>
        <v>370</v>
      </c>
      <c r="CW20" s="249">
        <f t="shared" si="37"/>
        <v>233</v>
      </c>
      <c r="CX20" s="249">
        <f t="shared" si="37"/>
        <v>400</v>
      </c>
      <c r="CY20" s="249">
        <f t="shared" si="38"/>
        <v>683</v>
      </c>
      <c r="CZ20" s="249">
        <f t="shared" si="38"/>
        <v>-361</v>
      </c>
      <c r="DA20" s="249">
        <f t="shared" si="38"/>
        <v>-428</v>
      </c>
      <c r="DB20" s="362">
        <f t="shared" si="38"/>
        <v>-329</v>
      </c>
      <c r="DC20" s="362">
        <f t="shared" si="38"/>
        <v>-1363</v>
      </c>
      <c r="DD20" s="362">
        <f t="shared" si="38"/>
        <v>-862</v>
      </c>
      <c r="DE20" s="362">
        <f t="shared" si="38"/>
        <v>-653</v>
      </c>
      <c r="DF20" s="362">
        <f t="shared" si="38"/>
        <v>-346</v>
      </c>
      <c r="DG20" s="362">
        <f t="shared" si="38"/>
        <v>-360</v>
      </c>
      <c r="DH20" s="362">
        <f t="shared" si="38"/>
        <v>-371</v>
      </c>
      <c r="DI20" s="362">
        <f t="shared" si="39"/>
        <v>-398</v>
      </c>
      <c r="DJ20" s="362">
        <f t="shared" si="39"/>
        <v>-428</v>
      </c>
      <c r="DK20" s="362">
        <f t="shared" si="39"/>
        <v>-599</v>
      </c>
      <c r="DL20" s="362">
        <f t="shared" si="39"/>
        <v>-443</v>
      </c>
      <c r="DM20" s="362">
        <f t="shared" si="39"/>
        <v>-329</v>
      </c>
      <c r="DN20" s="362">
        <f t="shared" si="39"/>
        <v>-361</v>
      </c>
      <c r="DO20" s="362">
        <f t="shared" si="39"/>
        <v>-161</v>
      </c>
      <c r="DP20" s="362">
        <f t="shared" si="39"/>
        <v>-104</v>
      </c>
      <c r="DQ20" s="362">
        <f t="shared" si="39"/>
        <v>-11</v>
      </c>
      <c r="DR20" s="362">
        <f t="shared" si="39"/>
        <v>82</v>
      </c>
      <c r="DS20" s="362">
        <f t="shared" si="39"/>
        <v>82</v>
      </c>
      <c r="DT20" s="362">
        <f t="shared" si="39"/>
        <v>-522</v>
      </c>
      <c r="DU20" s="362"/>
      <c r="DV20" s="362"/>
      <c r="DW20" s="362"/>
      <c r="DX20" s="362"/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1558</v>
      </c>
    </row>
    <row r="21" spans="1:133" s="51" customFormat="1" ht="15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61">
        <v>1856</v>
      </c>
      <c r="BJ21" s="525">
        <v>1905</v>
      </c>
      <c r="BK21" s="548">
        <v>1863</v>
      </c>
      <c r="BL21" s="56">
        <v>1781</v>
      </c>
      <c r="BM21" s="272">
        <v>1673</v>
      </c>
      <c r="BN21" s="272">
        <v>1335</v>
      </c>
      <c r="BO21" s="56"/>
      <c r="BP21" s="272"/>
      <c r="BQ21" s="272"/>
      <c r="BR21" s="272"/>
      <c r="BS21" s="272"/>
      <c r="BT21" s="272"/>
      <c r="BU21" s="72">
        <f t="shared" si="35"/>
        <v>-43</v>
      </c>
      <c r="BV21" s="76">
        <f t="shared" si="35"/>
        <v>667</v>
      </c>
      <c r="BW21" s="76">
        <f t="shared" si="35"/>
        <v>774</v>
      </c>
      <c r="BX21" s="76">
        <f t="shared" si="35"/>
        <v>810</v>
      </c>
      <c r="BY21" s="76">
        <f t="shared" si="35"/>
        <v>394</v>
      </c>
      <c r="BZ21" s="76">
        <f t="shared" si="35"/>
        <v>607</v>
      </c>
      <c r="CA21" s="76">
        <f t="shared" si="35"/>
        <v>525</v>
      </c>
      <c r="CB21" s="76">
        <f t="shared" si="35"/>
        <v>545</v>
      </c>
      <c r="CC21" s="76">
        <f t="shared" si="35"/>
        <v>435</v>
      </c>
      <c r="CD21" s="382">
        <f t="shared" si="35"/>
        <v>211</v>
      </c>
      <c r="CE21" s="405">
        <f t="shared" si="36"/>
        <v>701</v>
      </c>
      <c r="CF21" s="76">
        <f t="shared" si="36"/>
        <v>283</v>
      </c>
      <c r="CG21" s="76">
        <f t="shared" si="36"/>
        <v>-62</v>
      </c>
      <c r="CH21" s="76">
        <f t="shared" si="36"/>
        <v>-783</v>
      </c>
      <c r="CI21" s="76">
        <f t="shared" si="36"/>
        <v>-857</v>
      </c>
      <c r="CJ21" s="223">
        <f t="shared" si="36"/>
        <v>-327</v>
      </c>
      <c r="CK21" s="223">
        <f t="shared" si="36"/>
        <v>-49</v>
      </c>
      <c r="CL21" s="223">
        <f t="shared" si="36"/>
        <v>-301</v>
      </c>
      <c r="CM21" s="223">
        <f t="shared" si="36"/>
        <v>-443</v>
      </c>
      <c r="CN21" s="223">
        <f t="shared" si="36"/>
        <v>292</v>
      </c>
      <c r="CO21" s="223">
        <f t="shared" si="37"/>
        <v>599</v>
      </c>
      <c r="CP21" s="362">
        <f t="shared" si="37"/>
        <v>798</v>
      </c>
      <c r="CQ21" s="331">
        <f t="shared" si="37"/>
        <v>1248</v>
      </c>
      <c r="CR21" s="249">
        <f t="shared" si="37"/>
        <v>927</v>
      </c>
      <c r="CS21" s="249">
        <f t="shared" si="37"/>
        <v>787</v>
      </c>
      <c r="CT21" s="249">
        <f t="shared" si="37"/>
        <v>574</v>
      </c>
      <c r="CU21" s="249">
        <f t="shared" si="37"/>
        <v>553</v>
      </c>
      <c r="CV21" s="249">
        <f t="shared" si="37"/>
        <v>377</v>
      </c>
      <c r="CW21" s="249">
        <f t="shared" si="37"/>
        <v>232</v>
      </c>
      <c r="CX21" s="249">
        <f t="shared" si="37"/>
        <v>431</v>
      </c>
      <c r="CY21" s="249">
        <f t="shared" si="38"/>
        <v>746</v>
      </c>
      <c r="CZ21" s="249">
        <f t="shared" si="38"/>
        <v>-319</v>
      </c>
      <c r="DA21" s="249">
        <f t="shared" si="38"/>
        <v>-492</v>
      </c>
      <c r="DB21" s="362">
        <f t="shared" si="38"/>
        <v>-491</v>
      </c>
      <c r="DC21" s="362">
        <f t="shared" si="38"/>
        <v>-1244</v>
      </c>
      <c r="DD21" s="362">
        <f t="shared" si="38"/>
        <v>-1057</v>
      </c>
      <c r="DE21" s="362">
        <f t="shared" si="38"/>
        <v>-523</v>
      </c>
      <c r="DF21" s="362">
        <f t="shared" si="38"/>
        <v>-347</v>
      </c>
      <c r="DG21" s="362">
        <f t="shared" si="38"/>
        <v>-230</v>
      </c>
      <c r="DH21" s="362">
        <f t="shared" si="38"/>
        <v>-409</v>
      </c>
      <c r="DI21" s="362">
        <f t="shared" si="39"/>
        <v>-473</v>
      </c>
      <c r="DJ21" s="362">
        <f t="shared" si="39"/>
        <v>-480</v>
      </c>
      <c r="DK21" s="362">
        <f t="shared" si="39"/>
        <v>-619</v>
      </c>
      <c r="DL21" s="362">
        <f t="shared" si="39"/>
        <v>-417</v>
      </c>
      <c r="DM21" s="362">
        <f t="shared" si="39"/>
        <v>-444</v>
      </c>
      <c r="DN21" s="362">
        <f t="shared" si="39"/>
        <v>-417</v>
      </c>
      <c r="DO21" s="362">
        <f t="shared" si="39"/>
        <v>-321</v>
      </c>
      <c r="DP21" s="362">
        <f t="shared" si="39"/>
        <v>-28</v>
      </c>
      <c r="DQ21" s="362">
        <f t="shared" si="39"/>
        <v>-107</v>
      </c>
      <c r="DR21" s="362">
        <f t="shared" si="39"/>
        <v>-74</v>
      </c>
      <c r="DS21" s="362">
        <f t="shared" si="39"/>
        <v>-202</v>
      </c>
      <c r="DT21" s="362">
        <f t="shared" si="39"/>
        <v>-521</v>
      </c>
      <c r="DU21" s="362"/>
      <c r="DV21" s="362"/>
      <c r="DW21" s="362"/>
      <c r="DX21" s="362"/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1335</v>
      </c>
    </row>
    <row r="22" spans="1:133" s="65" customFormat="1" ht="15">
      <c r="A22" s="140"/>
      <c r="B22" s="52" t="s">
        <v>144</v>
      </c>
      <c r="C22" s="128">
        <f t="shared" si="40" ref="C22:V22">SUM(C17:C21)</f>
        <v>139963</v>
      </c>
      <c r="D22" s="129">
        <f t="shared" si="40"/>
        <v>145089</v>
      </c>
      <c r="E22" s="129">
        <f t="shared" si="40"/>
        <v>146077</v>
      </c>
      <c r="F22" s="129">
        <f t="shared" si="40"/>
        <v>135049</v>
      </c>
      <c r="G22" s="129">
        <f t="shared" si="40"/>
        <v>139694</v>
      </c>
      <c r="H22" s="129">
        <f t="shared" si="40"/>
        <v>135671</v>
      </c>
      <c r="I22" s="129">
        <f t="shared" si="40"/>
        <v>132156</v>
      </c>
      <c r="J22" s="129">
        <f t="shared" si="40"/>
        <v>125911</v>
      </c>
      <c r="K22" s="129">
        <f t="shared" si="40"/>
        <v>134395</v>
      </c>
      <c r="L22" s="130">
        <f t="shared" si="40"/>
        <v>136611</v>
      </c>
      <c r="M22" s="129">
        <f t="shared" si="40"/>
        <v>132665</v>
      </c>
      <c r="N22" s="129">
        <f t="shared" si="40"/>
        <v>137649</v>
      </c>
      <c r="O22" s="129">
        <f t="shared" si="40"/>
        <v>145375</v>
      </c>
      <c r="P22" s="129">
        <f t="shared" si="40"/>
        <v>150161</v>
      </c>
      <c r="Q22" s="129">
        <f t="shared" si="40"/>
        <v>146259</v>
      </c>
      <c r="R22" s="129">
        <f t="shared" si="40"/>
        <v>145946</v>
      </c>
      <c r="S22" s="129">
        <f t="shared" si="40"/>
        <v>142606</v>
      </c>
      <c r="T22" s="129">
        <f t="shared" si="40"/>
        <v>140686</v>
      </c>
      <c r="U22" s="129">
        <f t="shared" si="40"/>
        <v>136422</v>
      </c>
      <c r="V22" s="129">
        <f t="shared" si="40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62">
        <v>138691</v>
      </c>
      <c r="BJ22" s="526">
        <v>144666</v>
      </c>
      <c r="BK22" s="549">
        <v>150251</v>
      </c>
      <c r="BL22" s="77">
        <v>150891</v>
      </c>
      <c r="BM22" s="273">
        <v>144920</v>
      </c>
      <c r="BN22" s="273">
        <v>154331</v>
      </c>
      <c r="BO22" s="77"/>
      <c r="BP22" s="273"/>
      <c r="BQ22" s="273"/>
      <c r="BR22" s="273"/>
      <c r="BS22" s="273"/>
      <c r="BT22" s="273"/>
      <c r="BU22" s="128">
        <f t="shared" si="41" ref="BU22:BY22">SUM(BU17:BU21)</f>
        <v>5412</v>
      </c>
      <c r="BV22" s="131">
        <f t="shared" si="41"/>
        <v>5072</v>
      </c>
      <c r="BW22" s="131">
        <f t="shared" si="41"/>
        <v>182</v>
      </c>
      <c r="BX22" s="131">
        <f t="shared" si="41"/>
        <v>10897</v>
      </c>
      <c r="BY22" s="131">
        <f t="shared" si="41"/>
        <v>2912</v>
      </c>
      <c r="BZ22" s="131">
        <f t="shared" si="42" ref="BZ22:CH22">SUM(BZ17:BZ21)</f>
        <v>5015</v>
      </c>
      <c r="CA22" s="131">
        <f t="shared" si="42"/>
        <v>4266</v>
      </c>
      <c r="CB22" s="131">
        <f t="shared" si="42"/>
        <v>14438</v>
      </c>
      <c r="CC22" s="131">
        <f t="shared" si="42"/>
        <v>10129</v>
      </c>
      <c r="CD22" s="383">
        <f t="shared" si="42"/>
        <v>4444</v>
      </c>
      <c r="CE22" s="406">
        <f t="shared" si="42"/>
        <v>4712</v>
      </c>
      <c r="CF22" s="131">
        <f t="shared" si="42"/>
        <v>754</v>
      </c>
      <c r="CG22" s="131">
        <f t="shared" si="42"/>
        <v>-10304</v>
      </c>
      <c r="CH22" s="131">
        <f t="shared" si="42"/>
        <v>-9037</v>
      </c>
      <c r="CI22" s="131">
        <f t="shared" si="43" ref="CI22:CJ22">SUM(CI17:CI21)</f>
        <v>-8571</v>
      </c>
      <c r="CJ22" s="224">
        <f t="shared" si="43"/>
        <v>-8896</v>
      </c>
      <c r="CK22" s="224">
        <f t="shared" si="44" ref="CK22:CL22">SUM(CK17:CK21)</f>
        <v>-8863</v>
      </c>
      <c r="CL22" s="224">
        <f t="shared" si="44"/>
        <v>-11244</v>
      </c>
      <c r="CM22" s="224">
        <f t="shared" si="45" ref="CM22:CN22">SUM(CM17:CM21)</f>
        <v>-7451</v>
      </c>
      <c r="CN22" s="224">
        <f t="shared" si="45"/>
        <v>309</v>
      </c>
      <c r="CO22" s="224">
        <f t="shared" si="46" ref="CO22:CQ22">SUM(CO17:CO21)</f>
        <v>-2911</v>
      </c>
      <c r="CP22" s="363">
        <f t="shared" si="46"/>
        <v>-9514</v>
      </c>
      <c r="CQ22" s="332">
        <f t="shared" si="46"/>
        <v>6679</v>
      </c>
      <c r="CR22" s="250">
        <f t="shared" si="47" ref="CR22">SUM(CR17:CR21)</f>
        <v>1747</v>
      </c>
      <c r="CS22" s="250">
        <f t="shared" si="48" ref="CS22">SUM(CS17:CS21)</f>
        <v>4388</v>
      </c>
      <c r="CT22" s="250">
        <f t="shared" si="49" ref="CT22">SUM(CT17:CT21)</f>
        <v>3070</v>
      </c>
      <c r="CU22" s="250">
        <f t="shared" si="50" ref="CU22">SUM(CU17:CU21)</f>
        <v>550</v>
      </c>
      <c r="CV22" s="250">
        <f t="shared" si="51" ref="CV22">SUM(CV17:CV21)</f>
        <v>1599</v>
      </c>
      <c r="CW22" s="250">
        <f t="shared" si="52" ref="CW22">SUM(CW17:CW21)</f>
        <v>2814</v>
      </c>
      <c r="CX22" s="250">
        <f t="shared" si="53" ref="CX22">SUM(CX17:CX21)</f>
        <v>2810</v>
      </c>
      <c r="CY22" s="250">
        <f t="shared" si="54" ref="CY22">SUM(CY17:CY21)</f>
        <v>6058</v>
      </c>
      <c r="CZ22" s="250">
        <f t="shared" si="55" ref="CZ22">SUM(CZ17:CZ21)</f>
        <v>-8624</v>
      </c>
      <c r="DA22" s="250">
        <f t="shared" si="56" ref="DA22">SUM(DA17:DA21)</f>
        <v>-7952</v>
      </c>
      <c r="DB22" s="363">
        <f t="shared" si="57" ref="DB22">SUM(DB17:DB21)</f>
        <v>5177</v>
      </c>
      <c r="DC22" s="363">
        <f t="shared" si="58" ref="DC22">SUM(DC17:DC21)</f>
        <v>-5046</v>
      </c>
      <c r="DD22" s="363">
        <f t="shared" si="59" ref="DD22">SUM(DD17:DD21)</f>
        <v>2659</v>
      </c>
      <c r="DE22" s="363">
        <f t="shared" si="60" ref="DE22">SUM(DE17:DE21)</f>
        <v>4553</v>
      </c>
      <c r="DF22" s="363">
        <f t="shared" si="61" ref="DF22:DG22">SUM(DF17:DF21)</f>
        <v>4381</v>
      </c>
      <c r="DG22" s="363">
        <f t="shared" si="61"/>
        <v>1939</v>
      </c>
      <c r="DH22" s="363">
        <f t="shared" si="62" ref="DH22">SUM(DH17:DH21)</f>
        <v>3197</v>
      </c>
      <c r="DI22" s="363">
        <f t="shared" si="63" ref="DI22">SUM(DI17:DI21)</f>
        <v>6487</v>
      </c>
      <c r="DJ22" s="363">
        <f t="shared" si="64" ref="DJ22:DK22">SUM(DJ17:DJ21)</f>
        <v>1621</v>
      </c>
      <c r="DK22" s="363">
        <f t="shared" si="64"/>
        <v>616</v>
      </c>
      <c r="DL22" s="363">
        <f t="shared" si="65" ref="DL22:DM22">SUM(DL17:DL21)</f>
        <v>1608</v>
      </c>
      <c r="DM22" s="363">
        <f t="shared" si="65"/>
        <v>4444</v>
      </c>
      <c r="DN22" s="363">
        <f t="shared" si="66" ref="DN22:DO22">SUM(DN17:DN21)</f>
        <v>1137</v>
      </c>
      <c r="DO22" s="363">
        <f t="shared" si="66"/>
        <v>-319</v>
      </c>
      <c r="DP22" s="363">
        <f t="shared" si="67" ref="DP22">SUM(DP17:DP21)</f>
        <v>1857</v>
      </c>
      <c r="DQ22" s="363">
        <f t="shared" si="68" ref="DQ22:DR22">SUM(DQ17:DQ21)</f>
        <v>6239</v>
      </c>
      <c r="DR22" s="363">
        <f t="shared" si="68"/>
        <v>2316</v>
      </c>
      <c r="DS22" s="363">
        <f t="shared" si="69" ref="DS22:DT22">SUM(DS17:DS21)</f>
        <v>4743</v>
      </c>
      <c r="DT22" s="363">
        <f t="shared" si="69"/>
        <v>12485</v>
      </c>
      <c r="DU22" s="363"/>
      <c r="DV22" s="363"/>
      <c r="DW22" s="363"/>
      <c r="DX22" s="363"/>
      <c r="DY22" s="363"/>
      <c r="DZ22" s="363"/>
      <c r="EA22" s="363"/>
      <c r="EC22" s="77">
        <f>SUM(EC17:EC21)</f>
        <v>154331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ht="15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61">
        <v>39993</v>
      </c>
      <c r="BJ24" s="525">
        <v>42840</v>
      </c>
      <c r="BK24" s="548">
        <v>41166</v>
      </c>
      <c r="BL24" s="56">
        <v>39166</v>
      </c>
      <c r="BM24" s="272">
        <v>33476</v>
      </c>
      <c r="BN24" s="272">
        <v>36225</v>
      </c>
      <c r="BO24" s="56"/>
      <c r="BP24" s="272"/>
      <c r="BQ24" s="272"/>
      <c r="BR24" s="272"/>
      <c r="BS24" s="272"/>
      <c r="BT24" s="272"/>
      <c r="BU24" s="72">
        <f t="shared" si="70" ref="BU24:CD28">O24-C24</f>
        <v>3154</v>
      </c>
      <c r="BV24" s="76">
        <f t="shared" si="70"/>
        <v>-4999</v>
      </c>
      <c r="BW24" s="76">
        <f t="shared" si="70"/>
        <v>-8265</v>
      </c>
      <c r="BX24" s="76">
        <f t="shared" si="70"/>
        <v>868</v>
      </c>
      <c r="BY24" s="76">
        <f t="shared" si="70"/>
        <v>-8659</v>
      </c>
      <c r="BZ24" s="76">
        <f t="shared" si="70"/>
        <v>-1629</v>
      </c>
      <c r="CA24" s="76">
        <f t="shared" si="70"/>
        <v>-5232</v>
      </c>
      <c r="CB24" s="76">
        <f t="shared" si="70"/>
        <v>379</v>
      </c>
      <c r="CC24" s="76">
        <f t="shared" si="70"/>
        <v>-4133</v>
      </c>
      <c r="CD24" s="382">
        <f t="shared" si="70"/>
        <v>-5775</v>
      </c>
      <c r="CE24" s="405">
        <f t="shared" si="71" ref="CE24:CN28">Y24-M24</f>
        <v>-5052</v>
      </c>
      <c r="CF24" s="76">
        <f t="shared" si="71"/>
        <v>-4956</v>
      </c>
      <c r="CG24" s="76">
        <f t="shared" si="71"/>
        <v>-9083</v>
      </c>
      <c r="CH24" s="76">
        <f t="shared" si="71"/>
        <v>-2428</v>
      </c>
      <c r="CI24" s="76">
        <f t="shared" si="71"/>
        <v>2413</v>
      </c>
      <c r="CJ24" s="223">
        <f t="shared" si="71"/>
        <v>-301</v>
      </c>
      <c r="CK24" s="223">
        <f t="shared" si="71"/>
        <v>4072</v>
      </c>
      <c r="CL24" s="223">
        <f t="shared" si="71"/>
        <v>1649</v>
      </c>
      <c r="CM24" s="223">
        <f t="shared" si="71"/>
        <v>3491</v>
      </c>
      <c r="CN24" s="223">
        <f t="shared" si="71"/>
        <v>5231</v>
      </c>
      <c r="CO24" s="223">
        <f t="shared" si="72" ref="CO24:CX28">AI24-W24</f>
        <v>4018</v>
      </c>
      <c r="CP24" s="362">
        <f t="shared" si="72"/>
        <v>1975</v>
      </c>
      <c r="CQ24" s="331">
        <f t="shared" si="72"/>
        <v>9885</v>
      </c>
      <c r="CR24" s="249">
        <f t="shared" si="72"/>
        <v>2402</v>
      </c>
      <c r="CS24" s="249">
        <f t="shared" si="72"/>
        <v>2209</v>
      </c>
      <c r="CT24" s="249">
        <f t="shared" si="72"/>
        <v>2696</v>
      </c>
      <c r="CU24" s="249">
        <f t="shared" si="72"/>
        <v>-95</v>
      </c>
      <c r="CV24" s="249">
        <f t="shared" si="72"/>
        <v>1031</v>
      </c>
      <c r="CW24" s="249">
        <f t="shared" si="72"/>
        <v>1465</v>
      </c>
      <c r="CX24" s="249">
        <f t="shared" si="72"/>
        <v>-480</v>
      </c>
      <c r="CY24" s="249">
        <f t="shared" si="73" ref="CY24:DH28">AS24-AG24</f>
        <v>980</v>
      </c>
      <c r="CZ24" s="249">
        <f t="shared" si="73"/>
        <v>-3643</v>
      </c>
      <c r="DA24" s="249">
        <f t="shared" si="73"/>
        <v>-3226</v>
      </c>
      <c r="DB24" s="362">
        <f t="shared" si="73"/>
        <v>-323</v>
      </c>
      <c r="DC24" s="362">
        <f t="shared" si="73"/>
        <v>-5185</v>
      </c>
      <c r="DD24" s="362">
        <f t="shared" si="73"/>
        <v>244</v>
      </c>
      <c r="DE24" s="362">
        <f t="shared" si="73"/>
        <v>1034</v>
      </c>
      <c r="DF24" s="362">
        <f t="shared" si="73"/>
        <v>23</v>
      </c>
      <c r="DG24" s="362">
        <f t="shared" si="73"/>
        <v>-569</v>
      </c>
      <c r="DH24" s="362">
        <f t="shared" si="73"/>
        <v>294</v>
      </c>
      <c r="DI24" s="362">
        <f t="shared" si="74" ref="DI24:DT28">BC24-AQ24</f>
        <v>1562</v>
      </c>
      <c r="DJ24" s="362">
        <f t="shared" si="74"/>
        <v>-2025</v>
      </c>
      <c r="DK24" s="362">
        <f t="shared" si="74"/>
        <v>-977</v>
      </c>
      <c r="DL24" s="362">
        <f t="shared" si="74"/>
        <v>-785</v>
      </c>
      <c r="DM24" s="362">
        <f t="shared" si="74"/>
        <v>1559</v>
      </c>
      <c r="DN24" s="362">
        <f t="shared" si="74"/>
        <v>638</v>
      </c>
      <c r="DO24" s="362">
        <f t="shared" si="74"/>
        <v>-1056</v>
      </c>
      <c r="DP24" s="362">
        <f t="shared" si="74"/>
        <v>1205</v>
      </c>
      <c r="DQ24" s="362">
        <f t="shared" si="74"/>
        <v>-145</v>
      </c>
      <c r="DR24" s="362">
        <f t="shared" si="74"/>
        <v>-547</v>
      </c>
      <c r="DS24" s="362">
        <f t="shared" si="74"/>
        <v>-871</v>
      </c>
      <c r="DT24" s="362">
        <f t="shared" si="74"/>
        <v>1393</v>
      </c>
      <c r="DU24" s="362"/>
      <c r="DV24" s="362"/>
      <c r="DW24" s="362"/>
      <c r="DX24" s="362"/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36225</v>
      </c>
    </row>
    <row r="25" spans="1:133" s="51" customFormat="1" ht="15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61">
        <v>8141</v>
      </c>
      <c r="BJ25" s="525">
        <v>7535</v>
      </c>
      <c r="BK25" s="548">
        <v>7576</v>
      </c>
      <c r="BL25" s="56">
        <v>7218</v>
      </c>
      <c r="BM25" s="272">
        <v>5530</v>
      </c>
      <c r="BN25" s="272">
        <v>7210</v>
      </c>
      <c r="BO25" s="56"/>
      <c r="BP25" s="272"/>
      <c r="BQ25" s="272"/>
      <c r="BR25" s="272"/>
      <c r="BS25" s="272"/>
      <c r="BT25" s="272"/>
      <c r="BU25" s="72">
        <f t="shared" si="70"/>
        <v>-290</v>
      </c>
      <c r="BV25" s="76">
        <f t="shared" si="70"/>
        <v>-842</v>
      </c>
      <c r="BW25" s="76">
        <f t="shared" si="70"/>
        <v>-2352</v>
      </c>
      <c r="BX25" s="76">
        <f t="shared" si="70"/>
        <v>242</v>
      </c>
      <c r="BY25" s="76">
        <f t="shared" si="70"/>
        <v>-797</v>
      </c>
      <c r="BZ25" s="76">
        <f t="shared" si="70"/>
        <v>58</v>
      </c>
      <c r="CA25" s="76">
        <f t="shared" si="70"/>
        <v>-465</v>
      </c>
      <c r="CB25" s="76">
        <f t="shared" si="70"/>
        <v>75</v>
      </c>
      <c r="CC25" s="76">
        <f t="shared" si="70"/>
        <v>-8</v>
      </c>
      <c r="CD25" s="382">
        <f t="shared" si="70"/>
        <v>19</v>
      </c>
      <c r="CE25" s="405">
        <f t="shared" si="71"/>
        <v>-399</v>
      </c>
      <c r="CF25" s="76">
        <f t="shared" si="71"/>
        <v>1101</v>
      </c>
      <c r="CG25" s="76">
        <f t="shared" si="71"/>
        <v>317</v>
      </c>
      <c r="CH25" s="76">
        <f t="shared" si="71"/>
        <v>1172</v>
      </c>
      <c r="CI25" s="76">
        <f t="shared" si="71"/>
        <v>1088</v>
      </c>
      <c r="CJ25" s="223">
        <f t="shared" si="71"/>
        <v>771</v>
      </c>
      <c r="CK25" s="223">
        <f t="shared" si="71"/>
        <v>807</v>
      </c>
      <c r="CL25" s="223">
        <f t="shared" si="71"/>
        <v>641</v>
      </c>
      <c r="CM25" s="223">
        <f t="shared" si="71"/>
        <v>874</v>
      </c>
      <c r="CN25" s="223">
        <f t="shared" si="71"/>
        <v>1277</v>
      </c>
      <c r="CO25" s="223">
        <f t="shared" si="72"/>
        <v>652</v>
      </c>
      <c r="CP25" s="362">
        <f t="shared" si="72"/>
        <v>-130</v>
      </c>
      <c r="CQ25" s="331">
        <f t="shared" si="72"/>
        <v>1816</v>
      </c>
      <c r="CR25" s="249">
        <f t="shared" si="72"/>
        <v>578</v>
      </c>
      <c r="CS25" s="249">
        <f t="shared" si="72"/>
        <v>952</v>
      </c>
      <c r="CT25" s="249">
        <f t="shared" si="72"/>
        <v>-171</v>
      </c>
      <c r="CU25" s="249">
        <f t="shared" si="72"/>
        <v>132</v>
      </c>
      <c r="CV25" s="249">
        <f t="shared" si="72"/>
        <v>-667</v>
      </c>
      <c r="CW25" s="249">
        <f t="shared" si="72"/>
        <v>318</v>
      </c>
      <c r="CX25" s="249">
        <f t="shared" si="72"/>
        <v>184</v>
      </c>
      <c r="CY25" s="249">
        <f t="shared" si="73"/>
        <v>459</v>
      </c>
      <c r="CZ25" s="249">
        <f t="shared" si="73"/>
        <v>-445</v>
      </c>
      <c r="DA25" s="249">
        <f t="shared" si="73"/>
        <v>-167</v>
      </c>
      <c r="DB25" s="362">
        <f t="shared" si="73"/>
        <v>1072</v>
      </c>
      <c r="DC25" s="362">
        <f t="shared" si="73"/>
        <v>877</v>
      </c>
      <c r="DD25" s="362">
        <f t="shared" si="73"/>
        <v>409</v>
      </c>
      <c r="DE25" s="362">
        <f t="shared" si="73"/>
        <v>18</v>
      </c>
      <c r="DF25" s="362">
        <f t="shared" si="73"/>
        <v>556</v>
      </c>
      <c r="DG25" s="362">
        <f t="shared" si="73"/>
        <v>273</v>
      </c>
      <c r="DH25" s="362">
        <f t="shared" si="73"/>
        <v>532</v>
      </c>
      <c r="DI25" s="362">
        <f t="shared" si="74"/>
        <v>679</v>
      </c>
      <c r="DJ25" s="362">
        <f t="shared" si="74"/>
        <v>-60</v>
      </c>
      <c r="DK25" s="362">
        <f t="shared" si="74"/>
        <v>208</v>
      </c>
      <c r="DL25" s="362">
        <f t="shared" si="74"/>
        <v>434</v>
      </c>
      <c r="DM25" s="362">
        <f t="shared" si="74"/>
        <v>849</v>
      </c>
      <c r="DN25" s="362">
        <f t="shared" si="74"/>
        <v>29</v>
      </c>
      <c r="DO25" s="362">
        <f t="shared" si="74"/>
        <v>857</v>
      </c>
      <c r="DP25" s="362">
        <f t="shared" si="74"/>
        <v>1066</v>
      </c>
      <c r="DQ25" s="362">
        <f t="shared" si="74"/>
        <v>1271</v>
      </c>
      <c r="DR25" s="362">
        <f t="shared" si="74"/>
        <v>1262</v>
      </c>
      <c r="DS25" s="362">
        <f t="shared" si="74"/>
        <v>406</v>
      </c>
      <c r="DT25" s="362">
        <f t="shared" si="74"/>
        <v>1917</v>
      </c>
      <c r="DU25" s="362"/>
      <c r="DV25" s="362"/>
      <c r="DW25" s="362"/>
      <c r="DX25" s="362"/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7210</v>
      </c>
    </row>
    <row r="26" spans="1:133" s="51" customFormat="1" ht="15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61">
        <v>3361</v>
      </c>
      <c r="BJ26" s="525">
        <v>3204</v>
      </c>
      <c r="BK26" s="548">
        <v>3225</v>
      </c>
      <c r="BL26" s="56">
        <v>3151</v>
      </c>
      <c r="BM26" s="272">
        <v>2368</v>
      </c>
      <c r="BN26" s="272">
        <v>2222</v>
      </c>
      <c r="BO26" s="56"/>
      <c r="BP26" s="272"/>
      <c r="BQ26" s="272"/>
      <c r="BR26" s="272"/>
      <c r="BS26" s="272"/>
      <c r="BT26" s="272"/>
      <c r="BU26" s="72">
        <f t="shared" si="70"/>
        <v>68</v>
      </c>
      <c r="BV26" s="76">
        <f t="shared" si="70"/>
        <v>494</v>
      </c>
      <c r="BW26" s="76">
        <f t="shared" si="70"/>
        <v>371</v>
      </c>
      <c r="BX26" s="76">
        <f t="shared" si="70"/>
        <v>806</v>
      </c>
      <c r="BY26" s="76">
        <f t="shared" si="70"/>
        <v>-206</v>
      </c>
      <c r="BZ26" s="76">
        <f t="shared" si="70"/>
        <v>122</v>
      </c>
      <c r="CA26" s="76">
        <f t="shared" si="70"/>
        <v>-206</v>
      </c>
      <c r="CB26" s="76">
        <f t="shared" si="70"/>
        <v>403</v>
      </c>
      <c r="CC26" s="76">
        <f t="shared" si="70"/>
        <v>208</v>
      </c>
      <c r="CD26" s="382">
        <f t="shared" si="70"/>
        <v>-396</v>
      </c>
      <c r="CE26" s="405">
        <f t="shared" si="71"/>
        <v>575</v>
      </c>
      <c r="CF26" s="76">
        <f t="shared" si="71"/>
        <v>152</v>
      </c>
      <c r="CG26" s="76">
        <f t="shared" si="71"/>
        <v>-748</v>
      </c>
      <c r="CH26" s="76">
        <f t="shared" si="71"/>
        <v>-1653</v>
      </c>
      <c r="CI26" s="76">
        <f t="shared" si="71"/>
        <v>-788</v>
      </c>
      <c r="CJ26" s="223">
        <f t="shared" si="71"/>
        <v>-172</v>
      </c>
      <c r="CK26" s="223">
        <f t="shared" si="71"/>
        <v>203</v>
      </c>
      <c r="CL26" s="223">
        <f t="shared" si="71"/>
        <v>-252</v>
      </c>
      <c r="CM26" s="223">
        <f t="shared" si="71"/>
        <v>88</v>
      </c>
      <c r="CN26" s="223">
        <f t="shared" si="71"/>
        <v>1130</v>
      </c>
      <c r="CO26" s="223">
        <f t="shared" si="72"/>
        <v>543</v>
      </c>
      <c r="CP26" s="362">
        <f t="shared" si="72"/>
        <v>936</v>
      </c>
      <c r="CQ26" s="331">
        <f t="shared" si="72"/>
        <v>1693</v>
      </c>
      <c r="CR26" s="249">
        <f t="shared" si="72"/>
        <v>826</v>
      </c>
      <c r="CS26" s="249">
        <f t="shared" si="72"/>
        <v>940</v>
      </c>
      <c r="CT26" s="249">
        <f t="shared" si="72"/>
        <v>631</v>
      </c>
      <c r="CU26" s="249">
        <f t="shared" si="72"/>
        <v>318</v>
      </c>
      <c r="CV26" s="249">
        <f t="shared" si="72"/>
        <v>252</v>
      </c>
      <c r="CW26" s="249">
        <f t="shared" si="72"/>
        <v>176</v>
      </c>
      <c r="CX26" s="249">
        <f t="shared" si="72"/>
        <v>447</v>
      </c>
      <c r="CY26" s="249">
        <f t="shared" si="73"/>
        <v>529</v>
      </c>
      <c r="CZ26" s="249">
        <f t="shared" si="73"/>
        <v>-1124</v>
      </c>
      <c r="DA26" s="249">
        <f t="shared" si="73"/>
        <v>-768</v>
      </c>
      <c r="DB26" s="362">
        <f t="shared" si="73"/>
        <v>-956</v>
      </c>
      <c r="DC26" s="362">
        <f t="shared" si="73"/>
        <v>-1843</v>
      </c>
      <c r="DD26" s="362">
        <f t="shared" si="73"/>
        <v>-1173</v>
      </c>
      <c r="DE26" s="362">
        <f t="shared" si="73"/>
        <v>-589</v>
      </c>
      <c r="DF26" s="362">
        <f t="shared" si="73"/>
        <v>-295</v>
      </c>
      <c r="DG26" s="362">
        <f t="shared" si="73"/>
        <v>-242</v>
      </c>
      <c r="DH26" s="362">
        <f t="shared" si="73"/>
        <v>-457</v>
      </c>
      <c r="DI26" s="362">
        <f t="shared" si="74"/>
        <v>-289</v>
      </c>
      <c r="DJ26" s="362">
        <f t="shared" si="74"/>
        <v>-621</v>
      </c>
      <c r="DK26" s="362">
        <f t="shared" si="74"/>
        <v>-398</v>
      </c>
      <c r="DL26" s="362">
        <f t="shared" si="74"/>
        <v>-179</v>
      </c>
      <c r="DM26" s="362">
        <f t="shared" si="74"/>
        <v>-386</v>
      </c>
      <c r="DN26" s="362">
        <f t="shared" si="74"/>
        <v>-35</v>
      </c>
      <c r="DO26" s="362">
        <f t="shared" si="74"/>
        <v>-139</v>
      </c>
      <c r="DP26" s="362">
        <f t="shared" si="74"/>
        <v>-50</v>
      </c>
      <c r="DQ26" s="362">
        <f t="shared" si="74"/>
        <v>8</v>
      </c>
      <c r="DR26" s="362">
        <f t="shared" si="74"/>
        <v>147</v>
      </c>
      <c r="DS26" s="362">
        <f t="shared" si="74"/>
        <v>-111</v>
      </c>
      <c r="DT26" s="362">
        <f t="shared" si="74"/>
        <v>-351</v>
      </c>
      <c r="DU26" s="362"/>
      <c r="DV26" s="362"/>
      <c r="DW26" s="362"/>
      <c r="DX26" s="362"/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2222</v>
      </c>
    </row>
    <row r="27" spans="1:133" s="51" customFormat="1" ht="15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61">
        <v>1293</v>
      </c>
      <c r="BJ27" s="525">
        <v>1255</v>
      </c>
      <c r="BK27" s="548">
        <v>1211</v>
      </c>
      <c r="BL27" s="56">
        <v>1154</v>
      </c>
      <c r="BM27" s="272">
        <v>978</v>
      </c>
      <c r="BN27" s="272">
        <v>757</v>
      </c>
      <c r="BO27" s="56"/>
      <c r="BP27" s="272"/>
      <c r="BQ27" s="272"/>
      <c r="BR27" s="272"/>
      <c r="BS27" s="272"/>
      <c r="BT27" s="272"/>
      <c r="BU27" s="72">
        <f t="shared" si="70"/>
        <v>7</v>
      </c>
      <c r="BV27" s="76">
        <f t="shared" si="70"/>
        <v>384</v>
      </c>
      <c r="BW27" s="76">
        <f t="shared" si="70"/>
        <v>118</v>
      </c>
      <c r="BX27" s="76">
        <f t="shared" si="70"/>
        <v>245</v>
      </c>
      <c r="BY27" s="76">
        <f t="shared" si="70"/>
        <v>-14</v>
      </c>
      <c r="BZ27" s="76">
        <f t="shared" si="70"/>
        <v>43</v>
      </c>
      <c r="CA27" s="76">
        <f t="shared" si="70"/>
        <v>-81</v>
      </c>
      <c r="CB27" s="76">
        <f t="shared" si="70"/>
        <v>100</v>
      </c>
      <c r="CC27" s="76">
        <f t="shared" si="70"/>
        <v>140</v>
      </c>
      <c r="CD27" s="382">
        <f t="shared" si="70"/>
        <v>-26</v>
      </c>
      <c r="CE27" s="405">
        <f t="shared" si="71"/>
        <v>457</v>
      </c>
      <c r="CF27" s="76">
        <f t="shared" si="71"/>
        <v>209</v>
      </c>
      <c r="CG27" s="76">
        <f t="shared" si="71"/>
        <v>-101</v>
      </c>
      <c r="CH27" s="76">
        <f t="shared" si="71"/>
        <v>-733</v>
      </c>
      <c r="CI27" s="76">
        <f t="shared" si="71"/>
        <v>-305</v>
      </c>
      <c r="CJ27" s="223">
        <f t="shared" si="71"/>
        <v>2</v>
      </c>
      <c r="CK27" s="223">
        <f t="shared" si="71"/>
        <v>158</v>
      </c>
      <c r="CL27" s="223">
        <f t="shared" si="71"/>
        <v>-91</v>
      </c>
      <c r="CM27" s="223">
        <f t="shared" si="71"/>
        <v>3</v>
      </c>
      <c r="CN27" s="223">
        <f t="shared" si="71"/>
        <v>564</v>
      </c>
      <c r="CO27" s="223">
        <f t="shared" si="72"/>
        <v>370</v>
      </c>
      <c r="CP27" s="362">
        <f t="shared" si="72"/>
        <v>490</v>
      </c>
      <c r="CQ27" s="331">
        <f t="shared" si="72"/>
        <v>946</v>
      </c>
      <c r="CR27" s="249">
        <f t="shared" si="72"/>
        <v>507</v>
      </c>
      <c r="CS27" s="249">
        <f t="shared" si="72"/>
        <v>519</v>
      </c>
      <c r="CT27" s="249">
        <f t="shared" si="72"/>
        <v>389</v>
      </c>
      <c r="CU27" s="249">
        <f t="shared" si="72"/>
        <v>286</v>
      </c>
      <c r="CV27" s="249">
        <f t="shared" si="72"/>
        <v>191</v>
      </c>
      <c r="CW27" s="249">
        <f t="shared" si="72"/>
        <v>88</v>
      </c>
      <c r="CX27" s="249">
        <f t="shared" si="72"/>
        <v>273</v>
      </c>
      <c r="CY27" s="249">
        <f t="shared" si="73"/>
        <v>355</v>
      </c>
      <c r="CZ27" s="249">
        <f t="shared" si="73"/>
        <v>-536</v>
      </c>
      <c r="DA27" s="249">
        <f t="shared" si="73"/>
        <v>-278</v>
      </c>
      <c r="DB27" s="362">
        <f t="shared" si="73"/>
        <v>-326</v>
      </c>
      <c r="DC27" s="362">
        <f t="shared" si="73"/>
        <v>-990</v>
      </c>
      <c r="DD27" s="362">
        <f t="shared" si="73"/>
        <v>-514</v>
      </c>
      <c r="DE27" s="362">
        <f t="shared" si="73"/>
        <v>-368</v>
      </c>
      <c r="DF27" s="362">
        <f t="shared" si="73"/>
        <v>-272</v>
      </c>
      <c r="DG27" s="362">
        <f t="shared" si="73"/>
        <v>-258</v>
      </c>
      <c r="DH27" s="362">
        <f t="shared" si="73"/>
        <v>-210</v>
      </c>
      <c r="DI27" s="362">
        <f t="shared" si="74"/>
        <v>-182</v>
      </c>
      <c r="DJ27" s="362">
        <f t="shared" si="74"/>
        <v>-254</v>
      </c>
      <c r="DK27" s="362">
        <f t="shared" si="74"/>
        <v>-246</v>
      </c>
      <c r="DL27" s="362">
        <f t="shared" si="74"/>
        <v>-228</v>
      </c>
      <c r="DM27" s="362">
        <f t="shared" si="74"/>
        <v>-228</v>
      </c>
      <c r="DN27" s="362">
        <f t="shared" si="74"/>
        <v>-182</v>
      </c>
      <c r="DO27" s="362">
        <f t="shared" si="74"/>
        <v>-73</v>
      </c>
      <c r="DP27" s="362">
        <f t="shared" si="74"/>
        <v>-95</v>
      </c>
      <c r="DQ27" s="362">
        <f t="shared" si="74"/>
        <v>-48</v>
      </c>
      <c r="DR27" s="362">
        <f t="shared" si="74"/>
        <v>78</v>
      </c>
      <c r="DS27" s="362">
        <f t="shared" si="74"/>
        <v>56</v>
      </c>
      <c r="DT27" s="362">
        <f t="shared" si="74"/>
        <v>-274</v>
      </c>
      <c r="DU27" s="362"/>
      <c r="DV27" s="362"/>
      <c r="DW27" s="362"/>
      <c r="DX27" s="362"/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757</v>
      </c>
    </row>
    <row r="28" spans="1:133" s="51" customFormat="1" ht="15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61">
        <v>1194</v>
      </c>
      <c r="BJ28" s="525">
        <v>1221</v>
      </c>
      <c r="BK28" s="548">
        <v>1193</v>
      </c>
      <c r="BL28" s="56">
        <v>1059</v>
      </c>
      <c r="BM28" s="272">
        <v>879</v>
      </c>
      <c r="BN28" s="272">
        <v>686</v>
      </c>
      <c r="BO28" s="56"/>
      <c r="BP28" s="272"/>
      <c r="BQ28" s="272"/>
      <c r="BR28" s="272"/>
      <c r="BS28" s="272"/>
      <c r="BT28" s="272"/>
      <c r="BU28" s="72">
        <f t="shared" si="70"/>
        <v>-103</v>
      </c>
      <c r="BV28" s="76">
        <f t="shared" si="70"/>
        <v>396</v>
      </c>
      <c r="BW28" s="76">
        <f t="shared" si="70"/>
        <v>241</v>
      </c>
      <c r="BX28" s="76">
        <f t="shared" si="70"/>
        <v>266</v>
      </c>
      <c r="BY28" s="76">
        <f t="shared" si="70"/>
        <v>-44</v>
      </c>
      <c r="BZ28" s="76">
        <f t="shared" si="70"/>
        <v>238</v>
      </c>
      <c r="CA28" s="76">
        <f t="shared" si="70"/>
        <v>71</v>
      </c>
      <c r="CB28" s="76">
        <f t="shared" si="70"/>
        <v>92</v>
      </c>
      <c r="CC28" s="76">
        <f t="shared" si="70"/>
        <v>131</v>
      </c>
      <c r="CD28" s="382">
        <f t="shared" si="70"/>
        <v>15</v>
      </c>
      <c r="CE28" s="405">
        <f t="shared" si="71"/>
        <v>432</v>
      </c>
      <c r="CF28" s="76">
        <f t="shared" si="71"/>
        <v>57</v>
      </c>
      <c r="CG28" s="76">
        <f t="shared" si="71"/>
        <v>-42</v>
      </c>
      <c r="CH28" s="76">
        <f t="shared" si="71"/>
        <v>-624</v>
      </c>
      <c r="CI28" s="76">
        <f t="shared" si="71"/>
        <v>-368</v>
      </c>
      <c r="CJ28" s="223">
        <f t="shared" si="71"/>
        <v>41</v>
      </c>
      <c r="CK28" s="223">
        <f t="shared" si="71"/>
        <v>245</v>
      </c>
      <c r="CL28" s="223">
        <f t="shared" si="71"/>
        <v>-194</v>
      </c>
      <c r="CM28" s="223">
        <f t="shared" si="71"/>
        <v>-139</v>
      </c>
      <c r="CN28" s="223">
        <f t="shared" si="71"/>
        <v>559</v>
      </c>
      <c r="CO28" s="223">
        <f t="shared" si="72"/>
        <v>460</v>
      </c>
      <c r="CP28" s="362">
        <f t="shared" si="72"/>
        <v>655</v>
      </c>
      <c r="CQ28" s="331">
        <f t="shared" si="72"/>
        <v>852</v>
      </c>
      <c r="CR28" s="249">
        <f t="shared" si="72"/>
        <v>471</v>
      </c>
      <c r="CS28" s="249">
        <f t="shared" si="72"/>
        <v>383</v>
      </c>
      <c r="CT28" s="249">
        <f t="shared" si="72"/>
        <v>490</v>
      </c>
      <c r="CU28" s="249">
        <f t="shared" si="72"/>
        <v>308</v>
      </c>
      <c r="CV28" s="249">
        <f t="shared" si="72"/>
        <v>168</v>
      </c>
      <c r="CW28" s="249">
        <f t="shared" si="72"/>
        <v>-9</v>
      </c>
      <c r="CX28" s="249">
        <f t="shared" si="72"/>
        <v>317</v>
      </c>
      <c r="CY28" s="249">
        <f t="shared" si="73"/>
        <v>357</v>
      </c>
      <c r="CZ28" s="249">
        <f t="shared" si="73"/>
        <v>-515</v>
      </c>
      <c r="DA28" s="249">
        <f t="shared" si="73"/>
        <v>-318</v>
      </c>
      <c r="DB28" s="362">
        <f t="shared" si="73"/>
        <v>-451</v>
      </c>
      <c r="DC28" s="362">
        <f t="shared" si="73"/>
        <v>-865</v>
      </c>
      <c r="DD28" s="362">
        <f t="shared" si="73"/>
        <v>-432</v>
      </c>
      <c r="DE28" s="362">
        <f t="shared" si="73"/>
        <v>-147</v>
      </c>
      <c r="DF28" s="362">
        <f t="shared" si="73"/>
        <v>-338</v>
      </c>
      <c r="DG28" s="362">
        <f t="shared" si="73"/>
        <v>-116</v>
      </c>
      <c r="DH28" s="362">
        <f t="shared" si="73"/>
        <v>-112</v>
      </c>
      <c r="DI28" s="362">
        <f t="shared" si="74"/>
        <v>-92</v>
      </c>
      <c r="DJ28" s="362">
        <f t="shared" si="74"/>
        <v>-201</v>
      </c>
      <c r="DK28" s="362">
        <f t="shared" si="74"/>
        <v>-283</v>
      </c>
      <c r="DL28" s="362">
        <f t="shared" si="74"/>
        <v>-147</v>
      </c>
      <c r="DM28" s="362">
        <f t="shared" si="74"/>
        <v>-266</v>
      </c>
      <c r="DN28" s="362">
        <f t="shared" si="74"/>
        <v>-101</v>
      </c>
      <c r="DO28" s="362">
        <f t="shared" si="74"/>
        <v>-142</v>
      </c>
      <c r="DP28" s="362">
        <f t="shared" si="74"/>
        <v>-9</v>
      </c>
      <c r="DQ28" s="362">
        <f t="shared" si="74"/>
        <v>-87</v>
      </c>
      <c r="DR28" s="362">
        <f t="shared" si="74"/>
        <v>64</v>
      </c>
      <c r="DS28" s="362">
        <f t="shared" si="74"/>
        <v>-92</v>
      </c>
      <c r="DT28" s="362">
        <f t="shared" si="74"/>
        <v>-384</v>
      </c>
      <c r="DU28" s="362"/>
      <c r="DV28" s="362"/>
      <c r="DW28" s="362"/>
      <c r="DX28" s="362"/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686</v>
      </c>
    </row>
    <row r="29" spans="1:133" s="65" customFormat="1" ht="15">
      <c r="A29" s="140"/>
      <c r="B29" s="52" t="s">
        <v>144</v>
      </c>
      <c r="C29" s="128">
        <f t="shared" si="75" ref="C29:V29">SUM(C24:C28)</f>
        <v>55242</v>
      </c>
      <c r="D29" s="129">
        <f t="shared" si="75"/>
        <v>55868</v>
      </c>
      <c r="E29" s="129">
        <f t="shared" si="75"/>
        <v>51653</v>
      </c>
      <c r="F29" s="129">
        <f t="shared" si="75"/>
        <v>41009</v>
      </c>
      <c r="G29" s="129">
        <f t="shared" si="75"/>
        <v>47451</v>
      </c>
      <c r="H29" s="129">
        <f t="shared" si="75"/>
        <v>40626</v>
      </c>
      <c r="I29" s="129">
        <f t="shared" si="75"/>
        <v>43831</v>
      </c>
      <c r="J29" s="129">
        <f t="shared" si="75"/>
        <v>41090</v>
      </c>
      <c r="K29" s="129">
        <f t="shared" si="75"/>
        <v>49497</v>
      </c>
      <c r="L29" s="130">
        <f t="shared" si="75"/>
        <v>50953</v>
      </c>
      <c r="M29" s="129">
        <f t="shared" si="75"/>
        <v>51336</v>
      </c>
      <c r="N29" s="129">
        <f t="shared" si="75"/>
        <v>54057</v>
      </c>
      <c r="O29" s="129">
        <f t="shared" si="75"/>
        <v>58078</v>
      </c>
      <c r="P29" s="129">
        <f t="shared" si="75"/>
        <v>51301</v>
      </c>
      <c r="Q29" s="129">
        <f t="shared" si="75"/>
        <v>41766</v>
      </c>
      <c r="R29" s="129">
        <f t="shared" si="75"/>
        <v>43436</v>
      </c>
      <c r="S29" s="129">
        <f t="shared" si="75"/>
        <v>37731</v>
      </c>
      <c r="T29" s="129">
        <f t="shared" si="75"/>
        <v>39458</v>
      </c>
      <c r="U29" s="129">
        <f t="shared" si="75"/>
        <v>37918</v>
      </c>
      <c r="V29" s="129">
        <f t="shared" si="75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62">
        <v>53982</v>
      </c>
      <c r="BJ29" s="526">
        <v>56055</v>
      </c>
      <c r="BK29" s="549">
        <v>54371</v>
      </c>
      <c r="BL29" s="77">
        <v>51748</v>
      </c>
      <c r="BM29" s="273">
        <v>43231</v>
      </c>
      <c r="BN29" s="273">
        <v>47100</v>
      </c>
      <c r="BO29" s="77"/>
      <c r="BP29" s="273"/>
      <c r="BQ29" s="273"/>
      <c r="BR29" s="273"/>
      <c r="BS29" s="273"/>
      <c r="BT29" s="273"/>
      <c r="BU29" s="128">
        <f t="shared" si="76" ref="BU29:BY29">SUM(BU24:BU28)</f>
        <v>2836</v>
      </c>
      <c r="BV29" s="131">
        <f t="shared" si="76"/>
        <v>-4567</v>
      </c>
      <c r="BW29" s="131">
        <f t="shared" si="76"/>
        <v>-9887</v>
      </c>
      <c r="BX29" s="131">
        <f t="shared" si="76"/>
        <v>2427</v>
      </c>
      <c r="BY29" s="131">
        <f t="shared" si="76"/>
        <v>-9720</v>
      </c>
      <c r="BZ29" s="131">
        <f t="shared" si="77" ref="BZ29:CH29">SUM(BZ24:BZ28)</f>
        <v>-1168</v>
      </c>
      <c r="CA29" s="131">
        <f t="shared" si="77"/>
        <v>-5913</v>
      </c>
      <c r="CB29" s="131">
        <f t="shared" si="77"/>
        <v>1049</v>
      </c>
      <c r="CC29" s="131">
        <f t="shared" si="77"/>
        <v>-3662</v>
      </c>
      <c r="CD29" s="383">
        <f t="shared" si="77"/>
        <v>-6163</v>
      </c>
      <c r="CE29" s="406">
        <f t="shared" si="77"/>
        <v>-3987</v>
      </c>
      <c r="CF29" s="131">
        <f t="shared" si="77"/>
        <v>-3437</v>
      </c>
      <c r="CG29" s="131">
        <f t="shared" si="77"/>
        <v>-9657</v>
      </c>
      <c r="CH29" s="131">
        <f t="shared" si="77"/>
        <v>-4266</v>
      </c>
      <c r="CI29" s="131">
        <f t="shared" si="78" ref="CI29:CJ29">SUM(CI24:CI28)</f>
        <v>2040</v>
      </c>
      <c r="CJ29" s="224">
        <f t="shared" si="78"/>
        <v>341</v>
      </c>
      <c r="CK29" s="224">
        <f t="shared" si="79" ref="CK29:CL29">SUM(CK24:CK28)</f>
        <v>5485</v>
      </c>
      <c r="CL29" s="224">
        <f t="shared" si="79"/>
        <v>1753</v>
      </c>
      <c r="CM29" s="224">
        <f t="shared" si="80" ref="CM29:CN29">SUM(CM24:CM28)</f>
        <v>4317</v>
      </c>
      <c r="CN29" s="224">
        <f t="shared" si="80"/>
        <v>8761</v>
      </c>
      <c r="CO29" s="224">
        <f t="shared" si="81" ref="CO29:CQ29">SUM(CO24:CO28)</f>
        <v>6043</v>
      </c>
      <c r="CP29" s="363">
        <f t="shared" si="81"/>
        <v>3926</v>
      </c>
      <c r="CQ29" s="332">
        <f t="shared" si="81"/>
        <v>15192</v>
      </c>
      <c r="CR29" s="250">
        <f t="shared" si="82" ref="CR29">SUM(CR24:CR28)</f>
        <v>4784</v>
      </c>
      <c r="CS29" s="250">
        <f t="shared" si="83" ref="CS29">SUM(CS24:CS28)</f>
        <v>5003</v>
      </c>
      <c r="CT29" s="250">
        <f t="shared" si="84" ref="CT29">SUM(CT24:CT28)</f>
        <v>4035</v>
      </c>
      <c r="CU29" s="250">
        <f t="shared" si="85" ref="CU29">SUM(CU24:CU28)</f>
        <v>949</v>
      </c>
      <c r="CV29" s="250">
        <f t="shared" si="86" ref="CV29">SUM(CV24:CV28)</f>
        <v>975</v>
      </c>
      <c r="CW29" s="250">
        <f t="shared" si="87" ref="CW29">SUM(CW24:CW28)</f>
        <v>2038</v>
      </c>
      <c r="CX29" s="250">
        <f t="shared" si="88" ref="CX29">SUM(CX24:CX28)</f>
        <v>741</v>
      </c>
      <c r="CY29" s="250">
        <f t="shared" si="89" ref="CY29">SUM(CY24:CY28)</f>
        <v>2680</v>
      </c>
      <c r="CZ29" s="250">
        <f t="shared" si="90" ref="CZ29">SUM(CZ24:CZ28)</f>
        <v>-6263</v>
      </c>
      <c r="DA29" s="250">
        <f t="shared" si="91" ref="DA29">SUM(DA24:DA28)</f>
        <v>-4757</v>
      </c>
      <c r="DB29" s="363">
        <f t="shared" si="92" ref="DB29">SUM(DB24:DB28)</f>
        <v>-984</v>
      </c>
      <c r="DC29" s="363">
        <f t="shared" si="93" ref="DC29">SUM(DC24:DC28)</f>
        <v>-8006</v>
      </c>
      <c r="DD29" s="363">
        <f t="shared" si="94" ref="DD29">SUM(DD24:DD28)</f>
        <v>-1466</v>
      </c>
      <c r="DE29" s="363">
        <f t="shared" si="95" ref="DE29">SUM(DE24:DE28)</f>
        <v>-52</v>
      </c>
      <c r="DF29" s="363">
        <f t="shared" si="96" ref="DF29:DG29">SUM(DF24:DF28)</f>
        <v>-326</v>
      </c>
      <c r="DG29" s="363">
        <f t="shared" si="96"/>
        <v>-912</v>
      </c>
      <c r="DH29" s="363">
        <f t="shared" si="97" ref="DH29">SUM(DH24:DH28)</f>
        <v>47</v>
      </c>
      <c r="DI29" s="363">
        <f t="shared" si="98" ref="DI29">SUM(DI24:DI28)</f>
        <v>1678</v>
      </c>
      <c r="DJ29" s="363">
        <f t="shared" si="99" ref="DJ29:DK29">SUM(DJ24:DJ28)</f>
        <v>-3161</v>
      </c>
      <c r="DK29" s="363">
        <f t="shared" si="99"/>
        <v>-1696</v>
      </c>
      <c r="DL29" s="363">
        <f t="shared" si="100" ref="DL29:DM29">SUM(DL24:DL28)</f>
        <v>-905</v>
      </c>
      <c r="DM29" s="363">
        <f t="shared" si="100"/>
        <v>1528</v>
      </c>
      <c r="DN29" s="363">
        <f t="shared" si="101" ref="DN29:DO29">SUM(DN24:DN28)</f>
        <v>349</v>
      </c>
      <c r="DO29" s="363">
        <f t="shared" si="101"/>
        <v>-553</v>
      </c>
      <c r="DP29" s="363">
        <f t="shared" si="102" ref="DP29">SUM(DP24:DP28)</f>
        <v>2117</v>
      </c>
      <c r="DQ29" s="363">
        <f t="shared" si="103" ref="DQ29:DR29">SUM(DQ24:DQ28)</f>
        <v>999</v>
      </c>
      <c r="DR29" s="363">
        <f t="shared" si="103"/>
        <v>1004</v>
      </c>
      <c r="DS29" s="363">
        <f t="shared" si="104" ref="DS29:DT29">SUM(DS24:DS28)</f>
        <v>-612</v>
      </c>
      <c r="DT29" s="363">
        <f t="shared" si="104"/>
        <v>2301</v>
      </c>
      <c r="DU29" s="363"/>
      <c r="DV29" s="363"/>
      <c r="DW29" s="363"/>
      <c r="DX29" s="363"/>
      <c r="DY29" s="363"/>
      <c r="DZ29" s="363"/>
      <c r="EA29" s="363"/>
      <c r="EC29" s="77">
        <f>SUM(EC24:EC28)</f>
        <v>47100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ht="15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61">
        <v>12150</v>
      </c>
      <c r="BJ31" s="525">
        <v>16057</v>
      </c>
      <c r="BK31" s="548">
        <v>19227</v>
      </c>
      <c r="BL31" s="56">
        <v>20288</v>
      </c>
      <c r="BM31" s="272">
        <v>18808</v>
      </c>
      <c r="BN31" s="272">
        <v>18846</v>
      </c>
      <c r="BO31" s="56"/>
      <c r="BP31" s="272"/>
      <c r="BQ31" s="272"/>
      <c r="BR31" s="272"/>
      <c r="BS31" s="272"/>
      <c r="BT31" s="272"/>
      <c r="BU31" s="72">
        <f t="shared" si="105" ref="BU31:CD35">O31-C31</f>
        <v>1247</v>
      </c>
      <c r="BV31" s="76">
        <f t="shared" si="105"/>
        <v>1492</v>
      </c>
      <c r="BW31" s="76">
        <f t="shared" si="105"/>
        <v>-3004</v>
      </c>
      <c r="BX31" s="76">
        <f t="shared" si="105"/>
        <v>-3609</v>
      </c>
      <c r="BY31" s="76">
        <f t="shared" si="105"/>
        <v>-653</v>
      </c>
      <c r="BZ31" s="76">
        <f t="shared" si="105"/>
        <v>-5720</v>
      </c>
      <c r="CA31" s="76">
        <f t="shared" si="105"/>
        <v>-1542</v>
      </c>
      <c r="CB31" s="76">
        <f t="shared" si="105"/>
        <v>-863</v>
      </c>
      <c r="CC31" s="76">
        <f t="shared" si="105"/>
        <v>-447</v>
      </c>
      <c r="CD31" s="382">
        <f t="shared" si="105"/>
        <v>-3201</v>
      </c>
      <c r="CE31" s="405">
        <f t="shared" si="106" ref="CE31:CN35">Y31-M31</f>
        <v>-3381</v>
      </c>
      <c r="CF31" s="76">
        <f t="shared" si="106"/>
        <v>-6819</v>
      </c>
      <c r="CG31" s="76">
        <f t="shared" si="106"/>
        <v>-5466</v>
      </c>
      <c r="CH31" s="76">
        <f t="shared" si="106"/>
        <v>-4740</v>
      </c>
      <c r="CI31" s="76">
        <f t="shared" si="106"/>
        <v>-3578</v>
      </c>
      <c r="CJ31" s="223">
        <f t="shared" si="106"/>
        <v>-935</v>
      </c>
      <c r="CK31" s="223">
        <f t="shared" si="106"/>
        <v>-1602</v>
      </c>
      <c r="CL31" s="223">
        <f t="shared" si="106"/>
        <v>893</v>
      </c>
      <c r="CM31" s="223">
        <f t="shared" si="106"/>
        <v>1810</v>
      </c>
      <c r="CN31" s="223">
        <f t="shared" si="106"/>
        <v>3192</v>
      </c>
      <c r="CO31" s="223">
        <f t="shared" si="107" ref="CO31:CX35">AI31-W31</f>
        <v>2695</v>
      </c>
      <c r="CP31" s="362">
        <f t="shared" si="107"/>
        <v>515</v>
      </c>
      <c r="CQ31" s="331">
        <f t="shared" si="107"/>
        <v>1270</v>
      </c>
      <c r="CR31" s="249">
        <f t="shared" si="107"/>
        <v>3417</v>
      </c>
      <c r="CS31" s="249">
        <f t="shared" si="107"/>
        <v>1841</v>
      </c>
      <c r="CT31" s="249">
        <f t="shared" si="107"/>
        <v>593</v>
      </c>
      <c r="CU31" s="249">
        <f t="shared" si="107"/>
        <v>2287</v>
      </c>
      <c r="CV31" s="249">
        <f t="shared" si="107"/>
        <v>2051</v>
      </c>
      <c r="CW31" s="249">
        <f t="shared" si="107"/>
        <v>558</v>
      </c>
      <c r="CX31" s="249">
        <f t="shared" si="107"/>
        <v>725</v>
      </c>
      <c r="CY31" s="249">
        <f t="shared" si="108" ref="CY31:DH35">AS31-AG31</f>
        <v>-411</v>
      </c>
      <c r="CZ31" s="249">
        <f t="shared" si="108"/>
        <v>-2424</v>
      </c>
      <c r="DA31" s="249">
        <f t="shared" si="108"/>
        <v>-3326</v>
      </c>
      <c r="DB31" s="362">
        <f t="shared" si="108"/>
        <v>1692</v>
      </c>
      <c r="DC31" s="362">
        <f t="shared" si="108"/>
        <v>312</v>
      </c>
      <c r="DD31" s="362">
        <f t="shared" si="108"/>
        <v>488</v>
      </c>
      <c r="DE31" s="362">
        <f t="shared" si="108"/>
        <v>806</v>
      </c>
      <c r="DF31" s="362">
        <f t="shared" si="108"/>
        <v>864</v>
      </c>
      <c r="DG31" s="362">
        <f t="shared" si="108"/>
        <v>-1365</v>
      </c>
      <c r="DH31" s="362">
        <f t="shared" si="108"/>
        <v>-782</v>
      </c>
      <c r="DI31" s="362">
        <f t="shared" si="109" ref="DI31:DT35">BC31-AQ31</f>
        <v>82</v>
      </c>
      <c r="DJ31" s="362">
        <f t="shared" si="109"/>
        <v>320</v>
      </c>
      <c r="DK31" s="362">
        <f t="shared" si="109"/>
        <v>231</v>
      </c>
      <c r="DL31" s="362">
        <f t="shared" si="109"/>
        <v>-196</v>
      </c>
      <c r="DM31" s="362">
        <f t="shared" si="109"/>
        <v>400</v>
      </c>
      <c r="DN31" s="362">
        <f t="shared" si="109"/>
        <v>-1035</v>
      </c>
      <c r="DO31" s="362">
        <f t="shared" si="109"/>
        <v>-1035</v>
      </c>
      <c r="DP31" s="362">
        <f t="shared" si="109"/>
        <v>-1180</v>
      </c>
      <c r="DQ31" s="362">
        <f t="shared" si="109"/>
        <v>1824</v>
      </c>
      <c r="DR31" s="362">
        <f t="shared" si="109"/>
        <v>167</v>
      </c>
      <c r="DS31" s="362">
        <f t="shared" si="109"/>
        <v>1157</v>
      </c>
      <c r="DT31" s="362">
        <f t="shared" si="109"/>
        <v>2041</v>
      </c>
      <c r="DU31" s="362"/>
      <c r="DV31" s="362"/>
      <c r="DW31" s="362"/>
      <c r="DX31" s="362"/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18846</v>
      </c>
    </row>
    <row r="32" spans="1:133" s="51" customFormat="1" ht="15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61">
        <v>2992</v>
      </c>
      <c r="BJ32" s="525">
        <v>4650</v>
      </c>
      <c r="BK32" s="548">
        <v>4416</v>
      </c>
      <c r="BL32" s="56">
        <v>4581</v>
      </c>
      <c r="BM32" s="272">
        <v>4198</v>
      </c>
      <c r="BN32" s="272">
        <v>4854</v>
      </c>
      <c r="BO32" s="56"/>
      <c r="BP32" s="272"/>
      <c r="BQ32" s="272"/>
      <c r="BR32" s="272"/>
      <c r="BS32" s="272"/>
      <c r="BT32" s="272"/>
      <c r="BU32" s="72">
        <f t="shared" si="105"/>
        <v>-183</v>
      </c>
      <c r="BV32" s="76">
        <f t="shared" si="105"/>
        <v>-355</v>
      </c>
      <c r="BW32" s="76">
        <f t="shared" si="105"/>
        <v>-957</v>
      </c>
      <c r="BX32" s="76">
        <f t="shared" si="105"/>
        <v>-1271</v>
      </c>
      <c r="BY32" s="76">
        <f t="shared" si="105"/>
        <v>-185</v>
      </c>
      <c r="BZ32" s="76">
        <f t="shared" si="105"/>
        <v>-723</v>
      </c>
      <c r="CA32" s="76">
        <f t="shared" si="105"/>
        <v>-108</v>
      </c>
      <c r="CB32" s="76">
        <f t="shared" si="105"/>
        <v>-142</v>
      </c>
      <c r="CC32" s="76">
        <f t="shared" si="105"/>
        <v>-56</v>
      </c>
      <c r="CD32" s="382">
        <f t="shared" si="105"/>
        <v>-275</v>
      </c>
      <c r="CE32" s="405">
        <f t="shared" si="106"/>
        <v>-410</v>
      </c>
      <c r="CF32" s="76">
        <f t="shared" si="106"/>
        <v>-705</v>
      </c>
      <c r="CG32" s="76">
        <f t="shared" si="106"/>
        <v>134</v>
      </c>
      <c r="CH32" s="76">
        <f t="shared" si="106"/>
        <v>409</v>
      </c>
      <c r="CI32" s="76">
        <f t="shared" si="106"/>
        <v>195</v>
      </c>
      <c r="CJ32" s="223">
        <f t="shared" si="106"/>
        <v>827</v>
      </c>
      <c r="CK32" s="223">
        <f t="shared" si="106"/>
        <v>300</v>
      </c>
      <c r="CL32" s="223">
        <f t="shared" si="106"/>
        <v>474</v>
      </c>
      <c r="CM32" s="223">
        <f t="shared" si="106"/>
        <v>528</v>
      </c>
      <c r="CN32" s="223">
        <f t="shared" si="106"/>
        <v>687</v>
      </c>
      <c r="CO32" s="223">
        <f t="shared" si="107"/>
        <v>500</v>
      </c>
      <c r="CP32" s="362">
        <f t="shared" si="107"/>
        <v>-248</v>
      </c>
      <c r="CQ32" s="331">
        <f t="shared" si="107"/>
        <v>280</v>
      </c>
      <c r="CR32" s="249">
        <f t="shared" si="107"/>
        <v>1133</v>
      </c>
      <c r="CS32" s="249">
        <f t="shared" si="107"/>
        <v>742</v>
      </c>
      <c r="CT32" s="249">
        <f t="shared" si="107"/>
        <v>474</v>
      </c>
      <c r="CU32" s="249">
        <f t="shared" si="107"/>
        <v>638</v>
      </c>
      <c r="CV32" s="249">
        <f t="shared" si="107"/>
        <v>414</v>
      </c>
      <c r="CW32" s="249">
        <f t="shared" si="107"/>
        <v>-678</v>
      </c>
      <c r="CX32" s="249">
        <f t="shared" si="107"/>
        <v>141</v>
      </c>
      <c r="CY32" s="249">
        <f t="shared" si="108"/>
        <v>-18</v>
      </c>
      <c r="CZ32" s="249">
        <f t="shared" si="108"/>
        <v>-137</v>
      </c>
      <c r="DA32" s="249">
        <f t="shared" si="108"/>
        <v>-236</v>
      </c>
      <c r="DB32" s="362">
        <f t="shared" si="108"/>
        <v>1040</v>
      </c>
      <c r="DC32" s="362">
        <f t="shared" si="108"/>
        <v>847</v>
      </c>
      <c r="DD32" s="362">
        <f t="shared" si="108"/>
        <v>823</v>
      </c>
      <c r="DE32" s="362">
        <f t="shared" si="108"/>
        <v>518</v>
      </c>
      <c r="DF32" s="362">
        <f t="shared" si="108"/>
        <v>297</v>
      </c>
      <c r="DG32" s="362">
        <f t="shared" si="108"/>
        <v>146</v>
      </c>
      <c r="DH32" s="362">
        <f t="shared" si="108"/>
        <v>285</v>
      </c>
      <c r="DI32" s="362">
        <f t="shared" si="109"/>
        <v>457</v>
      </c>
      <c r="DJ32" s="362">
        <f t="shared" si="109"/>
        <v>388</v>
      </c>
      <c r="DK32" s="362">
        <f t="shared" si="109"/>
        <v>135</v>
      </c>
      <c r="DL32" s="362">
        <f t="shared" si="109"/>
        <v>245</v>
      </c>
      <c r="DM32" s="362">
        <f t="shared" si="109"/>
        <v>363</v>
      </c>
      <c r="DN32" s="362">
        <f t="shared" si="109"/>
        <v>-87</v>
      </c>
      <c r="DO32" s="362">
        <f t="shared" si="109"/>
        <v>-247</v>
      </c>
      <c r="DP32" s="362">
        <f t="shared" si="109"/>
        <v>314</v>
      </c>
      <c r="DQ32" s="362">
        <f t="shared" si="109"/>
        <v>389</v>
      </c>
      <c r="DR32" s="362">
        <f t="shared" si="109"/>
        <v>299</v>
      </c>
      <c r="DS32" s="362">
        <f t="shared" si="109"/>
        <v>528</v>
      </c>
      <c r="DT32" s="362">
        <f t="shared" si="109"/>
        <v>1225</v>
      </c>
      <c r="DU32" s="362"/>
      <c r="DV32" s="362"/>
      <c r="DW32" s="362"/>
      <c r="DX32" s="362"/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4854</v>
      </c>
    </row>
    <row r="33" spans="1:133" s="51" customFormat="1" ht="15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61">
        <v>920</v>
      </c>
      <c r="BJ33" s="525">
        <v>1212</v>
      </c>
      <c r="BK33" s="548">
        <v>1249</v>
      </c>
      <c r="BL33" s="56">
        <v>1339</v>
      </c>
      <c r="BM33" s="272">
        <v>1296</v>
      </c>
      <c r="BN33" s="272">
        <v>923</v>
      </c>
      <c r="BO33" s="56"/>
      <c r="BP33" s="272"/>
      <c r="BQ33" s="272"/>
      <c r="BR33" s="272"/>
      <c r="BS33" s="272"/>
      <c r="BT33" s="272"/>
      <c r="BU33" s="72">
        <f t="shared" si="105"/>
        <v>73</v>
      </c>
      <c r="BV33" s="76">
        <f t="shared" si="105"/>
        <v>276</v>
      </c>
      <c r="BW33" s="76">
        <f t="shared" si="105"/>
        <v>203</v>
      </c>
      <c r="BX33" s="76">
        <f t="shared" si="105"/>
        <v>-23</v>
      </c>
      <c r="BY33" s="76">
        <f t="shared" si="105"/>
        <v>8</v>
      </c>
      <c r="BZ33" s="76">
        <f t="shared" si="105"/>
        <v>-244</v>
      </c>
      <c r="CA33" s="76">
        <f t="shared" si="105"/>
        <v>23</v>
      </c>
      <c r="CB33" s="76">
        <f t="shared" si="105"/>
        <v>29</v>
      </c>
      <c r="CC33" s="76">
        <f t="shared" si="105"/>
        <v>44</v>
      </c>
      <c r="CD33" s="382">
        <f t="shared" si="105"/>
        <v>-204</v>
      </c>
      <c r="CE33" s="405">
        <f t="shared" si="106"/>
        <v>-169</v>
      </c>
      <c r="CF33" s="76">
        <f t="shared" si="106"/>
        <v>-398</v>
      </c>
      <c r="CG33" s="76">
        <f t="shared" si="106"/>
        <v>-411</v>
      </c>
      <c r="CH33" s="76">
        <f t="shared" si="106"/>
        <v>-772</v>
      </c>
      <c r="CI33" s="76">
        <f t="shared" si="106"/>
        <v>-772</v>
      </c>
      <c r="CJ33" s="223">
        <f t="shared" si="106"/>
        <v>-138</v>
      </c>
      <c r="CK33" s="223">
        <f t="shared" si="106"/>
        <v>-75</v>
      </c>
      <c r="CL33" s="223">
        <f t="shared" si="106"/>
        <v>-16</v>
      </c>
      <c r="CM33" s="223">
        <f t="shared" si="106"/>
        <v>16</v>
      </c>
      <c r="CN33" s="223">
        <f t="shared" si="106"/>
        <v>167</v>
      </c>
      <c r="CO33" s="223">
        <f t="shared" si="107"/>
        <v>366</v>
      </c>
      <c r="CP33" s="362">
        <f t="shared" si="107"/>
        <v>100</v>
      </c>
      <c r="CQ33" s="331">
        <f t="shared" si="107"/>
        <v>641</v>
      </c>
      <c r="CR33" s="249">
        <f t="shared" si="107"/>
        <v>520</v>
      </c>
      <c r="CS33" s="249">
        <f t="shared" si="107"/>
        <v>563</v>
      </c>
      <c r="CT33" s="249">
        <f t="shared" si="107"/>
        <v>329</v>
      </c>
      <c r="CU33" s="249">
        <f t="shared" si="107"/>
        <v>323</v>
      </c>
      <c r="CV33" s="249">
        <f t="shared" si="107"/>
        <v>396</v>
      </c>
      <c r="CW33" s="249">
        <f t="shared" si="107"/>
        <v>279</v>
      </c>
      <c r="CX33" s="249">
        <f t="shared" si="107"/>
        <v>138</v>
      </c>
      <c r="CY33" s="249">
        <f t="shared" si="108"/>
        <v>266</v>
      </c>
      <c r="CZ33" s="249">
        <f t="shared" si="108"/>
        <v>4</v>
      </c>
      <c r="DA33" s="249">
        <f t="shared" si="108"/>
        <v>-412</v>
      </c>
      <c r="DB33" s="362">
        <f t="shared" si="108"/>
        <v>172</v>
      </c>
      <c r="DC33" s="362">
        <f t="shared" si="108"/>
        <v>-497</v>
      </c>
      <c r="DD33" s="362">
        <f t="shared" si="108"/>
        <v>-176</v>
      </c>
      <c r="DE33" s="362">
        <f t="shared" si="108"/>
        <v>-344</v>
      </c>
      <c r="DF33" s="362">
        <f t="shared" si="108"/>
        <v>-110</v>
      </c>
      <c r="DG33" s="362">
        <f t="shared" si="108"/>
        <v>-199</v>
      </c>
      <c r="DH33" s="362">
        <f t="shared" si="108"/>
        <v>-350</v>
      </c>
      <c r="DI33" s="362">
        <f t="shared" si="109"/>
        <v>-226</v>
      </c>
      <c r="DJ33" s="362">
        <f t="shared" si="109"/>
        <v>-90</v>
      </c>
      <c r="DK33" s="362">
        <f t="shared" si="109"/>
        <v>-266</v>
      </c>
      <c r="DL33" s="362">
        <f t="shared" si="109"/>
        <v>-134</v>
      </c>
      <c r="DM33" s="362">
        <f t="shared" si="109"/>
        <v>33</v>
      </c>
      <c r="DN33" s="362">
        <f t="shared" si="109"/>
        <v>-262</v>
      </c>
      <c r="DO33" s="362">
        <f t="shared" si="109"/>
        <v>-107</v>
      </c>
      <c r="DP33" s="362">
        <f t="shared" si="109"/>
        <v>-146</v>
      </c>
      <c r="DQ33" s="362">
        <f t="shared" si="109"/>
        <v>60</v>
      </c>
      <c r="DR33" s="362">
        <f t="shared" si="109"/>
        <v>-18</v>
      </c>
      <c r="DS33" s="362">
        <f t="shared" si="109"/>
        <v>93</v>
      </c>
      <c r="DT33" s="362">
        <f t="shared" si="109"/>
        <v>-173</v>
      </c>
      <c r="DU33" s="362"/>
      <c r="DV33" s="362"/>
      <c r="DW33" s="362"/>
      <c r="DX33" s="362"/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923</v>
      </c>
    </row>
    <row r="34" spans="1:133" s="51" customFormat="1" ht="15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61">
        <v>311</v>
      </c>
      <c r="BJ34" s="525">
        <v>438</v>
      </c>
      <c r="BK34" s="548">
        <v>427</v>
      </c>
      <c r="BL34" s="56">
        <v>416</v>
      </c>
      <c r="BM34" s="272">
        <v>428</v>
      </c>
      <c r="BN34" s="272">
        <v>312</v>
      </c>
      <c r="BO34" s="56"/>
      <c r="BP34" s="272"/>
      <c r="BQ34" s="272"/>
      <c r="BR34" s="272"/>
      <c r="BS34" s="272"/>
      <c r="BT34" s="272"/>
      <c r="BU34" s="72">
        <f t="shared" si="105"/>
        <v>29</v>
      </c>
      <c r="BV34" s="76">
        <f t="shared" si="105"/>
        <v>143</v>
      </c>
      <c r="BW34" s="76">
        <f t="shared" si="105"/>
        <v>255</v>
      </c>
      <c r="BX34" s="76">
        <f t="shared" si="105"/>
        <v>67</v>
      </c>
      <c r="BY34" s="76">
        <f t="shared" si="105"/>
        <v>-21</v>
      </c>
      <c r="BZ34" s="76">
        <f t="shared" si="105"/>
        <v>-96</v>
      </c>
      <c r="CA34" s="76">
        <f t="shared" si="105"/>
        <v>16</v>
      </c>
      <c r="CB34" s="76">
        <f t="shared" si="105"/>
        <v>49</v>
      </c>
      <c r="CC34" s="76">
        <f t="shared" si="105"/>
        <v>-27</v>
      </c>
      <c r="CD34" s="382">
        <f t="shared" si="105"/>
        <v>-47</v>
      </c>
      <c r="CE34" s="405">
        <f t="shared" si="106"/>
        <v>50</v>
      </c>
      <c r="CF34" s="76">
        <f t="shared" si="106"/>
        <v>-11</v>
      </c>
      <c r="CG34" s="76">
        <f t="shared" si="106"/>
        <v>-114</v>
      </c>
      <c r="CH34" s="76">
        <f t="shared" si="106"/>
        <v>-174</v>
      </c>
      <c r="CI34" s="76">
        <f t="shared" si="106"/>
        <v>-356</v>
      </c>
      <c r="CJ34" s="223">
        <f t="shared" si="106"/>
        <v>-141</v>
      </c>
      <c r="CK34" s="223">
        <f t="shared" si="106"/>
        <v>-11</v>
      </c>
      <c r="CL34" s="223">
        <f t="shared" si="106"/>
        <v>-11</v>
      </c>
      <c r="CM34" s="223">
        <f t="shared" si="106"/>
        <v>-75</v>
      </c>
      <c r="CN34" s="223">
        <f t="shared" si="106"/>
        <v>35</v>
      </c>
      <c r="CO34" s="223">
        <f t="shared" si="107"/>
        <v>212</v>
      </c>
      <c r="CP34" s="362">
        <f t="shared" si="107"/>
        <v>105</v>
      </c>
      <c r="CQ34" s="331">
        <f t="shared" si="107"/>
        <v>280</v>
      </c>
      <c r="CR34" s="249">
        <f t="shared" si="107"/>
        <v>320</v>
      </c>
      <c r="CS34" s="249">
        <f t="shared" si="107"/>
        <v>295</v>
      </c>
      <c r="CT34" s="249">
        <f t="shared" si="107"/>
        <v>109</v>
      </c>
      <c r="CU34" s="249">
        <f t="shared" si="107"/>
        <v>193</v>
      </c>
      <c r="CV34" s="249">
        <f t="shared" si="107"/>
        <v>212</v>
      </c>
      <c r="CW34" s="249">
        <f t="shared" si="107"/>
        <v>97</v>
      </c>
      <c r="CX34" s="249">
        <f t="shared" si="107"/>
        <v>101</v>
      </c>
      <c r="CY34" s="249">
        <f t="shared" si="108"/>
        <v>211</v>
      </c>
      <c r="CZ34" s="249">
        <f t="shared" si="108"/>
        <v>65</v>
      </c>
      <c r="DA34" s="249">
        <f t="shared" si="108"/>
        <v>-149</v>
      </c>
      <c r="DB34" s="362">
        <f t="shared" si="108"/>
        <v>26</v>
      </c>
      <c r="DC34" s="362">
        <f t="shared" si="108"/>
        <v>-246</v>
      </c>
      <c r="DD34" s="362">
        <f t="shared" si="108"/>
        <v>-264</v>
      </c>
      <c r="DE34" s="362">
        <f t="shared" si="108"/>
        <v>-158</v>
      </c>
      <c r="DF34" s="362">
        <f t="shared" si="108"/>
        <v>-36</v>
      </c>
      <c r="DG34" s="362">
        <f t="shared" si="108"/>
        <v>-102</v>
      </c>
      <c r="DH34" s="362">
        <f t="shared" si="108"/>
        <v>-145</v>
      </c>
      <c r="DI34" s="362">
        <f t="shared" si="109"/>
        <v>-113</v>
      </c>
      <c r="DJ34" s="362">
        <f t="shared" si="109"/>
        <v>-26</v>
      </c>
      <c r="DK34" s="362">
        <f t="shared" si="109"/>
        <v>-149</v>
      </c>
      <c r="DL34" s="362">
        <f t="shared" si="109"/>
        <v>-100</v>
      </c>
      <c r="DM34" s="362">
        <f t="shared" si="109"/>
        <v>-36</v>
      </c>
      <c r="DN34" s="362">
        <f t="shared" si="109"/>
        <v>-109</v>
      </c>
      <c r="DO34" s="362">
        <f t="shared" si="109"/>
        <v>-76</v>
      </c>
      <c r="DP34" s="362">
        <f t="shared" si="109"/>
        <v>-21</v>
      </c>
      <c r="DQ34" s="362">
        <f t="shared" si="109"/>
        <v>-22</v>
      </c>
      <c r="DR34" s="362">
        <f t="shared" si="109"/>
        <v>-70</v>
      </c>
      <c r="DS34" s="362">
        <f t="shared" si="109"/>
        <v>-6</v>
      </c>
      <c r="DT34" s="362">
        <f t="shared" si="109"/>
        <v>-98</v>
      </c>
      <c r="DU34" s="362"/>
      <c r="DV34" s="362"/>
      <c r="DW34" s="362"/>
      <c r="DX34" s="362"/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312</v>
      </c>
    </row>
    <row r="35" spans="1:133" s="51" customFormat="1" ht="15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61">
        <v>309</v>
      </c>
      <c r="BJ35" s="525">
        <v>386</v>
      </c>
      <c r="BK35" s="548">
        <v>350</v>
      </c>
      <c r="BL35" s="56">
        <v>376</v>
      </c>
      <c r="BM35" s="272">
        <v>421</v>
      </c>
      <c r="BN35" s="272">
        <v>294</v>
      </c>
      <c r="BO35" s="56"/>
      <c r="BP35" s="272"/>
      <c r="BQ35" s="272"/>
      <c r="BR35" s="272"/>
      <c r="BS35" s="272"/>
      <c r="BT35" s="272"/>
      <c r="BU35" s="72">
        <f t="shared" si="105"/>
        <v>10</v>
      </c>
      <c r="BV35" s="76">
        <f t="shared" si="105"/>
        <v>126</v>
      </c>
      <c r="BW35" s="76">
        <f t="shared" si="105"/>
        <v>191</v>
      </c>
      <c r="BX35" s="76">
        <f t="shared" si="105"/>
        <v>156</v>
      </c>
      <c r="BY35" s="76">
        <f t="shared" si="105"/>
        <v>78</v>
      </c>
      <c r="BZ35" s="76">
        <f t="shared" si="105"/>
        <v>9</v>
      </c>
      <c r="CA35" s="76">
        <f t="shared" si="105"/>
        <v>154</v>
      </c>
      <c r="CB35" s="76">
        <f t="shared" si="105"/>
        <v>163</v>
      </c>
      <c r="CC35" s="76">
        <f t="shared" si="105"/>
        <v>58</v>
      </c>
      <c r="CD35" s="382">
        <f t="shared" si="105"/>
        <v>-9</v>
      </c>
      <c r="CE35" s="405">
        <f t="shared" si="106"/>
        <v>80</v>
      </c>
      <c r="CF35" s="76">
        <f t="shared" si="106"/>
        <v>72</v>
      </c>
      <c r="CG35" s="76">
        <f t="shared" si="106"/>
        <v>-60</v>
      </c>
      <c r="CH35" s="76">
        <f t="shared" si="106"/>
        <v>-76</v>
      </c>
      <c r="CI35" s="76">
        <f t="shared" si="106"/>
        <v>-270</v>
      </c>
      <c r="CJ35" s="223">
        <f t="shared" si="106"/>
        <v>-130</v>
      </c>
      <c r="CK35" s="223">
        <f t="shared" si="106"/>
        <v>28</v>
      </c>
      <c r="CL35" s="223">
        <f t="shared" si="106"/>
        <v>107</v>
      </c>
      <c r="CM35" s="223">
        <f t="shared" si="106"/>
        <v>-134</v>
      </c>
      <c r="CN35" s="223">
        <f t="shared" si="106"/>
        <v>-69</v>
      </c>
      <c r="CO35" s="223">
        <f t="shared" si="107"/>
        <v>308</v>
      </c>
      <c r="CP35" s="362">
        <f t="shared" si="107"/>
        <v>170</v>
      </c>
      <c r="CQ35" s="331">
        <f t="shared" si="107"/>
        <v>355</v>
      </c>
      <c r="CR35" s="249">
        <f t="shared" si="107"/>
        <v>490</v>
      </c>
      <c r="CS35" s="249">
        <f t="shared" si="107"/>
        <v>326</v>
      </c>
      <c r="CT35" s="249">
        <f t="shared" si="107"/>
        <v>99</v>
      </c>
      <c r="CU35" s="249">
        <f t="shared" si="107"/>
        <v>247</v>
      </c>
      <c r="CV35" s="249">
        <f t="shared" si="107"/>
        <v>217</v>
      </c>
      <c r="CW35" s="249">
        <f t="shared" si="107"/>
        <v>108</v>
      </c>
      <c r="CX35" s="249">
        <f t="shared" si="107"/>
        <v>-17</v>
      </c>
      <c r="CY35" s="249">
        <f t="shared" si="108"/>
        <v>212</v>
      </c>
      <c r="CZ35" s="249">
        <f t="shared" si="108"/>
        <v>122</v>
      </c>
      <c r="DA35" s="249">
        <f t="shared" si="108"/>
        <v>-161</v>
      </c>
      <c r="DB35" s="362">
        <f t="shared" si="108"/>
        <v>70</v>
      </c>
      <c r="DC35" s="362">
        <f t="shared" si="108"/>
        <v>-210</v>
      </c>
      <c r="DD35" s="362">
        <f t="shared" si="108"/>
        <v>-495</v>
      </c>
      <c r="DE35" s="362">
        <f t="shared" si="108"/>
        <v>-196</v>
      </c>
      <c r="DF35" s="362">
        <f t="shared" si="108"/>
        <v>74</v>
      </c>
      <c r="DG35" s="362">
        <f t="shared" si="108"/>
        <v>-122</v>
      </c>
      <c r="DH35" s="362">
        <f t="shared" si="108"/>
        <v>-148</v>
      </c>
      <c r="DI35" s="362">
        <f t="shared" si="109"/>
        <v>-217</v>
      </c>
      <c r="DJ35" s="362">
        <f t="shared" si="109"/>
        <v>-28</v>
      </c>
      <c r="DK35" s="362">
        <f t="shared" si="109"/>
        <v>-67</v>
      </c>
      <c r="DL35" s="362">
        <f t="shared" si="109"/>
        <v>-147</v>
      </c>
      <c r="DM35" s="362">
        <f t="shared" si="109"/>
        <v>-138</v>
      </c>
      <c r="DN35" s="362">
        <f t="shared" si="109"/>
        <v>-234</v>
      </c>
      <c r="DO35" s="362">
        <f t="shared" si="109"/>
        <v>-116</v>
      </c>
      <c r="DP35" s="362">
        <f t="shared" si="109"/>
        <v>5</v>
      </c>
      <c r="DQ35" s="362">
        <f t="shared" si="109"/>
        <v>-32</v>
      </c>
      <c r="DR35" s="362">
        <f t="shared" si="109"/>
        <v>-178</v>
      </c>
      <c r="DS35" s="362">
        <f t="shared" si="109"/>
        <v>-7</v>
      </c>
      <c r="DT35" s="362">
        <f t="shared" si="109"/>
        <v>-98</v>
      </c>
      <c r="DU35" s="362"/>
      <c r="DV35" s="362"/>
      <c r="DW35" s="362"/>
      <c r="DX35" s="362"/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294</v>
      </c>
    </row>
    <row r="36" spans="1:133" s="65" customFormat="1" ht="15">
      <c r="A36" s="139"/>
      <c r="B36" s="52" t="s">
        <v>144</v>
      </c>
      <c r="C36" s="128">
        <f t="shared" si="110" ref="C36:V36">SUM(C31:C35)</f>
        <v>23798</v>
      </c>
      <c r="D36" s="129">
        <f t="shared" si="110"/>
        <v>27778</v>
      </c>
      <c r="E36" s="129">
        <f t="shared" si="110"/>
        <v>29433</v>
      </c>
      <c r="F36" s="129">
        <f t="shared" si="110"/>
        <v>25379</v>
      </c>
      <c r="G36" s="129">
        <f t="shared" si="110"/>
        <v>21174</v>
      </c>
      <c r="H36" s="129">
        <f t="shared" si="110"/>
        <v>22792</v>
      </c>
      <c r="I36" s="129">
        <f t="shared" si="110"/>
        <v>17393</v>
      </c>
      <c r="J36" s="129">
        <f t="shared" si="110"/>
        <v>17734</v>
      </c>
      <c r="K36" s="129">
        <f t="shared" si="110"/>
        <v>18666</v>
      </c>
      <c r="L36" s="130">
        <f t="shared" si="110"/>
        <v>20612</v>
      </c>
      <c r="M36" s="129">
        <f t="shared" si="110"/>
        <v>19061</v>
      </c>
      <c r="N36" s="129">
        <f t="shared" si="110"/>
        <v>25376</v>
      </c>
      <c r="O36" s="129">
        <f t="shared" si="110"/>
        <v>24974</v>
      </c>
      <c r="P36" s="129">
        <f t="shared" si="110"/>
        <v>29460</v>
      </c>
      <c r="Q36" s="129">
        <f t="shared" si="110"/>
        <v>26121</v>
      </c>
      <c r="R36" s="129">
        <f t="shared" si="110"/>
        <v>20699</v>
      </c>
      <c r="S36" s="129">
        <f t="shared" si="110"/>
        <v>20401</v>
      </c>
      <c r="T36" s="129">
        <f t="shared" si="110"/>
        <v>16018</v>
      </c>
      <c r="U36" s="129">
        <f t="shared" si="110"/>
        <v>15936</v>
      </c>
      <c r="V36" s="129">
        <f t="shared" si="110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62">
        <v>16682</v>
      </c>
      <c r="BJ36" s="526">
        <v>22743</v>
      </c>
      <c r="BK36" s="549">
        <v>25669</v>
      </c>
      <c r="BL36" s="77">
        <v>27000</v>
      </c>
      <c r="BM36" s="273">
        <v>25151</v>
      </c>
      <c r="BN36" s="273">
        <v>25229</v>
      </c>
      <c r="BO36" s="77"/>
      <c r="BP36" s="273"/>
      <c r="BQ36" s="273"/>
      <c r="BR36" s="273"/>
      <c r="BS36" s="273"/>
      <c r="BT36" s="273"/>
      <c r="BU36" s="128">
        <f t="shared" si="111" ref="BU36:BY36">SUM(BU31:BU35)</f>
        <v>1176</v>
      </c>
      <c r="BV36" s="131">
        <f t="shared" si="111"/>
        <v>1682</v>
      </c>
      <c r="BW36" s="131">
        <f t="shared" si="111"/>
        <v>-3312</v>
      </c>
      <c r="BX36" s="131">
        <f t="shared" si="111"/>
        <v>-4680</v>
      </c>
      <c r="BY36" s="131">
        <f t="shared" si="111"/>
        <v>-773</v>
      </c>
      <c r="BZ36" s="131">
        <f t="shared" si="112" ref="BZ36:CH36">SUM(BZ31:BZ35)</f>
        <v>-6774</v>
      </c>
      <c r="CA36" s="131">
        <f t="shared" si="112"/>
        <v>-1457</v>
      </c>
      <c r="CB36" s="131">
        <f t="shared" si="112"/>
        <v>-764</v>
      </c>
      <c r="CC36" s="131">
        <f t="shared" si="112"/>
        <v>-428</v>
      </c>
      <c r="CD36" s="383">
        <f t="shared" si="112"/>
        <v>-3736</v>
      </c>
      <c r="CE36" s="406">
        <f t="shared" si="112"/>
        <v>-3830</v>
      </c>
      <c r="CF36" s="131">
        <f t="shared" si="112"/>
        <v>-7861</v>
      </c>
      <c r="CG36" s="131">
        <f t="shared" si="112"/>
        <v>-5917</v>
      </c>
      <c r="CH36" s="131">
        <f t="shared" si="112"/>
        <v>-5353</v>
      </c>
      <c r="CI36" s="131">
        <f t="shared" si="113" ref="CI36:CJ36">SUM(CI31:CI35)</f>
        <v>-4781</v>
      </c>
      <c r="CJ36" s="224">
        <f t="shared" si="113"/>
        <v>-517</v>
      </c>
      <c r="CK36" s="224">
        <f t="shared" si="114" ref="CK36:CL36">SUM(CK31:CK35)</f>
        <v>-1360</v>
      </c>
      <c r="CL36" s="224">
        <f t="shared" si="114"/>
        <v>1447</v>
      </c>
      <c r="CM36" s="224">
        <f t="shared" si="115" ref="CM36:CN36">SUM(CM31:CM35)</f>
        <v>2145</v>
      </c>
      <c r="CN36" s="224">
        <f t="shared" si="115"/>
        <v>4012</v>
      </c>
      <c r="CO36" s="224">
        <f t="shared" si="116" ref="CO36:CQ36">SUM(CO31:CO35)</f>
        <v>4081</v>
      </c>
      <c r="CP36" s="363">
        <f t="shared" si="116"/>
        <v>642</v>
      </c>
      <c r="CQ36" s="332">
        <f t="shared" si="116"/>
        <v>2826</v>
      </c>
      <c r="CR36" s="250">
        <f t="shared" si="117" ref="CR36">SUM(CR31:CR35)</f>
        <v>5880</v>
      </c>
      <c r="CS36" s="250">
        <f t="shared" si="118" ref="CS36">SUM(CS31:CS35)</f>
        <v>3767</v>
      </c>
      <c r="CT36" s="250">
        <f t="shared" si="119" ref="CT36">SUM(CT31:CT35)</f>
        <v>1604</v>
      </c>
      <c r="CU36" s="250">
        <f t="shared" si="120" ref="CU36">SUM(CU31:CU35)</f>
        <v>3688</v>
      </c>
      <c r="CV36" s="250">
        <f t="shared" si="121" ref="CV36">SUM(CV31:CV35)</f>
        <v>3290</v>
      </c>
      <c r="CW36" s="250">
        <f t="shared" si="122" ref="CW36">SUM(CW31:CW35)</f>
        <v>364</v>
      </c>
      <c r="CX36" s="250">
        <f t="shared" si="123" ref="CX36">SUM(CX31:CX35)</f>
        <v>1088</v>
      </c>
      <c r="CY36" s="250">
        <f t="shared" si="124" ref="CY36">SUM(CY31:CY35)</f>
        <v>260</v>
      </c>
      <c r="CZ36" s="250">
        <f t="shared" si="125" ref="CZ36">SUM(CZ31:CZ35)</f>
        <v>-2370</v>
      </c>
      <c r="DA36" s="250">
        <f t="shared" si="126" ref="DA36">SUM(DA31:DA35)</f>
        <v>-4284</v>
      </c>
      <c r="DB36" s="363">
        <f t="shared" si="127" ref="DB36">SUM(DB31:DB35)</f>
        <v>3000</v>
      </c>
      <c r="DC36" s="363">
        <f t="shared" si="128" ref="DC36">SUM(DC31:DC35)</f>
        <v>206</v>
      </c>
      <c r="DD36" s="363">
        <f t="shared" si="129" ref="DD36">SUM(DD31:DD35)</f>
        <v>376</v>
      </c>
      <c r="DE36" s="363">
        <f t="shared" si="130" ref="DE36">SUM(DE31:DE35)</f>
        <v>626</v>
      </c>
      <c r="DF36" s="363">
        <f t="shared" si="131" ref="DF36:DG36">SUM(DF31:DF35)</f>
        <v>1089</v>
      </c>
      <c r="DG36" s="363">
        <f t="shared" si="131"/>
        <v>-1642</v>
      </c>
      <c r="DH36" s="363">
        <f t="shared" si="132" ref="DH36">SUM(DH31:DH35)</f>
        <v>-1140</v>
      </c>
      <c r="DI36" s="363">
        <f t="shared" si="133" ref="DI36">SUM(DI31:DI35)</f>
        <v>-17</v>
      </c>
      <c r="DJ36" s="363">
        <f t="shared" si="134" ref="DJ36:DK36">SUM(DJ31:DJ35)</f>
        <v>564</v>
      </c>
      <c r="DK36" s="363">
        <f t="shared" si="134"/>
        <v>-116</v>
      </c>
      <c r="DL36" s="363">
        <f t="shared" si="135" ref="DL36:DM36">SUM(DL31:DL35)</f>
        <v>-332</v>
      </c>
      <c r="DM36" s="363">
        <f t="shared" si="135"/>
        <v>622</v>
      </c>
      <c r="DN36" s="363">
        <f t="shared" si="136" ref="DN36:DO36">SUM(DN31:DN35)</f>
        <v>-1727</v>
      </c>
      <c r="DO36" s="363">
        <f t="shared" si="136"/>
        <v>-1581</v>
      </c>
      <c r="DP36" s="363">
        <f t="shared" si="137" ref="DP36">SUM(DP31:DP35)</f>
        <v>-1028</v>
      </c>
      <c r="DQ36" s="363">
        <f t="shared" si="138" ref="DQ36:DR36">SUM(DQ31:DQ35)</f>
        <v>2219</v>
      </c>
      <c r="DR36" s="363">
        <f t="shared" si="138"/>
        <v>200</v>
      </c>
      <c r="DS36" s="363">
        <f t="shared" si="139" ref="DS36:DT36">SUM(DS31:DS35)</f>
        <v>1765</v>
      </c>
      <c r="DT36" s="363">
        <f t="shared" si="139"/>
        <v>2897</v>
      </c>
      <c r="DU36" s="363"/>
      <c r="DV36" s="363"/>
      <c r="DW36" s="363"/>
      <c r="DX36" s="363"/>
      <c r="DY36" s="363"/>
      <c r="DZ36" s="363"/>
      <c r="EA36" s="363"/>
      <c r="EC36" s="77">
        <f>SUM(EC31:EC35)</f>
        <v>25229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ht="15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61">
        <v>42011</v>
      </c>
      <c r="BJ38" s="525">
        <v>40053</v>
      </c>
      <c r="BK38" s="548">
        <v>43191</v>
      </c>
      <c r="BL38" s="56">
        <v>44937</v>
      </c>
      <c r="BM38" s="272">
        <v>48216</v>
      </c>
      <c r="BN38" s="272">
        <v>51410</v>
      </c>
      <c r="BO38" s="56"/>
      <c r="BP38" s="272"/>
      <c r="BQ38" s="272"/>
      <c r="BR38" s="272"/>
      <c r="BS38" s="272"/>
      <c r="BT38" s="272"/>
      <c r="BU38" s="72">
        <f t="shared" si="140" ref="BU38:CD42">O38-C38</f>
        <v>411</v>
      </c>
      <c r="BV38" s="76">
        <f t="shared" si="140"/>
        <v>5418</v>
      </c>
      <c r="BW38" s="76">
        <f t="shared" si="140"/>
        <v>9936</v>
      </c>
      <c r="BX38" s="76">
        <f t="shared" si="140"/>
        <v>9737</v>
      </c>
      <c r="BY38" s="76">
        <f t="shared" si="140"/>
        <v>9238</v>
      </c>
      <c r="BZ38" s="76">
        <f t="shared" si="140"/>
        <v>9119</v>
      </c>
      <c r="CA38" s="76">
        <f t="shared" si="140"/>
        <v>7955</v>
      </c>
      <c r="CB38" s="76">
        <f t="shared" si="140"/>
        <v>9937</v>
      </c>
      <c r="CC38" s="76">
        <f t="shared" si="140"/>
        <v>9502</v>
      </c>
      <c r="CD38" s="382">
        <f t="shared" si="140"/>
        <v>9550</v>
      </c>
      <c r="CE38" s="405">
        <f t="shared" si="141" ref="CE38:CN42">Y38-M38</f>
        <v>8154</v>
      </c>
      <c r="CF38" s="76">
        <f t="shared" si="141"/>
        <v>7544</v>
      </c>
      <c r="CG38" s="76">
        <f t="shared" si="141"/>
        <v>2192</v>
      </c>
      <c r="CH38" s="76">
        <f t="shared" si="141"/>
        <v>-1555</v>
      </c>
      <c r="CI38" s="76">
        <f t="shared" si="141"/>
        <v>-6684</v>
      </c>
      <c r="CJ38" s="223">
        <f t="shared" si="141"/>
        <v>-9280</v>
      </c>
      <c r="CK38" s="223">
        <f t="shared" si="141"/>
        <v>-11940</v>
      </c>
      <c r="CL38" s="223">
        <f t="shared" si="141"/>
        <v>-13154</v>
      </c>
      <c r="CM38" s="223">
        <f t="shared" si="141"/>
        <v>-12357</v>
      </c>
      <c r="CN38" s="223">
        <f t="shared" si="141"/>
        <v>-10864</v>
      </c>
      <c r="CO38" s="223">
        <f t="shared" si="142" ref="CO38:CX42">AI38-W38</f>
        <v>-10177</v>
      </c>
      <c r="CP38" s="362">
        <f t="shared" si="142"/>
        <v>-10077</v>
      </c>
      <c r="CQ38" s="331">
        <f t="shared" si="142"/>
        <v>-8767</v>
      </c>
      <c r="CR38" s="249">
        <f t="shared" si="142"/>
        <v>-7085</v>
      </c>
      <c r="CS38" s="249">
        <f t="shared" si="142"/>
        <v>-4025</v>
      </c>
      <c r="CT38" s="249">
        <f t="shared" si="142"/>
        <v>-2724</v>
      </c>
      <c r="CU38" s="249">
        <f t="shared" si="142"/>
        <v>-4335</v>
      </c>
      <c r="CV38" s="249">
        <f t="shared" si="142"/>
        <v>-3089</v>
      </c>
      <c r="CW38" s="249">
        <f t="shared" si="142"/>
        <v>-673</v>
      </c>
      <c r="CX38" s="249">
        <f t="shared" si="142"/>
        <v>7</v>
      </c>
      <c r="CY38" s="249">
        <f t="shared" si="143" ref="CY38:DH42">AS38-AG38</f>
        <v>1583</v>
      </c>
      <c r="CZ38" s="249">
        <f t="shared" si="143"/>
        <v>-1043</v>
      </c>
      <c r="DA38" s="249">
        <f t="shared" si="143"/>
        <v>-1042</v>
      </c>
      <c r="DB38" s="362">
        <f t="shared" si="143"/>
        <v>-390</v>
      </c>
      <c r="DC38" s="362">
        <f t="shared" si="143"/>
        <v>-469</v>
      </c>
      <c r="DD38" s="362">
        <f t="shared" si="143"/>
        <v>260</v>
      </c>
      <c r="DE38" s="362">
        <f t="shared" si="143"/>
        <v>260</v>
      </c>
      <c r="DF38" s="362">
        <f t="shared" si="143"/>
        <v>190</v>
      </c>
      <c r="DG38" s="362">
        <f t="shared" si="143"/>
        <v>946</v>
      </c>
      <c r="DH38" s="362">
        <f t="shared" si="143"/>
        <v>1050</v>
      </c>
      <c r="DI38" s="362">
        <f t="shared" si="144" ref="DI38:DT42">BC38-AQ38</f>
        <v>1764</v>
      </c>
      <c r="DJ38" s="362">
        <f t="shared" si="144"/>
        <v>1457</v>
      </c>
      <c r="DK38" s="362">
        <f t="shared" si="144"/>
        <v>39</v>
      </c>
      <c r="DL38" s="362">
        <f t="shared" si="144"/>
        <v>438</v>
      </c>
      <c r="DM38" s="362">
        <f t="shared" si="144"/>
        <v>103</v>
      </c>
      <c r="DN38" s="362">
        <f t="shared" si="144"/>
        <v>598</v>
      </c>
      <c r="DO38" s="362">
        <f t="shared" si="144"/>
        <v>-27</v>
      </c>
      <c r="DP38" s="362">
        <f t="shared" si="144"/>
        <v>-1043</v>
      </c>
      <c r="DQ38" s="362">
        <f t="shared" si="144"/>
        <v>945</v>
      </c>
      <c r="DR38" s="362">
        <f t="shared" si="144"/>
        <v>-606</v>
      </c>
      <c r="DS38" s="362">
        <f t="shared" si="144"/>
        <v>1339</v>
      </c>
      <c r="DT38" s="362">
        <f t="shared" si="144"/>
        <v>3034</v>
      </c>
      <c r="DU38" s="362"/>
      <c r="DV38" s="362"/>
      <c r="DW38" s="362"/>
      <c r="DX38" s="362"/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51410</v>
      </c>
    </row>
    <row r="39" spans="1:133" s="51" customFormat="1" ht="15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61">
        <v>23031</v>
      </c>
      <c r="BJ39" s="525">
        <v>22938</v>
      </c>
      <c r="BK39" s="548">
        <v>23903</v>
      </c>
      <c r="BL39" s="56">
        <v>23879</v>
      </c>
      <c r="BM39" s="272">
        <v>24614</v>
      </c>
      <c r="BN39" s="272">
        <v>27352</v>
      </c>
      <c r="BO39" s="56"/>
      <c r="BP39" s="272"/>
      <c r="BQ39" s="272"/>
      <c r="BR39" s="272"/>
      <c r="BS39" s="272"/>
      <c r="BT39" s="272"/>
      <c r="BU39" s="72">
        <f t="shared" si="140"/>
        <v>594</v>
      </c>
      <c r="BV39" s="76">
        <f t="shared" si="140"/>
        <v>1176</v>
      </c>
      <c r="BW39" s="76">
        <f t="shared" si="140"/>
        <v>1326</v>
      </c>
      <c r="BX39" s="76">
        <f t="shared" si="140"/>
        <v>1141</v>
      </c>
      <c r="BY39" s="76">
        <f t="shared" si="140"/>
        <v>2079</v>
      </c>
      <c r="BZ39" s="76">
        <f t="shared" si="140"/>
        <v>1793</v>
      </c>
      <c r="CA39" s="76">
        <f t="shared" si="140"/>
        <v>1959</v>
      </c>
      <c r="CB39" s="76">
        <f t="shared" si="140"/>
        <v>2537</v>
      </c>
      <c r="CC39" s="76">
        <f t="shared" si="140"/>
        <v>3192</v>
      </c>
      <c r="CD39" s="382">
        <f t="shared" si="140"/>
        <v>3441</v>
      </c>
      <c r="CE39" s="405">
        <f t="shared" si="141"/>
        <v>3190</v>
      </c>
      <c r="CF39" s="76">
        <f t="shared" si="141"/>
        <v>3506</v>
      </c>
      <c r="CG39" s="76">
        <f t="shared" si="141"/>
        <v>2751</v>
      </c>
      <c r="CH39" s="76">
        <f t="shared" si="141"/>
        <v>2653</v>
      </c>
      <c r="CI39" s="76">
        <f t="shared" si="141"/>
        <v>2312</v>
      </c>
      <c r="CJ39" s="223">
        <f t="shared" si="141"/>
        <v>2186</v>
      </c>
      <c r="CK39" s="223">
        <f t="shared" si="141"/>
        <v>410</v>
      </c>
      <c r="CL39" s="223">
        <f t="shared" si="141"/>
        <v>-47</v>
      </c>
      <c r="CM39" s="223">
        <f t="shared" si="141"/>
        <v>-475</v>
      </c>
      <c r="CN39" s="223">
        <f t="shared" si="141"/>
        <v>-524</v>
      </c>
      <c r="CO39" s="223">
        <f t="shared" si="142"/>
        <v>-2073</v>
      </c>
      <c r="CP39" s="362">
        <f t="shared" si="142"/>
        <v>-3523</v>
      </c>
      <c r="CQ39" s="331">
        <f t="shared" si="142"/>
        <v>-2421</v>
      </c>
      <c r="CR39" s="249">
        <f t="shared" si="142"/>
        <v>-1592</v>
      </c>
      <c r="CS39" s="249">
        <f t="shared" si="142"/>
        <v>-535</v>
      </c>
      <c r="CT39" s="249">
        <f t="shared" si="142"/>
        <v>307</v>
      </c>
      <c r="CU39" s="249">
        <f t="shared" si="142"/>
        <v>471</v>
      </c>
      <c r="CV39" s="249">
        <f t="shared" si="142"/>
        <v>762</v>
      </c>
      <c r="CW39" s="249">
        <f t="shared" si="142"/>
        <v>1156</v>
      </c>
      <c r="CX39" s="249">
        <f t="shared" si="142"/>
        <v>942</v>
      </c>
      <c r="CY39" s="249">
        <f t="shared" si="143"/>
        <v>1188</v>
      </c>
      <c r="CZ39" s="249">
        <f t="shared" si="143"/>
        <v>827</v>
      </c>
      <c r="DA39" s="249">
        <f t="shared" si="143"/>
        <v>2157</v>
      </c>
      <c r="DB39" s="362">
        <f t="shared" si="143"/>
        <v>3827</v>
      </c>
      <c r="DC39" s="362">
        <f t="shared" si="143"/>
        <v>3783</v>
      </c>
      <c r="DD39" s="362">
        <f t="shared" si="143"/>
        <v>3972</v>
      </c>
      <c r="DE39" s="362">
        <f t="shared" si="143"/>
        <v>4296</v>
      </c>
      <c r="DF39" s="362">
        <f t="shared" si="143"/>
        <v>3711</v>
      </c>
      <c r="DG39" s="362">
        <f t="shared" si="143"/>
        <v>3491</v>
      </c>
      <c r="DH39" s="362">
        <f t="shared" si="143"/>
        <v>3318</v>
      </c>
      <c r="DI39" s="362">
        <f t="shared" si="144"/>
        <v>3410</v>
      </c>
      <c r="DJ39" s="362">
        <f t="shared" si="144"/>
        <v>3254</v>
      </c>
      <c r="DK39" s="362">
        <f t="shared" si="144"/>
        <v>3005</v>
      </c>
      <c r="DL39" s="362">
        <f t="shared" si="144"/>
        <v>2777</v>
      </c>
      <c r="DM39" s="362">
        <f t="shared" si="144"/>
        <v>2401</v>
      </c>
      <c r="DN39" s="362">
        <f t="shared" si="144"/>
        <v>2111</v>
      </c>
      <c r="DO39" s="362">
        <f t="shared" si="144"/>
        <v>1986</v>
      </c>
      <c r="DP39" s="362">
        <f t="shared" si="144"/>
        <v>1749</v>
      </c>
      <c r="DQ39" s="362">
        <f t="shared" si="144"/>
        <v>1814</v>
      </c>
      <c r="DR39" s="362">
        <f t="shared" si="144"/>
        <v>1300</v>
      </c>
      <c r="DS39" s="362">
        <f t="shared" si="144"/>
        <v>1913</v>
      </c>
      <c r="DT39" s="362">
        <f t="shared" si="144"/>
        <v>4422</v>
      </c>
      <c r="DU39" s="362"/>
      <c r="DV39" s="362"/>
      <c r="DW39" s="362"/>
      <c r="DX39" s="362"/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27352</v>
      </c>
    </row>
    <row r="40" spans="1:133" s="51" customFormat="1" ht="15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61">
        <v>2100</v>
      </c>
      <c r="BJ40" s="525">
        <v>2093</v>
      </c>
      <c r="BK40" s="548">
        <v>2253</v>
      </c>
      <c r="BL40" s="56">
        <v>2374</v>
      </c>
      <c r="BM40" s="272">
        <v>2678</v>
      </c>
      <c r="BN40" s="272">
        <v>2396</v>
      </c>
      <c r="BO40" s="56"/>
      <c r="BP40" s="272"/>
      <c r="BQ40" s="272"/>
      <c r="BR40" s="272"/>
      <c r="BS40" s="272"/>
      <c r="BT40" s="272"/>
      <c r="BU40" s="72">
        <f t="shared" si="140"/>
        <v>305</v>
      </c>
      <c r="BV40" s="76">
        <f t="shared" si="140"/>
        <v>968</v>
      </c>
      <c r="BW40" s="76">
        <f t="shared" si="140"/>
        <v>1397</v>
      </c>
      <c r="BX40" s="76">
        <f t="shared" si="140"/>
        <v>1386</v>
      </c>
      <c r="BY40" s="76">
        <f t="shared" si="140"/>
        <v>1274</v>
      </c>
      <c r="BZ40" s="76">
        <f t="shared" si="140"/>
        <v>1241</v>
      </c>
      <c r="CA40" s="76">
        <f t="shared" si="140"/>
        <v>1025</v>
      </c>
      <c r="CB40" s="76">
        <f t="shared" si="140"/>
        <v>1003</v>
      </c>
      <c r="CC40" s="76">
        <f t="shared" si="140"/>
        <v>920</v>
      </c>
      <c r="CD40" s="382">
        <f t="shared" si="140"/>
        <v>849</v>
      </c>
      <c r="CE40" s="405">
        <f t="shared" si="141"/>
        <v>732</v>
      </c>
      <c r="CF40" s="76">
        <f t="shared" si="141"/>
        <v>573</v>
      </c>
      <c r="CG40" s="76">
        <f t="shared" si="141"/>
        <v>152</v>
      </c>
      <c r="CH40" s="76">
        <f t="shared" si="141"/>
        <v>-367</v>
      </c>
      <c r="CI40" s="76">
        <f t="shared" si="141"/>
        <v>-1033</v>
      </c>
      <c r="CJ40" s="223">
        <f t="shared" si="141"/>
        <v>-1072</v>
      </c>
      <c r="CK40" s="223">
        <f t="shared" si="141"/>
        <v>-807</v>
      </c>
      <c r="CL40" s="223">
        <f t="shared" si="141"/>
        <v>-784</v>
      </c>
      <c r="CM40" s="223">
        <f t="shared" si="141"/>
        <v>-678</v>
      </c>
      <c r="CN40" s="223">
        <f t="shared" si="141"/>
        <v>-608</v>
      </c>
      <c r="CO40" s="223">
        <f t="shared" si="142"/>
        <v>-453</v>
      </c>
      <c r="CP40" s="362">
        <f t="shared" si="142"/>
        <v>-327</v>
      </c>
      <c r="CQ40" s="331">
        <f t="shared" si="142"/>
        <v>-133</v>
      </c>
      <c r="CR40" s="249">
        <f t="shared" si="142"/>
        <v>-93</v>
      </c>
      <c r="CS40" s="249">
        <f t="shared" si="142"/>
        <v>97</v>
      </c>
      <c r="CT40" s="249">
        <f t="shared" si="142"/>
        <v>-102</v>
      </c>
      <c r="CU40" s="249">
        <f t="shared" si="142"/>
        <v>-191</v>
      </c>
      <c r="CV40" s="249">
        <f t="shared" si="142"/>
        <v>-298</v>
      </c>
      <c r="CW40" s="249">
        <f t="shared" si="142"/>
        <v>-252</v>
      </c>
      <c r="CX40" s="249">
        <f t="shared" si="142"/>
        <v>-125</v>
      </c>
      <c r="CY40" s="249">
        <f t="shared" si="143"/>
        <v>53</v>
      </c>
      <c r="CZ40" s="249">
        <f t="shared" si="143"/>
        <v>41</v>
      </c>
      <c r="DA40" s="249">
        <f t="shared" si="143"/>
        <v>-12</v>
      </c>
      <c r="DB40" s="362">
        <f t="shared" si="143"/>
        <v>-137</v>
      </c>
      <c r="DC40" s="362">
        <f t="shared" si="143"/>
        <v>-264</v>
      </c>
      <c r="DD40" s="362">
        <f t="shared" si="143"/>
        <v>-269</v>
      </c>
      <c r="DE40" s="362">
        <f t="shared" si="143"/>
        <v>-270</v>
      </c>
      <c r="DF40" s="362">
        <f t="shared" si="143"/>
        <v>-162</v>
      </c>
      <c r="DG40" s="362">
        <f t="shared" si="143"/>
        <v>48</v>
      </c>
      <c r="DH40" s="362">
        <f t="shared" si="143"/>
        <v>87</v>
      </c>
      <c r="DI40" s="362">
        <f t="shared" si="144"/>
        <v>-81</v>
      </c>
      <c r="DJ40" s="362">
        <f t="shared" si="144"/>
        <v>-94</v>
      </c>
      <c r="DK40" s="362">
        <f t="shared" si="144"/>
        <v>-143</v>
      </c>
      <c r="DL40" s="362">
        <f t="shared" si="144"/>
        <v>-132</v>
      </c>
      <c r="DM40" s="362">
        <f t="shared" si="144"/>
        <v>-105</v>
      </c>
      <c r="DN40" s="362">
        <f t="shared" si="144"/>
        <v>-42</v>
      </c>
      <c r="DO40" s="362">
        <f t="shared" si="144"/>
        <v>-69</v>
      </c>
      <c r="DP40" s="362">
        <f t="shared" si="144"/>
        <v>74</v>
      </c>
      <c r="DQ40" s="362">
        <f t="shared" si="144"/>
        <v>191</v>
      </c>
      <c r="DR40" s="362">
        <f t="shared" si="144"/>
        <v>304</v>
      </c>
      <c r="DS40" s="362">
        <f t="shared" si="144"/>
        <v>409</v>
      </c>
      <c r="DT40" s="362">
        <f t="shared" si="144"/>
        <v>20</v>
      </c>
      <c r="DU40" s="362"/>
      <c r="DV40" s="362"/>
      <c r="DW40" s="362"/>
      <c r="DX40" s="362"/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2396</v>
      </c>
    </row>
    <row r="41" spans="1:133" s="51" customFormat="1" ht="15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61">
        <v>532</v>
      </c>
      <c r="BJ41" s="525">
        <v>486</v>
      </c>
      <c r="BK41" s="548">
        <v>544</v>
      </c>
      <c r="BL41" s="56">
        <v>607</v>
      </c>
      <c r="BM41" s="272">
        <v>657</v>
      </c>
      <c r="BN41" s="272">
        <v>489</v>
      </c>
      <c r="BO41" s="56"/>
      <c r="BP41" s="272"/>
      <c r="BQ41" s="272"/>
      <c r="BR41" s="272"/>
      <c r="BS41" s="272"/>
      <c r="BT41" s="272"/>
      <c r="BU41" s="72">
        <f t="shared" si="140"/>
        <v>40</v>
      </c>
      <c r="BV41" s="76">
        <f t="shared" si="140"/>
        <v>250</v>
      </c>
      <c r="BW41" s="76">
        <f t="shared" si="140"/>
        <v>380</v>
      </c>
      <c r="BX41" s="76">
        <f t="shared" si="140"/>
        <v>498</v>
      </c>
      <c r="BY41" s="76">
        <f t="shared" si="140"/>
        <v>454</v>
      </c>
      <c r="BZ41" s="76">
        <f t="shared" si="140"/>
        <v>444</v>
      </c>
      <c r="CA41" s="76">
        <f t="shared" si="140"/>
        <v>397</v>
      </c>
      <c r="CB41" s="76">
        <f t="shared" si="140"/>
        <v>386</v>
      </c>
      <c r="CC41" s="76">
        <f t="shared" si="140"/>
        <v>359</v>
      </c>
      <c r="CD41" s="382">
        <f t="shared" si="140"/>
        <v>298</v>
      </c>
      <c r="CE41" s="405">
        <f t="shared" si="141"/>
        <v>264</v>
      </c>
      <c r="CF41" s="76">
        <f t="shared" si="141"/>
        <v>275</v>
      </c>
      <c r="CG41" s="76">
        <f t="shared" si="141"/>
        <v>135</v>
      </c>
      <c r="CH41" s="76">
        <f t="shared" si="141"/>
        <v>-66</v>
      </c>
      <c r="CI41" s="76">
        <f t="shared" si="141"/>
        <v>-206</v>
      </c>
      <c r="CJ41" s="223">
        <f t="shared" si="141"/>
        <v>-316</v>
      </c>
      <c r="CK41" s="223">
        <f t="shared" si="141"/>
        <v>-329</v>
      </c>
      <c r="CL41" s="223">
        <f t="shared" si="141"/>
        <v>-245</v>
      </c>
      <c r="CM41" s="223">
        <f t="shared" si="141"/>
        <v>-233</v>
      </c>
      <c r="CN41" s="223">
        <f t="shared" si="141"/>
        <v>-270</v>
      </c>
      <c r="CO41" s="223">
        <f t="shared" si="142"/>
        <v>-163</v>
      </c>
      <c r="CP41" s="362">
        <f t="shared" si="142"/>
        <v>-128</v>
      </c>
      <c r="CQ41" s="331">
        <f t="shared" si="142"/>
        <v>-59</v>
      </c>
      <c r="CR41" s="249">
        <f t="shared" si="142"/>
        <v>-113</v>
      </c>
      <c r="CS41" s="249">
        <f t="shared" si="142"/>
        <v>3</v>
      </c>
      <c r="CT41" s="249">
        <f t="shared" si="142"/>
        <v>-35</v>
      </c>
      <c r="CU41" s="249">
        <f t="shared" si="142"/>
        <v>-30</v>
      </c>
      <c r="CV41" s="249">
        <f t="shared" si="142"/>
        <v>-33</v>
      </c>
      <c r="CW41" s="249">
        <f t="shared" si="142"/>
        <v>48</v>
      </c>
      <c r="CX41" s="249">
        <f t="shared" si="142"/>
        <v>26</v>
      </c>
      <c r="CY41" s="249">
        <f t="shared" si="143"/>
        <v>117</v>
      </c>
      <c r="CZ41" s="249">
        <f t="shared" si="143"/>
        <v>110</v>
      </c>
      <c r="DA41" s="249">
        <f t="shared" si="143"/>
        <v>-1</v>
      </c>
      <c r="DB41" s="362">
        <f t="shared" si="143"/>
        <v>-29</v>
      </c>
      <c r="DC41" s="362">
        <f t="shared" si="143"/>
        <v>-127</v>
      </c>
      <c r="DD41" s="362">
        <f t="shared" si="143"/>
        <v>-84</v>
      </c>
      <c r="DE41" s="362">
        <f t="shared" si="143"/>
        <v>-127</v>
      </c>
      <c r="DF41" s="362">
        <f t="shared" si="143"/>
        <v>-38</v>
      </c>
      <c r="DG41" s="362">
        <f t="shared" si="143"/>
        <v>0</v>
      </c>
      <c r="DH41" s="362">
        <f t="shared" si="143"/>
        <v>-16</v>
      </c>
      <c r="DI41" s="362">
        <f t="shared" si="144"/>
        <v>-103</v>
      </c>
      <c r="DJ41" s="362">
        <f t="shared" si="144"/>
        <v>-148</v>
      </c>
      <c r="DK41" s="362">
        <f t="shared" si="144"/>
        <v>-204</v>
      </c>
      <c r="DL41" s="362">
        <f t="shared" si="144"/>
        <v>-115</v>
      </c>
      <c r="DM41" s="362">
        <f t="shared" si="144"/>
        <v>-65</v>
      </c>
      <c r="DN41" s="362">
        <f t="shared" si="144"/>
        <v>-70</v>
      </c>
      <c r="DO41" s="362">
        <f t="shared" si="144"/>
        <v>-12</v>
      </c>
      <c r="DP41" s="362">
        <f t="shared" si="144"/>
        <v>12</v>
      </c>
      <c r="DQ41" s="362">
        <f t="shared" si="144"/>
        <v>59</v>
      </c>
      <c r="DR41" s="362">
        <f t="shared" si="144"/>
        <v>74</v>
      </c>
      <c r="DS41" s="362">
        <f t="shared" si="144"/>
        <v>32</v>
      </c>
      <c r="DT41" s="362">
        <f t="shared" si="144"/>
        <v>-150</v>
      </c>
      <c r="DU41" s="362"/>
      <c r="DV41" s="362"/>
      <c r="DW41" s="362"/>
      <c r="DX41" s="362"/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489</v>
      </c>
    </row>
    <row r="42" spans="1:133" s="51" customFormat="1" ht="15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61">
        <v>353</v>
      </c>
      <c r="BJ42" s="525">
        <v>298</v>
      </c>
      <c r="BK42" s="548">
        <v>320</v>
      </c>
      <c r="BL42" s="56">
        <v>346</v>
      </c>
      <c r="BM42" s="272">
        <v>373</v>
      </c>
      <c r="BN42" s="272">
        <v>355</v>
      </c>
      <c r="BO42" s="56"/>
      <c r="BP42" s="272"/>
      <c r="BQ42" s="272"/>
      <c r="BR42" s="272"/>
      <c r="BS42" s="272"/>
      <c r="BT42" s="272"/>
      <c r="BU42" s="72">
        <f t="shared" si="140"/>
        <v>50</v>
      </c>
      <c r="BV42" s="76">
        <f t="shared" si="140"/>
        <v>145</v>
      </c>
      <c r="BW42" s="76">
        <f t="shared" si="140"/>
        <v>342</v>
      </c>
      <c r="BX42" s="76">
        <f t="shared" si="140"/>
        <v>388</v>
      </c>
      <c r="BY42" s="76">
        <f t="shared" si="140"/>
        <v>360</v>
      </c>
      <c r="BZ42" s="76">
        <f t="shared" si="140"/>
        <v>360</v>
      </c>
      <c r="CA42" s="76">
        <f t="shared" si="140"/>
        <v>300</v>
      </c>
      <c r="CB42" s="76">
        <f t="shared" si="140"/>
        <v>290</v>
      </c>
      <c r="CC42" s="76">
        <f t="shared" si="140"/>
        <v>246</v>
      </c>
      <c r="CD42" s="382">
        <f t="shared" si="140"/>
        <v>205</v>
      </c>
      <c r="CE42" s="405">
        <f t="shared" si="141"/>
        <v>189</v>
      </c>
      <c r="CF42" s="76">
        <f t="shared" si="141"/>
        <v>154</v>
      </c>
      <c r="CG42" s="76">
        <f t="shared" si="141"/>
        <v>40</v>
      </c>
      <c r="CH42" s="76">
        <f t="shared" si="141"/>
        <v>-83</v>
      </c>
      <c r="CI42" s="76">
        <f t="shared" si="141"/>
        <v>-219</v>
      </c>
      <c r="CJ42" s="223">
        <f t="shared" si="141"/>
        <v>-238</v>
      </c>
      <c r="CK42" s="223">
        <f t="shared" si="141"/>
        <v>-322</v>
      </c>
      <c r="CL42" s="223">
        <f t="shared" si="141"/>
        <v>-214</v>
      </c>
      <c r="CM42" s="223">
        <f t="shared" si="141"/>
        <v>-170</v>
      </c>
      <c r="CN42" s="223">
        <f t="shared" si="141"/>
        <v>-198</v>
      </c>
      <c r="CO42" s="223">
        <f t="shared" si="142"/>
        <v>-169</v>
      </c>
      <c r="CP42" s="362">
        <f t="shared" si="142"/>
        <v>-27</v>
      </c>
      <c r="CQ42" s="331">
        <f t="shared" si="142"/>
        <v>41</v>
      </c>
      <c r="CR42" s="249">
        <f t="shared" si="142"/>
        <v>-34</v>
      </c>
      <c r="CS42" s="249">
        <f t="shared" si="142"/>
        <v>78</v>
      </c>
      <c r="CT42" s="249">
        <f t="shared" si="142"/>
        <v>-15</v>
      </c>
      <c r="CU42" s="249">
        <f t="shared" si="142"/>
        <v>-2</v>
      </c>
      <c r="CV42" s="249">
        <f t="shared" si="142"/>
        <v>-8</v>
      </c>
      <c r="CW42" s="249">
        <f t="shared" si="142"/>
        <v>133</v>
      </c>
      <c r="CX42" s="249">
        <f t="shared" si="142"/>
        <v>131</v>
      </c>
      <c r="CY42" s="249">
        <f t="shared" si="143"/>
        <v>177</v>
      </c>
      <c r="CZ42" s="249">
        <f t="shared" si="143"/>
        <v>74</v>
      </c>
      <c r="DA42" s="249">
        <f t="shared" si="143"/>
        <v>-13</v>
      </c>
      <c r="DB42" s="362">
        <f t="shared" si="143"/>
        <v>-110</v>
      </c>
      <c r="DC42" s="362">
        <f t="shared" si="143"/>
        <v>-169</v>
      </c>
      <c r="DD42" s="362">
        <f t="shared" si="143"/>
        <v>-130</v>
      </c>
      <c r="DE42" s="362">
        <f t="shared" si="143"/>
        <v>-180</v>
      </c>
      <c r="DF42" s="362">
        <f t="shared" si="143"/>
        <v>-83</v>
      </c>
      <c r="DG42" s="362">
        <f t="shared" si="143"/>
        <v>8</v>
      </c>
      <c r="DH42" s="362">
        <f t="shared" si="143"/>
        <v>-149</v>
      </c>
      <c r="DI42" s="362">
        <f t="shared" si="144"/>
        <v>-164</v>
      </c>
      <c r="DJ42" s="362">
        <f t="shared" si="144"/>
        <v>-251</v>
      </c>
      <c r="DK42" s="362">
        <f t="shared" si="144"/>
        <v>-269</v>
      </c>
      <c r="DL42" s="362">
        <f t="shared" si="144"/>
        <v>-123</v>
      </c>
      <c r="DM42" s="362">
        <f t="shared" si="144"/>
        <v>-40</v>
      </c>
      <c r="DN42" s="362">
        <f t="shared" si="144"/>
        <v>-82</v>
      </c>
      <c r="DO42" s="362">
        <f t="shared" si="144"/>
        <v>-63</v>
      </c>
      <c r="DP42" s="362">
        <f t="shared" si="144"/>
        <v>-24</v>
      </c>
      <c r="DQ42" s="362">
        <f t="shared" si="144"/>
        <v>12</v>
      </c>
      <c r="DR42" s="362">
        <f t="shared" si="144"/>
        <v>40</v>
      </c>
      <c r="DS42" s="362">
        <f t="shared" si="144"/>
        <v>-103</v>
      </c>
      <c r="DT42" s="362">
        <f t="shared" si="144"/>
        <v>-39</v>
      </c>
      <c r="DU42" s="362"/>
      <c r="DV42" s="362"/>
      <c r="DW42" s="362"/>
      <c r="DX42" s="362"/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355</v>
      </c>
    </row>
    <row r="43" spans="1:133" s="65" customFormat="1" ht="15.75" thickBot="1">
      <c r="A43" s="139"/>
      <c r="B43" s="59" t="s">
        <v>144</v>
      </c>
      <c r="C43" s="60">
        <f t="shared" si="145" ref="C43:V43">SUM(C38:C42)</f>
        <v>60923</v>
      </c>
      <c r="D43" s="61">
        <f t="shared" si="145"/>
        <v>61443</v>
      </c>
      <c r="E43" s="61">
        <f t="shared" si="145"/>
        <v>64991</v>
      </c>
      <c r="F43" s="61">
        <f t="shared" si="145"/>
        <v>68661</v>
      </c>
      <c r="G43" s="61">
        <f t="shared" si="145"/>
        <v>71069</v>
      </c>
      <c r="H43" s="61">
        <f t="shared" si="145"/>
        <v>72253</v>
      </c>
      <c r="I43" s="61">
        <f t="shared" si="145"/>
        <v>70932</v>
      </c>
      <c r="J43" s="61">
        <f t="shared" si="145"/>
        <v>67087</v>
      </c>
      <c r="K43" s="61">
        <f t="shared" si="145"/>
        <v>66232</v>
      </c>
      <c r="L43" s="62">
        <f t="shared" si="145"/>
        <v>65046</v>
      </c>
      <c r="M43" s="61">
        <f t="shared" si="145"/>
        <v>62268</v>
      </c>
      <c r="N43" s="61">
        <f t="shared" si="145"/>
        <v>58216</v>
      </c>
      <c r="O43" s="61">
        <f t="shared" si="145"/>
        <v>62323</v>
      </c>
      <c r="P43" s="61">
        <f t="shared" si="145"/>
        <v>69400</v>
      </c>
      <c r="Q43" s="61">
        <f t="shared" si="145"/>
        <v>78372</v>
      </c>
      <c r="R43" s="61">
        <f t="shared" si="145"/>
        <v>81811</v>
      </c>
      <c r="S43" s="61">
        <f t="shared" si="145"/>
        <v>84474</v>
      </c>
      <c r="T43" s="61">
        <f t="shared" si="145"/>
        <v>85210</v>
      </c>
      <c r="U43" s="61">
        <f t="shared" si="145"/>
        <v>82568</v>
      </c>
      <c r="V43" s="61">
        <f t="shared" si="145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60">
        <v>68027</v>
      </c>
      <c r="BJ43" s="523">
        <v>65868</v>
      </c>
      <c r="BK43" s="547">
        <v>70211</v>
      </c>
      <c r="BL43" s="63">
        <v>72143</v>
      </c>
      <c r="BM43" s="270">
        <v>76538</v>
      </c>
      <c r="BN43" s="270">
        <v>82002</v>
      </c>
      <c r="BO43" s="63"/>
      <c r="BP43" s="270"/>
      <c r="BQ43" s="270"/>
      <c r="BR43" s="270"/>
      <c r="BS43" s="270"/>
      <c r="BT43" s="270"/>
      <c r="BU43" s="60">
        <f t="shared" si="146" ref="BU43:BY43">SUM(BU38:BU42)</f>
        <v>1400</v>
      </c>
      <c r="BV43" s="64">
        <f t="shared" si="146"/>
        <v>7957</v>
      </c>
      <c r="BW43" s="64">
        <f t="shared" si="146"/>
        <v>13381</v>
      </c>
      <c r="BX43" s="64">
        <f t="shared" si="146"/>
        <v>13150</v>
      </c>
      <c r="BY43" s="64">
        <f t="shared" si="146"/>
        <v>13405</v>
      </c>
      <c r="BZ43" s="64">
        <f t="shared" si="147" ref="BZ43:CH43">SUM(BZ38:BZ42)</f>
        <v>12957</v>
      </c>
      <c r="CA43" s="64">
        <f t="shared" si="147"/>
        <v>11636</v>
      </c>
      <c r="CB43" s="64">
        <f t="shared" si="147"/>
        <v>14153</v>
      </c>
      <c r="CC43" s="64">
        <f t="shared" si="147"/>
        <v>14219</v>
      </c>
      <c r="CD43" s="380">
        <f t="shared" si="147"/>
        <v>14343</v>
      </c>
      <c r="CE43" s="403">
        <f t="shared" si="147"/>
        <v>12529</v>
      </c>
      <c r="CF43" s="64">
        <f t="shared" si="147"/>
        <v>12052</v>
      </c>
      <c r="CG43" s="64">
        <f t="shared" si="147"/>
        <v>5270</v>
      </c>
      <c r="CH43" s="64">
        <f t="shared" si="147"/>
        <v>582</v>
      </c>
      <c r="CI43" s="64">
        <f t="shared" si="148" ref="CI43:CJ43">SUM(CI38:CI42)</f>
        <v>-5830</v>
      </c>
      <c r="CJ43" s="221">
        <f t="shared" si="148"/>
        <v>-8720</v>
      </c>
      <c r="CK43" s="221">
        <f t="shared" si="149" ref="CK43:CL43">SUM(CK38:CK42)</f>
        <v>-12988</v>
      </c>
      <c r="CL43" s="221">
        <f t="shared" si="149"/>
        <v>-14444</v>
      </c>
      <c r="CM43" s="221">
        <f t="shared" si="150" ref="CM43:CN43">SUM(CM38:CM42)</f>
        <v>-13913</v>
      </c>
      <c r="CN43" s="221">
        <f t="shared" si="150"/>
        <v>-12464</v>
      </c>
      <c r="CO43" s="221">
        <f t="shared" si="151" ref="CO43:CQ43">SUM(CO38:CO42)</f>
        <v>-13035</v>
      </c>
      <c r="CP43" s="360">
        <f t="shared" si="151"/>
        <v>-14082</v>
      </c>
      <c r="CQ43" s="329">
        <f t="shared" si="151"/>
        <v>-11339</v>
      </c>
      <c r="CR43" s="247">
        <f t="shared" si="152" ref="CR43">SUM(CR38:CR42)</f>
        <v>-8917</v>
      </c>
      <c r="CS43" s="247">
        <f t="shared" si="153" ref="CS43">SUM(CS38:CS42)</f>
        <v>-4382</v>
      </c>
      <c r="CT43" s="247">
        <f t="shared" si="154" ref="CT43">SUM(CT38:CT42)</f>
        <v>-2569</v>
      </c>
      <c r="CU43" s="247">
        <f t="shared" si="155" ref="CU43">SUM(CU38:CU42)</f>
        <v>-4087</v>
      </c>
      <c r="CV43" s="247">
        <f t="shared" si="156" ref="CV43">SUM(CV38:CV42)</f>
        <v>-2666</v>
      </c>
      <c r="CW43" s="247">
        <f t="shared" si="157" ref="CW43">SUM(CW38:CW42)</f>
        <v>412</v>
      </c>
      <c r="CX43" s="247">
        <f t="shared" si="158" ref="CX43">SUM(CX38:CX42)</f>
        <v>981</v>
      </c>
      <c r="CY43" s="247">
        <f t="shared" si="159" ref="CY43">SUM(CY38:CY42)</f>
        <v>3118</v>
      </c>
      <c r="CZ43" s="247">
        <f t="shared" si="160" ref="CZ43">SUM(CZ38:CZ42)</f>
        <v>9</v>
      </c>
      <c r="DA43" s="247">
        <f t="shared" si="161" ref="DA43">SUM(DA38:DA42)</f>
        <v>1089</v>
      </c>
      <c r="DB43" s="360">
        <f t="shared" si="162" ref="DB43">SUM(DB38:DB42)</f>
        <v>3161</v>
      </c>
      <c r="DC43" s="360">
        <f t="shared" si="163" ref="DC43">SUM(DC38:DC42)</f>
        <v>2754</v>
      </c>
      <c r="DD43" s="360">
        <f t="shared" si="164" ref="DD43">SUM(DD38:DD42)</f>
        <v>3749</v>
      </c>
      <c r="DE43" s="360">
        <f t="shared" si="165" ref="DE43">SUM(DE38:DE42)</f>
        <v>3979</v>
      </c>
      <c r="DF43" s="360">
        <f t="shared" si="166" ref="DF43:DG43">SUM(DF38:DF42)</f>
        <v>3618</v>
      </c>
      <c r="DG43" s="360">
        <f t="shared" si="166"/>
        <v>4493</v>
      </c>
      <c r="DH43" s="360">
        <f t="shared" si="167" ref="DH43">SUM(DH38:DH42)</f>
        <v>4290</v>
      </c>
      <c r="DI43" s="360">
        <f t="shared" si="168" ref="DI43">SUM(DI38:DI42)</f>
        <v>4826</v>
      </c>
      <c r="DJ43" s="360">
        <f t="shared" si="169" ref="DJ43:DK43">SUM(DJ38:DJ42)</f>
        <v>4218</v>
      </c>
      <c r="DK43" s="360">
        <f t="shared" si="169"/>
        <v>2428</v>
      </c>
      <c r="DL43" s="360">
        <f t="shared" si="170" ref="DL43:DM43">SUM(DL38:DL42)</f>
        <v>2845</v>
      </c>
      <c r="DM43" s="360">
        <f t="shared" si="170"/>
        <v>2294</v>
      </c>
      <c r="DN43" s="360">
        <f t="shared" si="171" ref="DN43:DO43">SUM(DN38:DN42)</f>
        <v>2515</v>
      </c>
      <c r="DO43" s="360">
        <f t="shared" si="171"/>
        <v>1815</v>
      </c>
      <c r="DP43" s="360">
        <f t="shared" si="172" ref="DP43">SUM(DP38:DP42)</f>
        <v>768</v>
      </c>
      <c r="DQ43" s="360">
        <f t="shared" si="173" ref="DQ43:DR43">SUM(DQ38:DQ42)</f>
        <v>3021</v>
      </c>
      <c r="DR43" s="360">
        <f t="shared" si="173"/>
        <v>1112</v>
      </c>
      <c r="DS43" s="360">
        <f t="shared" si="174" ref="DS43:DT43">SUM(DS38:DS42)</f>
        <v>3590</v>
      </c>
      <c r="DT43" s="360">
        <f t="shared" si="174"/>
        <v>7287</v>
      </c>
      <c r="DU43" s="360"/>
      <c r="DV43" s="360"/>
      <c r="DW43" s="360"/>
      <c r="DX43" s="360"/>
      <c r="DY43" s="360"/>
      <c r="DZ43" s="360"/>
      <c r="EA43" s="360"/>
      <c r="EC43" s="63">
        <f>SUM(EC38:EC42)</f>
        <v>82002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ht="15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65">
        <v>17957996</v>
      </c>
      <c r="BJ45" s="529">
        <v>21581220</v>
      </c>
      <c r="BK45" s="552">
        <v>24961280</v>
      </c>
      <c r="BL45" s="56">
        <v>22953355</v>
      </c>
      <c r="BM45" s="276">
        <v>17019021</v>
      </c>
      <c r="BN45" s="276">
        <v>9324408</v>
      </c>
      <c r="BO45" s="56"/>
      <c r="BP45" s="276"/>
      <c r="BQ45" s="276"/>
      <c r="BR45" s="276"/>
      <c r="BS45" s="276"/>
      <c r="BT45" s="276"/>
      <c r="BU45" s="33">
        <f t="shared" si="175" ref="BU45:CD49">O45-C45</f>
        <v>-2747891.9100000001</v>
      </c>
      <c r="BV45" s="36">
        <f t="shared" si="175"/>
        <v>-5383781.9200000018</v>
      </c>
      <c r="BW45" s="36">
        <f t="shared" si="175"/>
        <v>-425788.55000000075</v>
      </c>
      <c r="BX45" s="36">
        <f t="shared" si="175"/>
        <v>2005408.25</v>
      </c>
      <c r="BY45" s="36">
        <f t="shared" si="175"/>
        <v>-1598731.6600000001</v>
      </c>
      <c r="BZ45" s="36">
        <f t="shared" si="175"/>
        <v>-2596.5200000000186</v>
      </c>
      <c r="CA45" s="36">
        <f t="shared" si="175"/>
        <v>-368169.20999999996</v>
      </c>
      <c r="CB45" s="36">
        <f t="shared" si="175"/>
        <v>344111.99000000022</v>
      </c>
      <c r="CC45" s="36">
        <f t="shared" si="175"/>
        <v>-39121.240000000224</v>
      </c>
      <c r="CD45" s="386">
        <f t="shared" si="175"/>
        <v>-648292.20000000019</v>
      </c>
      <c r="CE45" s="409">
        <f t="shared" si="176" ref="CE45:CN49">Y45-M45</f>
        <v>-929671.61999999918</v>
      </c>
      <c r="CF45" s="36">
        <f t="shared" si="176"/>
        <v>1277415.1899999995</v>
      </c>
      <c r="CG45" s="36">
        <f t="shared" si="176"/>
        <v>604824.35000000149</v>
      </c>
      <c r="CH45" s="36">
        <f t="shared" si="176"/>
        <v>614770</v>
      </c>
      <c r="CI45" s="36">
        <f t="shared" si="176"/>
        <v>-1142065</v>
      </c>
      <c r="CJ45" s="227">
        <f t="shared" si="176"/>
        <v>-1932431</v>
      </c>
      <c r="CK45" s="227">
        <f t="shared" si="176"/>
        <v>-1394</v>
      </c>
      <c r="CL45" s="227">
        <f t="shared" si="176"/>
        <v>-378769</v>
      </c>
      <c r="CM45" s="227">
        <f t="shared" si="176"/>
        <v>-232648</v>
      </c>
      <c r="CN45" s="227">
        <f t="shared" si="176"/>
        <v>-257978</v>
      </c>
      <c r="CO45" s="227">
        <f t="shared" si="177" ref="CO45:CX49">AI45-W45</f>
        <v>-382883</v>
      </c>
      <c r="CP45" s="366">
        <f t="shared" si="177"/>
        <v>-663579</v>
      </c>
      <c r="CQ45" s="335">
        <f t="shared" si="177"/>
        <v>2697129</v>
      </c>
      <c r="CR45" s="253">
        <f t="shared" si="177"/>
        <v>1512834</v>
      </c>
      <c r="CS45" s="253">
        <f t="shared" si="177"/>
        <v>3482227</v>
      </c>
      <c r="CT45" s="253">
        <f t="shared" si="177"/>
        <v>3770147</v>
      </c>
      <c r="CU45" s="253">
        <f t="shared" si="177"/>
        <v>3279535</v>
      </c>
      <c r="CV45" s="253">
        <f t="shared" si="177"/>
        <v>2073125</v>
      </c>
      <c r="CW45" s="253">
        <f t="shared" si="177"/>
        <v>1386922</v>
      </c>
      <c r="CX45" s="253">
        <f t="shared" si="177"/>
        <v>1269730</v>
      </c>
      <c r="CY45" s="253">
        <f t="shared" si="178" ref="CY45:DH49">AS45-AG45</f>
        <v>1307294</v>
      </c>
      <c r="CZ45" s="253">
        <f t="shared" si="178"/>
        <v>756221</v>
      </c>
      <c r="DA45" s="253">
        <f t="shared" si="178"/>
        <v>2070544</v>
      </c>
      <c r="DB45" s="366">
        <f t="shared" si="178"/>
        <v>4773253</v>
      </c>
      <c r="DC45" s="366">
        <f t="shared" si="178"/>
        <v>3012061</v>
      </c>
      <c r="DD45" s="366">
        <f t="shared" si="178"/>
        <v>2884291</v>
      </c>
      <c r="DE45" s="366">
        <f t="shared" si="178"/>
        <v>986575</v>
      </c>
      <c r="DF45" s="366">
        <f t="shared" si="178"/>
        <v>1237621</v>
      </c>
      <c r="DG45" s="366">
        <f t="shared" si="178"/>
        <v>-310263</v>
      </c>
      <c r="DH45" s="366">
        <f t="shared" si="178"/>
        <v>-701717</v>
      </c>
      <c r="DI45" s="366">
        <f t="shared" si="179" ref="DI45:DT49">BC45-AQ45</f>
        <v>-304021</v>
      </c>
      <c r="DJ45" s="366">
        <f t="shared" si="179"/>
        <v>-950256</v>
      </c>
      <c r="DK45" s="366">
        <f t="shared" si="179"/>
        <v>-886865</v>
      </c>
      <c r="DL45" s="366">
        <f t="shared" si="179"/>
        <v>-578994</v>
      </c>
      <c r="DM45" s="366">
        <f t="shared" si="179"/>
        <v>-1827957</v>
      </c>
      <c r="DN45" s="366">
        <f t="shared" si="179"/>
        <v>-1858158</v>
      </c>
      <c r="DO45" s="366">
        <f t="shared" si="179"/>
        <v>-1379704</v>
      </c>
      <c r="DP45" s="366">
        <f t="shared" si="179"/>
        <v>-697622</v>
      </c>
      <c r="DQ45" s="366">
        <f t="shared" si="179"/>
        <v>754760</v>
      </c>
      <c r="DR45" s="366">
        <f t="shared" si="179"/>
        <v>1149960</v>
      </c>
      <c r="DS45" s="366">
        <f t="shared" si="179"/>
        <v>2292177</v>
      </c>
      <c r="DT45" s="366">
        <f t="shared" si="179"/>
        <v>61465</v>
      </c>
      <c r="DU45" s="366"/>
      <c r="DV45" s="366"/>
      <c r="DW45" s="366"/>
      <c r="DX45" s="366"/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9324408</v>
      </c>
    </row>
    <row r="46" spans="1:133" s="31" customFormat="1" ht="15">
      <c r="A46" s="138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65">
        <v>6079482</v>
      </c>
      <c r="BJ46" s="529">
        <v>7062052</v>
      </c>
      <c r="BK46" s="552">
        <v>8105910</v>
      </c>
      <c r="BL46" s="56">
        <v>7626946</v>
      </c>
      <c r="BM46" s="276">
        <v>5815941</v>
      </c>
      <c r="BN46" s="276">
        <v>6207585</v>
      </c>
      <c r="BO46" s="56"/>
      <c r="BP46" s="276"/>
      <c r="BQ46" s="276"/>
      <c r="BR46" s="276"/>
      <c r="BS46" s="276"/>
      <c r="BT46" s="276"/>
      <c r="BU46" s="33">
        <f t="shared" si="175"/>
        <v>-897667.91000000015</v>
      </c>
      <c r="BV46" s="36">
        <f t="shared" si="175"/>
        <v>-1151281.7999999998</v>
      </c>
      <c r="BW46" s="36">
        <f t="shared" si="175"/>
        <v>-612822.22999999998</v>
      </c>
      <c r="BX46" s="36">
        <f t="shared" si="175"/>
        <v>-42672.280000000028</v>
      </c>
      <c r="BY46" s="36">
        <f t="shared" si="175"/>
        <v>-458966.68999999994</v>
      </c>
      <c r="BZ46" s="36">
        <f t="shared" si="175"/>
        <v>-49942.079999999958</v>
      </c>
      <c r="CA46" s="36">
        <f t="shared" si="175"/>
        <v>-150713.71999999997</v>
      </c>
      <c r="CB46" s="36">
        <f t="shared" si="175"/>
        <v>-45741.75</v>
      </c>
      <c r="CC46" s="36">
        <f t="shared" si="175"/>
        <v>1964.1300000000047</v>
      </c>
      <c r="CD46" s="386">
        <f t="shared" si="175"/>
        <v>-51947.949999999953</v>
      </c>
      <c r="CE46" s="409">
        <f t="shared" si="176"/>
        <v>-322846.33000000007</v>
      </c>
      <c r="CF46" s="36">
        <f t="shared" si="176"/>
        <v>878522.16000000015</v>
      </c>
      <c r="CG46" s="36">
        <f t="shared" si="176"/>
        <v>1100354.9199999999</v>
      </c>
      <c r="CH46" s="36">
        <f t="shared" si="176"/>
        <v>827537</v>
      </c>
      <c r="CI46" s="36">
        <f t="shared" si="176"/>
        <v>523888</v>
      </c>
      <c r="CJ46" s="227">
        <f t="shared" si="176"/>
        <v>428661</v>
      </c>
      <c r="CK46" s="227">
        <f t="shared" si="176"/>
        <v>384128</v>
      </c>
      <c r="CL46" s="227">
        <f t="shared" si="176"/>
        <v>367026</v>
      </c>
      <c r="CM46" s="227">
        <f t="shared" si="176"/>
        <v>163271</v>
      </c>
      <c r="CN46" s="227">
        <f t="shared" si="176"/>
        <v>122382</v>
      </c>
      <c r="CO46" s="227">
        <f t="shared" si="177"/>
        <v>104303</v>
      </c>
      <c r="CP46" s="366">
        <f t="shared" si="177"/>
        <v>225163</v>
      </c>
      <c r="CQ46" s="335">
        <f t="shared" si="177"/>
        <v>1022557</v>
      </c>
      <c r="CR46" s="253">
        <f t="shared" si="177"/>
        <v>543924</v>
      </c>
      <c r="CS46" s="253">
        <f t="shared" si="177"/>
        <v>1279778</v>
      </c>
      <c r="CT46" s="253">
        <f t="shared" si="177"/>
        <v>1279093</v>
      </c>
      <c r="CU46" s="253">
        <f t="shared" si="177"/>
        <v>1012765</v>
      </c>
      <c r="CV46" s="253">
        <f t="shared" si="177"/>
        <v>729944</v>
      </c>
      <c r="CW46" s="253">
        <f t="shared" si="177"/>
        <v>442248</v>
      </c>
      <c r="CX46" s="253">
        <f t="shared" si="177"/>
        <v>471124</v>
      </c>
      <c r="CY46" s="253">
        <f t="shared" si="178"/>
        <v>631328</v>
      </c>
      <c r="CZ46" s="253">
        <f t="shared" si="178"/>
        <v>269294</v>
      </c>
      <c r="DA46" s="253">
        <f t="shared" si="178"/>
        <v>729060</v>
      </c>
      <c r="DB46" s="366">
        <f t="shared" si="178"/>
        <v>1393732</v>
      </c>
      <c r="DC46" s="366">
        <f t="shared" si="178"/>
        <v>1733651</v>
      </c>
      <c r="DD46" s="366">
        <f t="shared" si="178"/>
        <v>1992717</v>
      </c>
      <c r="DE46" s="366">
        <f t="shared" si="178"/>
        <v>1269975</v>
      </c>
      <c r="DF46" s="366">
        <f t="shared" si="178"/>
        <v>1100033</v>
      </c>
      <c r="DG46" s="366">
        <f t="shared" si="178"/>
        <v>684424</v>
      </c>
      <c r="DH46" s="366">
        <f t="shared" si="178"/>
        <v>382425</v>
      </c>
      <c r="DI46" s="366">
        <f t="shared" si="179"/>
        <v>371572</v>
      </c>
      <c r="DJ46" s="366">
        <f t="shared" si="179"/>
        <v>-168225</v>
      </c>
      <c r="DK46" s="366">
        <f t="shared" si="179"/>
        <v>-86233</v>
      </c>
      <c r="DL46" s="366">
        <f t="shared" si="179"/>
        <v>9549</v>
      </c>
      <c r="DM46" s="366">
        <f t="shared" si="179"/>
        <v>-405540</v>
      </c>
      <c r="DN46" s="366">
        <f t="shared" si="179"/>
        <v>-407320</v>
      </c>
      <c r="DO46" s="366">
        <f t="shared" si="179"/>
        <v>436588</v>
      </c>
      <c r="DP46" s="366">
        <f t="shared" si="179"/>
        <v>315274</v>
      </c>
      <c r="DQ46" s="366">
        <f t="shared" si="179"/>
        <v>862078</v>
      </c>
      <c r="DR46" s="366">
        <f t="shared" si="179"/>
        <v>1273056</v>
      </c>
      <c r="DS46" s="366">
        <f t="shared" si="179"/>
        <v>1066306</v>
      </c>
      <c r="DT46" s="366">
        <f t="shared" si="179"/>
        <v>2791737</v>
      </c>
      <c r="DU46" s="366"/>
      <c r="DV46" s="366"/>
      <c r="DW46" s="366"/>
      <c r="DX46" s="366"/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6207585</v>
      </c>
    </row>
    <row r="47" spans="1:133" s="31" customFormat="1" ht="15">
      <c r="A47" s="138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65">
        <v>2172212</v>
      </c>
      <c r="BJ47" s="529">
        <v>2523689</v>
      </c>
      <c r="BK47" s="552">
        <v>2697985</v>
      </c>
      <c r="BL47" s="56">
        <v>2530734</v>
      </c>
      <c r="BM47" s="276">
        <v>1759528</v>
      </c>
      <c r="BN47" s="276">
        <v>802609</v>
      </c>
      <c r="BO47" s="56"/>
      <c r="BP47" s="276"/>
      <c r="BQ47" s="276"/>
      <c r="BR47" s="276"/>
      <c r="BS47" s="276"/>
      <c r="BT47" s="276"/>
      <c r="BU47" s="33">
        <f t="shared" si="175"/>
        <v>-168487.93999999994</v>
      </c>
      <c r="BV47" s="36">
        <f t="shared" si="175"/>
        <v>-91445.379999999888</v>
      </c>
      <c r="BW47" s="36">
        <f t="shared" si="175"/>
        <v>253421.1399999999</v>
      </c>
      <c r="BX47" s="36">
        <f t="shared" si="175"/>
        <v>219398.51000000001</v>
      </c>
      <c r="BY47" s="36">
        <f t="shared" si="175"/>
        <v>-231772.30000000005</v>
      </c>
      <c r="BZ47" s="36">
        <f t="shared" si="175"/>
        <v>14867.080000000016</v>
      </c>
      <c r="CA47" s="36">
        <f t="shared" si="175"/>
        <v>-51054.489999999991</v>
      </c>
      <c r="CB47" s="36">
        <f t="shared" si="175"/>
        <v>34241.219999999972</v>
      </c>
      <c r="CC47" s="36">
        <f t="shared" si="175"/>
        <v>2984.0899999999674</v>
      </c>
      <c r="CD47" s="386">
        <f t="shared" si="175"/>
        <v>-173654.57999999996</v>
      </c>
      <c r="CE47" s="409">
        <f t="shared" si="176"/>
        <v>163365.91999999993</v>
      </c>
      <c r="CF47" s="36">
        <f t="shared" si="176"/>
        <v>211390.93999999994</v>
      </c>
      <c r="CG47" s="36">
        <f t="shared" si="176"/>
        <v>-140895.33999999985</v>
      </c>
      <c r="CH47" s="36">
        <f t="shared" si="176"/>
        <v>-650382</v>
      </c>
      <c r="CI47" s="36">
        <f t="shared" si="176"/>
        <v>-447146</v>
      </c>
      <c r="CJ47" s="227">
        <f t="shared" si="176"/>
        <v>-177119</v>
      </c>
      <c r="CK47" s="227">
        <f t="shared" si="176"/>
        <v>21474</v>
      </c>
      <c r="CL47" s="227">
        <f t="shared" si="176"/>
        <v>-40023</v>
      </c>
      <c r="CM47" s="227">
        <f t="shared" si="176"/>
        <v>1611</v>
      </c>
      <c r="CN47" s="227">
        <f t="shared" si="176"/>
        <v>85730</v>
      </c>
      <c r="CO47" s="227">
        <f t="shared" si="177"/>
        <v>88160</v>
      </c>
      <c r="CP47" s="366">
        <f t="shared" si="177"/>
        <v>242196</v>
      </c>
      <c r="CQ47" s="335">
        <f t="shared" si="177"/>
        <v>1380356</v>
      </c>
      <c r="CR47" s="253">
        <f t="shared" si="177"/>
        <v>1009637</v>
      </c>
      <c r="CS47" s="253">
        <f t="shared" si="177"/>
        <v>1066430</v>
      </c>
      <c r="CT47" s="253">
        <f t="shared" si="177"/>
        <v>693563</v>
      </c>
      <c r="CU47" s="253">
        <f t="shared" si="177"/>
        <v>528876</v>
      </c>
      <c r="CV47" s="253">
        <f t="shared" si="177"/>
        <v>385091</v>
      </c>
      <c r="CW47" s="253">
        <f t="shared" si="177"/>
        <v>210541</v>
      </c>
      <c r="CX47" s="253">
        <f t="shared" si="177"/>
        <v>232080</v>
      </c>
      <c r="CY47" s="253">
        <f t="shared" si="178"/>
        <v>218364</v>
      </c>
      <c r="CZ47" s="253">
        <f t="shared" si="178"/>
        <v>24392</v>
      </c>
      <c r="DA47" s="253">
        <f t="shared" si="178"/>
        <v>190436</v>
      </c>
      <c r="DB47" s="366">
        <f t="shared" si="178"/>
        <v>299280</v>
      </c>
      <c r="DC47" s="366">
        <f t="shared" si="178"/>
        <v>-767426</v>
      </c>
      <c r="DD47" s="366">
        <f t="shared" si="178"/>
        <v>-543205</v>
      </c>
      <c r="DE47" s="366">
        <f t="shared" si="178"/>
        <v>-498325</v>
      </c>
      <c r="DF47" s="366">
        <f t="shared" si="178"/>
        <v>-171057</v>
      </c>
      <c r="DG47" s="366">
        <f t="shared" si="178"/>
        <v>-81456</v>
      </c>
      <c r="DH47" s="366">
        <f t="shared" si="178"/>
        <v>-162768</v>
      </c>
      <c r="DI47" s="366">
        <f t="shared" si="179"/>
        <v>-93345</v>
      </c>
      <c r="DJ47" s="366">
        <f t="shared" si="179"/>
        <v>-193419</v>
      </c>
      <c r="DK47" s="366">
        <f t="shared" si="179"/>
        <v>-124443</v>
      </c>
      <c r="DL47" s="366">
        <f t="shared" si="179"/>
        <v>-112527</v>
      </c>
      <c r="DM47" s="366">
        <f t="shared" si="179"/>
        <v>-340024</v>
      </c>
      <c r="DN47" s="366">
        <f t="shared" si="179"/>
        <v>-261985</v>
      </c>
      <c r="DO47" s="366">
        <f t="shared" si="179"/>
        <v>-163930</v>
      </c>
      <c r="DP47" s="366">
        <f t="shared" si="179"/>
        <v>-30640</v>
      </c>
      <c r="DQ47" s="366">
        <f t="shared" si="179"/>
        <v>102924</v>
      </c>
      <c r="DR47" s="366">
        <f t="shared" si="179"/>
        <v>303561</v>
      </c>
      <c r="DS47" s="366">
        <f t="shared" si="179"/>
        <v>218298</v>
      </c>
      <c r="DT47" s="366">
        <f t="shared" si="179"/>
        <v>-241121</v>
      </c>
      <c r="DU47" s="366"/>
      <c r="DV47" s="366"/>
      <c r="DW47" s="366"/>
      <c r="DX47" s="366"/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802609</v>
      </c>
    </row>
    <row r="48" spans="1:133" s="31" customFormat="1" ht="15">
      <c r="A48" s="138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65">
        <v>2007543</v>
      </c>
      <c r="BJ48" s="529">
        <v>2254150</v>
      </c>
      <c r="BK48" s="552">
        <v>2376479</v>
      </c>
      <c r="BL48" s="56">
        <v>2210074</v>
      </c>
      <c r="BM48" s="276">
        <v>1618683</v>
      </c>
      <c r="BN48" s="276">
        <v>817063</v>
      </c>
      <c r="BO48" s="56"/>
      <c r="BP48" s="276"/>
      <c r="BQ48" s="276"/>
      <c r="BR48" s="276"/>
      <c r="BS48" s="276"/>
      <c r="BT48" s="276"/>
      <c r="BU48" s="33">
        <f t="shared" si="175"/>
        <v>-283901.06000000006</v>
      </c>
      <c r="BV48" s="36">
        <f t="shared" si="175"/>
        <v>29059.419999999925</v>
      </c>
      <c r="BW48" s="36">
        <f t="shared" si="175"/>
        <v>250544.59000000008</v>
      </c>
      <c r="BX48" s="36">
        <f t="shared" si="175"/>
        <v>174459.19999999995</v>
      </c>
      <c r="BY48" s="36">
        <f t="shared" si="175"/>
        <v>-155534.96999999997</v>
      </c>
      <c r="BZ48" s="36">
        <f t="shared" si="175"/>
        <v>-64585.190000000002</v>
      </c>
      <c r="CA48" s="36">
        <f t="shared" si="175"/>
        <v>-48346</v>
      </c>
      <c r="CB48" s="36">
        <f t="shared" si="175"/>
        <v>-624.77000000001863</v>
      </c>
      <c r="CC48" s="36">
        <f t="shared" si="175"/>
        <v>24095.549999999988</v>
      </c>
      <c r="CD48" s="386">
        <f t="shared" si="175"/>
        <v>-89474.239999999991</v>
      </c>
      <c r="CE48" s="409">
        <f t="shared" si="176"/>
        <v>597081.62999999989</v>
      </c>
      <c r="CF48" s="36">
        <f t="shared" si="176"/>
        <v>615536.40999999992</v>
      </c>
      <c r="CG48" s="36">
        <f t="shared" si="176"/>
        <v>91207.830000000075</v>
      </c>
      <c r="CH48" s="36">
        <f t="shared" si="176"/>
        <v>-495109</v>
      </c>
      <c r="CI48" s="36">
        <f t="shared" si="176"/>
        <v>-371518</v>
      </c>
      <c r="CJ48" s="227">
        <f t="shared" si="176"/>
        <v>-101662</v>
      </c>
      <c r="CK48" s="227">
        <f t="shared" si="176"/>
        <v>8613</v>
      </c>
      <c r="CL48" s="227">
        <f t="shared" si="176"/>
        <v>27713</v>
      </c>
      <c r="CM48" s="227">
        <f t="shared" si="176"/>
        <v>25174</v>
      </c>
      <c r="CN48" s="227">
        <f t="shared" si="176"/>
        <v>75131</v>
      </c>
      <c r="CO48" s="227">
        <f t="shared" si="177"/>
        <v>234665</v>
      </c>
      <c r="CP48" s="366">
        <f t="shared" si="177"/>
        <v>375904</v>
      </c>
      <c r="CQ48" s="335">
        <f t="shared" si="177"/>
        <v>1864064</v>
      </c>
      <c r="CR48" s="253">
        <f t="shared" si="177"/>
        <v>958853</v>
      </c>
      <c r="CS48" s="253">
        <f t="shared" si="177"/>
        <v>1440161</v>
      </c>
      <c r="CT48" s="253">
        <f t="shared" si="177"/>
        <v>578763</v>
      </c>
      <c r="CU48" s="253">
        <f t="shared" si="177"/>
        <v>671872</v>
      </c>
      <c r="CV48" s="253">
        <f t="shared" si="177"/>
        <v>441334</v>
      </c>
      <c r="CW48" s="253">
        <f t="shared" si="177"/>
        <v>245890</v>
      </c>
      <c r="CX48" s="253">
        <f t="shared" si="177"/>
        <v>153866</v>
      </c>
      <c r="CY48" s="253">
        <f t="shared" si="178"/>
        <v>221118</v>
      </c>
      <c r="CZ48" s="253">
        <f t="shared" si="178"/>
        <v>91019</v>
      </c>
      <c r="DA48" s="253">
        <f t="shared" si="178"/>
        <v>112777</v>
      </c>
      <c r="DB48" s="366">
        <f t="shared" si="178"/>
        <v>301075</v>
      </c>
      <c r="DC48" s="366">
        <f t="shared" si="178"/>
        <v>-1429490</v>
      </c>
      <c r="DD48" s="366">
        <f t="shared" si="178"/>
        <v>-759331</v>
      </c>
      <c r="DE48" s="366">
        <f t="shared" si="178"/>
        <v>-628278</v>
      </c>
      <c r="DF48" s="366">
        <f t="shared" si="178"/>
        <v>-276625</v>
      </c>
      <c r="DG48" s="366">
        <f t="shared" si="178"/>
        <v>-370425</v>
      </c>
      <c r="DH48" s="366">
        <f t="shared" si="178"/>
        <v>-257755</v>
      </c>
      <c r="DI48" s="366">
        <f t="shared" si="179"/>
        <v>-106336</v>
      </c>
      <c r="DJ48" s="366">
        <f t="shared" si="179"/>
        <v>-175750</v>
      </c>
      <c r="DK48" s="366">
        <f t="shared" si="179"/>
        <v>-166522</v>
      </c>
      <c r="DL48" s="366">
        <f t="shared" si="179"/>
        <v>-207004</v>
      </c>
      <c r="DM48" s="366">
        <f t="shared" si="179"/>
        <v>-336723</v>
      </c>
      <c r="DN48" s="366">
        <f t="shared" si="179"/>
        <v>-496398</v>
      </c>
      <c r="DO48" s="366">
        <f t="shared" si="179"/>
        <v>-203674</v>
      </c>
      <c r="DP48" s="366">
        <f t="shared" si="179"/>
        <v>-185064</v>
      </c>
      <c r="DQ48" s="366">
        <f t="shared" si="179"/>
        <v>-190290</v>
      </c>
      <c r="DR48" s="366">
        <f t="shared" si="179"/>
        <v>258892</v>
      </c>
      <c r="DS48" s="366">
        <f t="shared" si="179"/>
        <v>208866</v>
      </c>
      <c r="DT48" s="366">
        <f t="shared" si="179"/>
        <v>-265158</v>
      </c>
      <c r="DU48" s="366"/>
      <c r="DV48" s="366"/>
      <c r="DW48" s="366"/>
      <c r="DX48" s="366"/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817063</v>
      </c>
    </row>
    <row r="49" spans="1:133" s="31" customFormat="1" ht="15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65">
        <v>7053956</v>
      </c>
      <c r="BJ49" s="529">
        <v>7733578</v>
      </c>
      <c r="BK49" s="552">
        <v>9133910</v>
      </c>
      <c r="BL49" s="56">
        <v>8760154</v>
      </c>
      <c r="BM49" s="276">
        <v>5712145</v>
      </c>
      <c r="BN49" s="276">
        <v>1865302</v>
      </c>
      <c r="BO49" s="56"/>
      <c r="BP49" s="276"/>
      <c r="BQ49" s="276"/>
      <c r="BR49" s="276"/>
      <c r="BS49" s="276"/>
      <c r="BT49" s="276"/>
      <c r="BU49" s="33">
        <f t="shared" si="175"/>
        <v>-201214.6099999994</v>
      </c>
      <c r="BV49" s="36">
        <f t="shared" si="175"/>
        <v>2488867.1600000001</v>
      </c>
      <c r="BW49" s="36">
        <f t="shared" si="175"/>
        <v>372193.76999999955</v>
      </c>
      <c r="BX49" s="36">
        <f t="shared" si="175"/>
        <v>1362593.73</v>
      </c>
      <c r="BY49" s="36">
        <f t="shared" si="175"/>
        <v>-460881.93999999994</v>
      </c>
      <c r="BZ49" s="36">
        <f t="shared" si="175"/>
        <v>1125472.77</v>
      </c>
      <c r="CA49" s="36">
        <f t="shared" si="175"/>
        <v>342457.3899999999</v>
      </c>
      <c r="CB49" s="36">
        <f t="shared" si="175"/>
        <v>-263289.3899999999</v>
      </c>
      <c r="CC49" s="36">
        <f t="shared" si="175"/>
        <v>202654.76000000001</v>
      </c>
      <c r="CD49" s="386">
        <f t="shared" si="175"/>
        <v>-696417.31000000006</v>
      </c>
      <c r="CE49" s="409">
        <f t="shared" si="176"/>
        <v>2578768.79</v>
      </c>
      <c r="CF49" s="36">
        <f t="shared" si="176"/>
        <v>661532.74000000022</v>
      </c>
      <c r="CG49" s="36">
        <f t="shared" si="176"/>
        <v>-242202.3200000003</v>
      </c>
      <c r="CH49" s="36">
        <f t="shared" si="176"/>
        <v>-3887363</v>
      </c>
      <c r="CI49" s="36">
        <f t="shared" si="176"/>
        <v>-1777408</v>
      </c>
      <c r="CJ49" s="227">
        <f t="shared" si="176"/>
        <v>-929789</v>
      </c>
      <c r="CK49" s="227">
        <f t="shared" si="176"/>
        <v>-5086</v>
      </c>
      <c r="CL49" s="227">
        <f t="shared" si="176"/>
        <v>-761777</v>
      </c>
      <c r="CM49" s="227">
        <f t="shared" si="176"/>
        <v>-500304</v>
      </c>
      <c r="CN49" s="227">
        <f t="shared" si="176"/>
        <v>546107</v>
      </c>
      <c r="CO49" s="227">
        <f t="shared" si="177"/>
        <v>408062</v>
      </c>
      <c r="CP49" s="366">
        <f t="shared" si="177"/>
        <v>1988262</v>
      </c>
      <c r="CQ49" s="335">
        <f t="shared" si="177"/>
        <v>6666878</v>
      </c>
      <c r="CR49" s="253">
        <f t="shared" si="177"/>
        <v>4308215</v>
      </c>
      <c r="CS49" s="253">
        <f t="shared" si="177"/>
        <v>3797014</v>
      </c>
      <c r="CT49" s="253">
        <f t="shared" si="177"/>
        <v>3778635</v>
      </c>
      <c r="CU49" s="253">
        <f t="shared" si="177"/>
        <v>2431463</v>
      </c>
      <c r="CV49" s="253">
        <f t="shared" si="177"/>
        <v>1949117</v>
      </c>
      <c r="CW49" s="253">
        <f t="shared" si="177"/>
        <v>815961</v>
      </c>
      <c r="CX49" s="253">
        <f t="shared" si="177"/>
        <v>1060847</v>
      </c>
      <c r="CY49" s="253">
        <f t="shared" si="178"/>
        <v>1561382</v>
      </c>
      <c r="CZ49" s="253">
        <f t="shared" si="178"/>
        <v>41322</v>
      </c>
      <c r="DA49" s="253">
        <f t="shared" si="178"/>
        <v>1232066</v>
      </c>
      <c r="DB49" s="366">
        <f t="shared" si="178"/>
        <v>2666450</v>
      </c>
      <c r="DC49" s="366">
        <f t="shared" si="178"/>
        <v>-5205390</v>
      </c>
      <c r="DD49" s="366">
        <f t="shared" si="178"/>
        <v>-3072486</v>
      </c>
      <c r="DE49" s="366">
        <f t="shared" si="178"/>
        <v>-1823832</v>
      </c>
      <c r="DF49" s="366">
        <f t="shared" si="178"/>
        <v>-1712154</v>
      </c>
      <c r="DG49" s="366">
        <f t="shared" si="178"/>
        <v>-907087</v>
      </c>
      <c r="DH49" s="366">
        <f t="shared" si="178"/>
        <v>-1030427</v>
      </c>
      <c r="DI49" s="366">
        <f t="shared" si="179"/>
        <v>-785373</v>
      </c>
      <c r="DJ49" s="366">
        <f t="shared" si="179"/>
        <v>-1058286</v>
      </c>
      <c r="DK49" s="366">
        <f t="shared" si="179"/>
        <v>-759710</v>
      </c>
      <c r="DL49" s="366">
        <f t="shared" si="179"/>
        <v>-640993</v>
      </c>
      <c r="DM49" s="366">
        <f t="shared" si="179"/>
        <v>-2217918</v>
      </c>
      <c r="DN49" s="366">
        <f t="shared" si="179"/>
        <v>-3554771</v>
      </c>
      <c r="DO49" s="366">
        <f t="shared" si="179"/>
        <v>-962943</v>
      </c>
      <c r="DP49" s="366">
        <f t="shared" si="179"/>
        <v>-991961</v>
      </c>
      <c r="DQ49" s="366">
        <f t="shared" si="179"/>
        <v>698710</v>
      </c>
      <c r="DR49" s="366">
        <f t="shared" si="179"/>
        <v>1732042</v>
      </c>
      <c r="DS49" s="366">
        <f t="shared" si="179"/>
        <v>-114233</v>
      </c>
      <c r="DT49" s="366">
        <f t="shared" si="179"/>
        <v>-3075363</v>
      </c>
      <c r="DU49" s="366"/>
      <c r="DV49" s="366"/>
      <c r="DW49" s="366"/>
      <c r="DX49" s="366"/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1865302</v>
      </c>
    </row>
    <row r="50" spans="1:133" s="122" customFormat="1" ht="15">
      <c r="A50" s="139"/>
      <c r="B50" s="32" t="s">
        <v>144</v>
      </c>
      <c r="C50" s="132">
        <f t="shared" si="180" ref="C50:V50">SUM(C45:C49)</f>
        <v>37561530.989999995</v>
      </c>
      <c r="D50" s="133">
        <f t="shared" si="180"/>
        <v>36784862.519999996</v>
      </c>
      <c r="E50" s="133">
        <f t="shared" si="180"/>
        <v>24690900.280000001</v>
      </c>
      <c r="F50" s="133">
        <f t="shared" si="180"/>
        <v>14930190.59</v>
      </c>
      <c r="G50" s="133">
        <f t="shared" si="180"/>
        <v>11425488.559999999</v>
      </c>
      <c r="H50" s="133">
        <f t="shared" si="180"/>
        <v>6691491.9399999995</v>
      </c>
      <c r="I50" s="133">
        <f t="shared" si="180"/>
        <v>6984664.0300000003</v>
      </c>
      <c r="J50" s="133">
        <f t="shared" si="180"/>
        <v>6709410.7000000002</v>
      </c>
      <c r="K50" s="133">
        <f t="shared" si="180"/>
        <v>8349299.7100000009</v>
      </c>
      <c r="L50" s="134">
        <f t="shared" si="180"/>
        <v>14943358.280000001</v>
      </c>
      <c r="M50" s="133">
        <f t="shared" si="180"/>
        <v>24483763.610000003</v>
      </c>
      <c r="N50" s="133">
        <f t="shared" si="180"/>
        <v>30264855.559999995</v>
      </c>
      <c r="O50" s="133">
        <f t="shared" si="180"/>
        <v>33262367.559999995</v>
      </c>
      <c r="P50" s="133">
        <f t="shared" si="180"/>
        <v>32676280</v>
      </c>
      <c r="Q50" s="133">
        <f t="shared" si="180"/>
        <v>24528449</v>
      </c>
      <c r="R50" s="133">
        <f t="shared" si="180"/>
        <v>18649378</v>
      </c>
      <c r="S50" s="133">
        <f t="shared" si="180"/>
        <v>8519601</v>
      </c>
      <c r="T50" s="133">
        <f t="shared" si="180"/>
        <v>7714708</v>
      </c>
      <c r="U50" s="133">
        <f t="shared" si="180"/>
        <v>6708838</v>
      </c>
      <c r="V50" s="133">
        <f t="shared" si="180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66">
        <v>35271189</v>
      </c>
      <c r="BJ50" s="530">
        <v>41154689</v>
      </c>
      <c r="BK50" s="553">
        <v>47275564</v>
      </c>
      <c r="BL50" s="37">
        <v>44081263</v>
      </c>
      <c r="BM50" s="277">
        <v>31925318</v>
      </c>
      <c r="BN50" s="277">
        <v>19016967</v>
      </c>
      <c r="BO50" s="37"/>
      <c r="BP50" s="277"/>
      <c r="BQ50" s="277"/>
      <c r="BR50" s="277"/>
      <c r="BS50" s="277"/>
      <c r="BT50" s="277"/>
      <c r="BU50" s="132">
        <f t="shared" si="181" ref="BU50:BY50">SUM(BU45:BU49)</f>
        <v>-4299163.4299999997</v>
      </c>
      <c r="BV50" s="135">
        <f t="shared" si="181"/>
        <v>-4108582.5200000014</v>
      </c>
      <c r="BW50" s="135">
        <f t="shared" si="181"/>
        <v>-162451.28000000119</v>
      </c>
      <c r="BX50" s="135">
        <f t="shared" si="181"/>
        <v>3719187.4099999997</v>
      </c>
      <c r="BY50" s="135">
        <f t="shared" si="181"/>
        <v>-2905887.5600000001</v>
      </c>
      <c r="BZ50" s="135">
        <f t="shared" si="182" ref="BZ50:CH50">SUM(BZ45:BZ49)</f>
        <v>1023216.0600000001</v>
      </c>
      <c r="CA50" s="135">
        <f t="shared" si="182"/>
        <v>-275826.03000000003</v>
      </c>
      <c r="CB50" s="135">
        <f t="shared" si="182"/>
        <v>68697.300000000279</v>
      </c>
      <c r="CC50" s="135">
        <f t="shared" si="182"/>
        <v>192577.28999999975</v>
      </c>
      <c r="CD50" s="387">
        <f t="shared" si="182"/>
        <v>-1659786.2800000003</v>
      </c>
      <c r="CE50" s="410">
        <f t="shared" si="182"/>
        <v>2086698.3900000006</v>
      </c>
      <c r="CF50" s="135">
        <f t="shared" si="182"/>
        <v>3644397.4399999995</v>
      </c>
      <c r="CG50" s="135">
        <f t="shared" si="182"/>
        <v>1413289.4400000013</v>
      </c>
      <c r="CH50" s="135">
        <f t="shared" si="182"/>
        <v>-3590547</v>
      </c>
      <c r="CI50" s="135">
        <f t="shared" si="183" ref="CI50:CJ50">SUM(CI45:CI49)</f>
        <v>-3214249</v>
      </c>
      <c r="CJ50" s="228">
        <f t="shared" si="183"/>
        <v>-2712340</v>
      </c>
      <c r="CK50" s="228">
        <f t="shared" si="184" ref="CK50:CL50">SUM(CK45:CK49)</f>
        <v>407735</v>
      </c>
      <c r="CL50" s="228">
        <f t="shared" si="184"/>
        <v>-785830</v>
      </c>
      <c r="CM50" s="228">
        <f t="shared" si="185" ref="CM50:CN50">SUM(CM45:CM49)</f>
        <v>-542896</v>
      </c>
      <c r="CN50" s="228">
        <f t="shared" si="185"/>
        <v>571372</v>
      </c>
      <c r="CO50" s="228">
        <f t="shared" si="186" ref="CO50:CQ50">SUM(CO45:CO49)</f>
        <v>452307</v>
      </c>
      <c r="CP50" s="367">
        <f t="shared" si="186"/>
        <v>2167946</v>
      </c>
      <c r="CQ50" s="336">
        <f t="shared" si="186"/>
        <v>13630984</v>
      </c>
      <c r="CR50" s="254">
        <f t="shared" si="187" ref="CR50">SUM(CR45:CR49)</f>
        <v>8333463</v>
      </c>
      <c r="CS50" s="254">
        <f t="shared" si="188" ref="CS50">SUM(CS45:CS49)</f>
        <v>11065610</v>
      </c>
      <c r="CT50" s="254">
        <f t="shared" si="189" ref="CT50">SUM(CT45:CT49)</f>
        <v>10100201</v>
      </c>
      <c r="CU50" s="254">
        <f t="shared" si="190" ref="CU50">SUM(CU45:CU49)</f>
        <v>7924511</v>
      </c>
      <c r="CV50" s="254">
        <f t="shared" si="191" ref="CV50">SUM(CV45:CV49)</f>
        <v>5578611</v>
      </c>
      <c r="CW50" s="254">
        <f t="shared" si="192" ref="CW50">SUM(CW45:CW49)</f>
        <v>3101562</v>
      </c>
      <c r="CX50" s="254">
        <f t="shared" si="193" ref="CX50">SUM(CX45:CX49)</f>
        <v>3187647</v>
      </c>
      <c r="CY50" s="254">
        <f t="shared" si="194" ref="CY50">SUM(CY45:CY49)</f>
        <v>3939486</v>
      </c>
      <c r="CZ50" s="254">
        <f t="shared" si="195" ref="CZ50">SUM(CZ45:CZ49)</f>
        <v>1182248</v>
      </c>
      <c r="DA50" s="254">
        <f t="shared" si="196" ref="DA50">SUM(DA45:DA49)</f>
        <v>4334883</v>
      </c>
      <c r="DB50" s="367">
        <f t="shared" si="197" ref="DB50">SUM(DB45:DB49)</f>
        <v>9433790</v>
      </c>
      <c r="DC50" s="367">
        <f t="shared" si="198" ref="DC50">SUM(DC45:DC49)</f>
        <v>-2656594</v>
      </c>
      <c r="DD50" s="367">
        <f t="shared" si="199" ref="DD50">SUM(DD45:DD49)</f>
        <v>501986</v>
      </c>
      <c r="DE50" s="367">
        <f t="shared" si="200" ref="DE50">SUM(DE45:DE49)</f>
        <v>-693885</v>
      </c>
      <c r="DF50" s="367">
        <f t="shared" si="201" ref="DF50:DG50">SUM(DF45:DF49)</f>
        <v>177818</v>
      </c>
      <c r="DG50" s="367">
        <f t="shared" si="201"/>
        <v>-984807</v>
      </c>
      <c r="DH50" s="367">
        <f t="shared" si="202" ref="DH50">SUM(DH45:DH49)</f>
        <v>-1770242</v>
      </c>
      <c r="DI50" s="367">
        <f t="shared" si="203" ref="DI50">SUM(DI45:DI49)</f>
        <v>-917503</v>
      </c>
      <c r="DJ50" s="367">
        <f t="shared" si="204" ref="DJ50:DK50">SUM(DJ45:DJ49)</f>
        <v>-2545936</v>
      </c>
      <c r="DK50" s="367">
        <f t="shared" si="204"/>
        <v>-2023773</v>
      </c>
      <c r="DL50" s="367">
        <f t="shared" si="205" ref="DL50:DM50">SUM(DL45:DL49)</f>
        <v>-1529969</v>
      </c>
      <c r="DM50" s="367">
        <f t="shared" si="205"/>
        <v>-5128162</v>
      </c>
      <c r="DN50" s="367">
        <f t="shared" si="206" ref="DN50:DO50">SUM(DN45:DN49)</f>
        <v>-6578632</v>
      </c>
      <c r="DO50" s="367">
        <f t="shared" si="206"/>
        <v>-2273663</v>
      </c>
      <c r="DP50" s="367">
        <f t="shared" si="207" ref="DP50">SUM(DP45:DP49)</f>
        <v>-1590013</v>
      </c>
      <c r="DQ50" s="367">
        <f t="shared" si="208" ref="DQ50:DR50">SUM(DQ45:DQ49)</f>
        <v>2228182</v>
      </c>
      <c r="DR50" s="367">
        <f t="shared" si="208"/>
        <v>4717511</v>
      </c>
      <c r="DS50" s="367">
        <f t="shared" si="209" ref="DS50:DT50">SUM(DS45:DS49)</f>
        <v>3671414</v>
      </c>
      <c r="DT50" s="367">
        <f t="shared" si="209"/>
        <v>-728440</v>
      </c>
      <c r="DU50" s="367"/>
      <c r="DV50" s="367"/>
      <c r="DW50" s="367"/>
      <c r="DX50" s="367"/>
      <c r="DY50" s="367"/>
      <c r="DZ50" s="367"/>
      <c r="EA50" s="367"/>
      <c r="EC50" s="37">
        <f>SUM(EC45:EC49)</f>
        <v>19016967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ht="15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65">
        <v>4181762</v>
      </c>
      <c r="BJ52" s="529">
        <v>9976347</v>
      </c>
      <c r="BK52" s="552">
        <v>13541154</v>
      </c>
      <c r="BL52" s="56">
        <v>15795680</v>
      </c>
      <c r="BM52" s="276">
        <v>14442642</v>
      </c>
      <c r="BN52" s="276">
        <v>12459130</v>
      </c>
      <c r="BO52" s="56"/>
      <c r="BP52" s="276"/>
      <c r="BQ52" s="276"/>
      <c r="BR52" s="276"/>
      <c r="BS52" s="276"/>
      <c r="BT52" s="276"/>
      <c r="BU52" s="33">
        <f t="shared" si="210" ref="BU52:CD56">O52-C52</f>
        <v>-908876.93999999948</v>
      </c>
      <c r="BV52" s="36">
        <f t="shared" si="210"/>
        <v>-1496458.2799999993</v>
      </c>
      <c r="BW52" s="36">
        <f t="shared" si="210"/>
        <v>-1920838.0600000005</v>
      </c>
      <c r="BX52" s="36">
        <f t="shared" si="210"/>
        <v>523314.55000000075</v>
      </c>
      <c r="BY52" s="36">
        <f t="shared" si="210"/>
        <v>789814.34999999963</v>
      </c>
      <c r="BZ52" s="36">
        <f t="shared" si="210"/>
        <v>-424199.68000000017</v>
      </c>
      <c r="CA52" s="36">
        <f t="shared" si="210"/>
        <v>254128.29000000004</v>
      </c>
      <c r="CB52" s="36">
        <f t="shared" si="210"/>
        <v>235435.8600000001</v>
      </c>
      <c r="CC52" s="36">
        <f t="shared" si="210"/>
        <v>412714.52000000002</v>
      </c>
      <c r="CD52" s="386">
        <f t="shared" si="210"/>
        <v>155701.85000000009</v>
      </c>
      <c r="CE52" s="409">
        <f t="shared" si="211" ref="CE52:CN56">Y52-M52</f>
        <v>-9999.8499999996275</v>
      </c>
      <c r="CF52" s="36">
        <f t="shared" si="211"/>
        <v>-1481786.3399999999</v>
      </c>
      <c r="CG52" s="36">
        <f t="shared" si="211"/>
        <v>171251.24000000022</v>
      </c>
      <c r="CH52" s="36">
        <f t="shared" si="211"/>
        <v>932068</v>
      </c>
      <c r="CI52" s="36">
        <f t="shared" si="211"/>
        <v>329009</v>
      </c>
      <c r="CJ52" s="227">
        <f t="shared" si="211"/>
        <v>-1350709</v>
      </c>
      <c r="CK52" s="227">
        <f t="shared" si="211"/>
        <v>-1565720</v>
      </c>
      <c r="CL52" s="227">
        <f t="shared" si="211"/>
        <v>-385275</v>
      </c>
      <c r="CM52" s="227">
        <f t="shared" si="211"/>
        <v>-389604</v>
      </c>
      <c r="CN52" s="227">
        <f t="shared" si="211"/>
        <v>-369896</v>
      </c>
      <c r="CO52" s="227">
        <f t="shared" si="212" ref="CO52:CX56">AI52-W52</f>
        <v>-466407</v>
      </c>
      <c r="CP52" s="366">
        <f t="shared" si="212"/>
        <v>-637479</v>
      </c>
      <c r="CQ52" s="335">
        <f t="shared" si="212"/>
        <v>-900960</v>
      </c>
      <c r="CR52" s="253">
        <f t="shared" si="212"/>
        <v>759163</v>
      </c>
      <c r="CS52" s="253">
        <f t="shared" si="212"/>
        <v>524458</v>
      </c>
      <c r="CT52" s="253">
        <f t="shared" si="212"/>
        <v>1014999</v>
      </c>
      <c r="CU52" s="253">
        <f t="shared" si="212"/>
        <v>1330885</v>
      </c>
      <c r="CV52" s="253">
        <f t="shared" si="212"/>
        <v>1814501</v>
      </c>
      <c r="CW52" s="253">
        <f t="shared" si="212"/>
        <v>800830</v>
      </c>
      <c r="CX52" s="253">
        <f t="shared" si="212"/>
        <v>585466</v>
      </c>
      <c r="CY52" s="253">
        <f t="shared" si="213" ref="CY52:DH56">AS52-AG52</f>
        <v>796512</v>
      </c>
      <c r="CZ52" s="253">
        <f t="shared" si="213"/>
        <v>321020</v>
      </c>
      <c r="DA52" s="253">
        <f t="shared" si="213"/>
        <v>363283</v>
      </c>
      <c r="DB52" s="366">
        <f t="shared" si="213"/>
        <v>1746151</v>
      </c>
      <c r="DC52" s="366">
        <f t="shared" si="213"/>
        <v>1475685</v>
      </c>
      <c r="DD52" s="366">
        <f t="shared" si="213"/>
        <v>2531072</v>
      </c>
      <c r="DE52" s="366">
        <f t="shared" si="213"/>
        <v>1791960</v>
      </c>
      <c r="DF52" s="366">
        <f t="shared" si="213"/>
        <v>1207312</v>
      </c>
      <c r="DG52" s="366">
        <f t="shared" si="213"/>
        <v>503671</v>
      </c>
      <c r="DH52" s="366">
        <f t="shared" si="213"/>
        <v>82196</v>
      </c>
      <c r="DI52" s="366">
        <f t="shared" si="214" ref="DI52:DT56">BC52-AQ52</f>
        <v>-107944</v>
      </c>
      <c r="DJ52" s="366">
        <f t="shared" si="214"/>
        <v>-104370</v>
      </c>
      <c r="DK52" s="366">
        <f t="shared" si="214"/>
        <v>-598863</v>
      </c>
      <c r="DL52" s="366">
        <f t="shared" si="214"/>
        <v>-220454</v>
      </c>
      <c r="DM52" s="366">
        <f t="shared" si="214"/>
        <v>-311039</v>
      </c>
      <c r="DN52" s="366">
        <f t="shared" si="214"/>
        <v>-1341132</v>
      </c>
      <c r="DO52" s="366">
        <f t="shared" si="214"/>
        <v>-1026746</v>
      </c>
      <c r="DP52" s="366">
        <f t="shared" si="214"/>
        <v>-1054000</v>
      </c>
      <c r="DQ52" s="366">
        <f t="shared" si="214"/>
        <v>1032030</v>
      </c>
      <c r="DR52" s="366">
        <f t="shared" si="214"/>
        <v>345076</v>
      </c>
      <c r="DS52" s="366">
        <f t="shared" si="214"/>
        <v>1356670</v>
      </c>
      <c r="DT52" s="366">
        <f t="shared" si="214"/>
        <v>2546368</v>
      </c>
      <c r="DU52" s="366"/>
      <c r="DV52" s="366"/>
      <c r="DW52" s="366"/>
      <c r="DX52" s="366"/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12459130</v>
      </c>
    </row>
    <row r="53" spans="1:133" s="31" customFormat="1" ht="15">
      <c r="A53" s="138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65">
        <v>2089044</v>
      </c>
      <c r="BJ53" s="529">
        <v>4740803</v>
      </c>
      <c r="BK53" s="552">
        <v>6062249</v>
      </c>
      <c r="BL53" s="56">
        <v>6518939</v>
      </c>
      <c r="BM53" s="276">
        <v>5941064</v>
      </c>
      <c r="BN53" s="276">
        <v>5888607</v>
      </c>
      <c r="BO53" s="56"/>
      <c r="BP53" s="276"/>
      <c r="BQ53" s="276"/>
      <c r="BR53" s="276"/>
      <c r="BS53" s="276"/>
      <c r="BT53" s="276"/>
      <c r="BU53" s="33">
        <f t="shared" si="210"/>
        <v>-280296.4299999997</v>
      </c>
      <c r="BV53" s="36">
        <f t="shared" si="210"/>
        <v>-735009.5</v>
      </c>
      <c r="BW53" s="36">
        <f t="shared" si="210"/>
        <v>-752146.58999999985</v>
      </c>
      <c r="BX53" s="36">
        <f t="shared" si="210"/>
        <v>-372925.29999999981</v>
      </c>
      <c r="BY53" s="36">
        <f t="shared" si="210"/>
        <v>-300197.87000000011</v>
      </c>
      <c r="BZ53" s="36">
        <f t="shared" si="210"/>
        <v>-234763.1399999999</v>
      </c>
      <c r="CA53" s="36">
        <f t="shared" si="210"/>
        <v>4086.890000000014</v>
      </c>
      <c r="CB53" s="36">
        <f t="shared" si="210"/>
        <v>-48882.229999999981</v>
      </c>
      <c r="CC53" s="36">
        <f t="shared" si="210"/>
        <v>88952.920000000042</v>
      </c>
      <c r="CD53" s="386">
        <f t="shared" si="210"/>
        <v>93383.040000000037</v>
      </c>
      <c r="CE53" s="409">
        <f t="shared" si="211"/>
        <v>-91553.169999999925</v>
      </c>
      <c r="CF53" s="36">
        <f t="shared" si="211"/>
        <v>-482591.91999999993</v>
      </c>
      <c r="CG53" s="36">
        <f t="shared" si="211"/>
        <v>573442.37999999989</v>
      </c>
      <c r="CH53" s="36">
        <f t="shared" si="211"/>
        <v>962471</v>
      </c>
      <c r="CI53" s="36">
        <f t="shared" si="211"/>
        <v>721231</v>
      </c>
      <c r="CJ53" s="227">
        <f t="shared" si="211"/>
        <v>547529</v>
      </c>
      <c r="CK53" s="227">
        <f t="shared" si="211"/>
        <v>141063</v>
      </c>
      <c r="CL53" s="227">
        <f t="shared" si="211"/>
        <v>271904</v>
      </c>
      <c r="CM53" s="227">
        <f t="shared" si="211"/>
        <v>287960</v>
      </c>
      <c r="CN53" s="227">
        <f t="shared" si="211"/>
        <v>76060</v>
      </c>
      <c r="CO53" s="227">
        <f t="shared" si="212"/>
        <v>-62440</v>
      </c>
      <c r="CP53" s="366">
        <f t="shared" si="212"/>
        <v>-136652</v>
      </c>
      <c r="CQ53" s="335">
        <f t="shared" si="212"/>
        <v>212945</v>
      </c>
      <c r="CR53" s="253">
        <f t="shared" si="212"/>
        <v>923424</v>
      </c>
      <c r="CS53" s="253">
        <f t="shared" si="212"/>
        <v>652909</v>
      </c>
      <c r="CT53" s="253">
        <f t="shared" si="212"/>
        <v>931410</v>
      </c>
      <c r="CU53" s="253">
        <f t="shared" si="212"/>
        <v>1166762</v>
      </c>
      <c r="CV53" s="253">
        <f t="shared" si="212"/>
        <v>815405</v>
      </c>
      <c r="CW53" s="253">
        <f t="shared" si="212"/>
        <v>582045</v>
      </c>
      <c r="CX53" s="253">
        <f t="shared" si="212"/>
        <v>271193</v>
      </c>
      <c r="CY53" s="253">
        <f t="shared" si="213"/>
        <v>282522</v>
      </c>
      <c r="CZ53" s="253">
        <f t="shared" si="213"/>
        <v>315260</v>
      </c>
      <c r="DA53" s="253">
        <f t="shared" si="213"/>
        <v>357608</v>
      </c>
      <c r="DB53" s="366">
        <f t="shared" si="213"/>
        <v>1073949</v>
      </c>
      <c r="DC53" s="366">
        <f t="shared" si="213"/>
        <v>821770</v>
      </c>
      <c r="DD53" s="366">
        <f t="shared" si="213"/>
        <v>1439713</v>
      </c>
      <c r="DE53" s="366">
        <f t="shared" si="213"/>
        <v>1560994</v>
      </c>
      <c r="DF53" s="366">
        <f t="shared" si="213"/>
        <v>1328032</v>
      </c>
      <c r="DG53" s="366">
        <f t="shared" si="213"/>
        <v>764789</v>
      </c>
      <c r="DH53" s="366">
        <f t="shared" si="213"/>
        <v>680097</v>
      </c>
      <c r="DI53" s="366">
        <f t="shared" si="214"/>
        <v>405521</v>
      </c>
      <c r="DJ53" s="366">
        <f t="shared" si="214"/>
        <v>260576</v>
      </c>
      <c r="DK53" s="366">
        <f t="shared" si="214"/>
        <v>-151386</v>
      </c>
      <c r="DL53" s="366">
        <f t="shared" si="214"/>
        <v>155305</v>
      </c>
      <c r="DM53" s="366">
        <f t="shared" si="214"/>
        <v>-50747</v>
      </c>
      <c r="DN53" s="366">
        <f t="shared" si="214"/>
        <v>-664363</v>
      </c>
      <c r="DO53" s="366">
        <f t="shared" si="214"/>
        <v>-273255</v>
      </c>
      <c r="DP53" s="366">
        <f t="shared" si="214"/>
        <v>162837</v>
      </c>
      <c r="DQ53" s="366">
        <f t="shared" si="214"/>
        <v>595789</v>
      </c>
      <c r="DR53" s="366">
        <f t="shared" si="214"/>
        <v>332467</v>
      </c>
      <c r="DS53" s="366">
        <f t="shared" si="214"/>
        <v>703467</v>
      </c>
      <c r="DT53" s="366">
        <f t="shared" si="214"/>
        <v>1671737</v>
      </c>
      <c r="DU53" s="366"/>
      <c r="DV53" s="366"/>
      <c r="DW53" s="366"/>
      <c r="DX53" s="366"/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5888607</v>
      </c>
    </row>
    <row r="54" spans="1:133" s="31" customFormat="1" ht="15">
      <c r="A54" s="138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65">
        <v>407578</v>
      </c>
      <c r="BJ54" s="529">
        <v>949242</v>
      </c>
      <c r="BK54" s="552">
        <v>1223180</v>
      </c>
      <c r="BL54" s="56">
        <v>1430041</v>
      </c>
      <c r="BM54" s="276">
        <v>1376624</v>
      </c>
      <c r="BN54" s="276">
        <v>910657</v>
      </c>
      <c r="BO54" s="56"/>
      <c r="BP54" s="276"/>
      <c r="BQ54" s="276"/>
      <c r="BR54" s="276"/>
      <c r="BS54" s="276"/>
      <c r="BT54" s="276"/>
      <c r="BU54" s="33">
        <f t="shared" si="210"/>
        <v>32060.429999999935</v>
      </c>
      <c r="BV54" s="36">
        <f t="shared" si="210"/>
        <v>377174.88</v>
      </c>
      <c r="BW54" s="36">
        <f t="shared" si="210"/>
        <v>149476.1399999999</v>
      </c>
      <c r="BX54" s="36">
        <f t="shared" si="210"/>
        <v>126905.06999999995</v>
      </c>
      <c r="BY54" s="36">
        <f t="shared" si="210"/>
        <v>46698.119999999995</v>
      </c>
      <c r="BZ54" s="36">
        <f t="shared" si="210"/>
        <v>-120008.28999999998</v>
      </c>
      <c r="CA54" s="36">
        <f t="shared" si="210"/>
        <v>43219.309999999998</v>
      </c>
      <c r="CB54" s="36">
        <f t="shared" si="210"/>
        <v>14353.089999999997</v>
      </c>
      <c r="CC54" s="36">
        <f t="shared" si="210"/>
        <v>36954.579999999987</v>
      </c>
      <c r="CD54" s="386">
        <f t="shared" si="210"/>
        <v>-6309.140000000014</v>
      </c>
      <c r="CE54" s="409">
        <f t="shared" si="211"/>
        <v>25290.840000000026</v>
      </c>
      <c r="CF54" s="36">
        <f t="shared" si="211"/>
        <v>-182055.66000000003</v>
      </c>
      <c r="CG54" s="36">
        <f t="shared" si="211"/>
        <v>-88836.239999999991</v>
      </c>
      <c r="CH54" s="36">
        <f t="shared" si="211"/>
        <v>-338892</v>
      </c>
      <c r="CI54" s="36">
        <f t="shared" si="211"/>
        <v>-278529</v>
      </c>
      <c r="CJ54" s="227">
        <f t="shared" si="211"/>
        <v>-177328</v>
      </c>
      <c r="CK54" s="227">
        <f t="shared" si="211"/>
        <v>-101815</v>
      </c>
      <c r="CL54" s="227">
        <f t="shared" si="211"/>
        <v>-29459</v>
      </c>
      <c r="CM54" s="227">
        <f t="shared" si="211"/>
        <v>-46460</v>
      </c>
      <c r="CN54" s="227">
        <f t="shared" si="211"/>
        <v>-33746</v>
      </c>
      <c r="CO54" s="227">
        <f t="shared" si="212"/>
        <v>-23492</v>
      </c>
      <c r="CP54" s="366">
        <f t="shared" si="212"/>
        <v>-26462</v>
      </c>
      <c r="CQ54" s="335">
        <f t="shared" si="212"/>
        <v>188232</v>
      </c>
      <c r="CR54" s="253">
        <f t="shared" si="212"/>
        <v>330865</v>
      </c>
      <c r="CS54" s="253">
        <f t="shared" si="212"/>
        <v>452672</v>
      </c>
      <c r="CT54" s="253">
        <f t="shared" si="212"/>
        <v>225268</v>
      </c>
      <c r="CU54" s="253">
        <f t="shared" si="212"/>
        <v>185439</v>
      </c>
      <c r="CV54" s="253">
        <f t="shared" si="212"/>
        <v>256341</v>
      </c>
      <c r="CW54" s="253">
        <f t="shared" si="212"/>
        <v>190653</v>
      </c>
      <c r="CX54" s="253">
        <f t="shared" si="212"/>
        <v>77574</v>
      </c>
      <c r="CY54" s="253">
        <f t="shared" si="213"/>
        <v>158005</v>
      </c>
      <c r="CZ54" s="253">
        <f t="shared" si="213"/>
        <v>93065</v>
      </c>
      <c r="DA54" s="253">
        <f t="shared" si="213"/>
        <v>60806</v>
      </c>
      <c r="DB54" s="366">
        <f t="shared" si="213"/>
        <v>217756</v>
      </c>
      <c r="DC54" s="366">
        <f t="shared" si="213"/>
        <v>-28705</v>
      </c>
      <c r="DD54" s="366">
        <f t="shared" si="213"/>
        <v>12175</v>
      </c>
      <c r="DE54" s="366">
        <f t="shared" si="213"/>
        <v>-209496</v>
      </c>
      <c r="DF54" s="366">
        <f t="shared" si="213"/>
        <v>-52456</v>
      </c>
      <c r="DG54" s="366">
        <f t="shared" si="213"/>
        <v>-35001</v>
      </c>
      <c r="DH54" s="366">
        <f t="shared" si="213"/>
        <v>-78199</v>
      </c>
      <c r="DI54" s="366">
        <f t="shared" si="214"/>
        <v>-106265</v>
      </c>
      <c r="DJ54" s="366">
        <f t="shared" si="214"/>
        <v>672</v>
      </c>
      <c r="DK54" s="366">
        <f t="shared" si="214"/>
        <v>-95878</v>
      </c>
      <c r="DL54" s="366">
        <f t="shared" si="214"/>
        <v>-35554</v>
      </c>
      <c r="DM54" s="366">
        <f t="shared" si="214"/>
        <v>-52113</v>
      </c>
      <c r="DN54" s="366">
        <f t="shared" si="214"/>
        <v>-198923</v>
      </c>
      <c r="DO54" s="366">
        <f t="shared" si="214"/>
        <v>-161246</v>
      </c>
      <c r="DP54" s="366">
        <f t="shared" si="214"/>
        <v>-36048</v>
      </c>
      <c r="DQ54" s="366">
        <f t="shared" si="214"/>
        <v>183723</v>
      </c>
      <c r="DR54" s="366">
        <f t="shared" si="214"/>
        <v>205256</v>
      </c>
      <c r="DS54" s="366">
        <f t="shared" si="214"/>
        <v>274122</v>
      </c>
      <c r="DT54" s="366">
        <f t="shared" si="214"/>
        <v>59875</v>
      </c>
      <c r="DU54" s="366"/>
      <c r="DV54" s="366"/>
      <c r="DW54" s="366"/>
      <c r="DX54" s="366"/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910657</v>
      </c>
    </row>
    <row r="55" spans="1:133" s="31" customFormat="1" ht="15">
      <c r="A55" s="138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65">
        <v>317611</v>
      </c>
      <c r="BJ55" s="529">
        <v>732248</v>
      </c>
      <c r="BK55" s="552">
        <v>1023395</v>
      </c>
      <c r="BL55" s="56">
        <v>1049072</v>
      </c>
      <c r="BM55" s="276">
        <v>1051848</v>
      </c>
      <c r="BN55" s="276">
        <v>689501</v>
      </c>
      <c r="BO55" s="56"/>
      <c r="BP55" s="276"/>
      <c r="BQ55" s="276"/>
      <c r="BR55" s="276"/>
      <c r="BS55" s="276"/>
      <c r="BT55" s="276"/>
      <c r="BU55" s="33">
        <f t="shared" si="210"/>
        <v>-53373.020000000019</v>
      </c>
      <c r="BV55" s="36">
        <f t="shared" si="210"/>
        <v>139106.05000000005</v>
      </c>
      <c r="BW55" s="36">
        <f t="shared" si="210"/>
        <v>258210.79000000004</v>
      </c>
      <c r="BX55" s="36">
        <f t="shared" si="210"/>
        <v>149066.5</v>
      </c>
      <c r="BY55" s="36">
        <f t="shared" si="210"/>
        <v>24515.179999999993</v>
      </c>
      <c r="BZ55" s="36">
        <f t="shared" si="210"/>
        <v>-30508.359999999986</v>
      </c>
      <c r="CA55" s="36">
        <f t="shared" si="210"/>
        <v>-17524.98000000001</v>
      </c>
      <c r="CB55" s="36">
        <f t="shared" si="210"/>
        <v>26873.149999999994</v>
      </c>
      <c r="CC55" s="36">
        <f t="shared" si="210"/>
        <v>-26277.910000000003</v>
      </c>
      <c r="CD55" s="386">
        <f t="shared" si="210"/>
        <v>15987.5</v>
      </c>
      <c r="CE55" s="409">
        <f t="shared" si="211"/>
        <v>35864.210000000021</v>
      </c>
      <c r="CF55" s="36">
        <f t="shared" si="211"/>
        <v>80304.709999999963</v>
      </c>
      <c r="CG55" s="36">
        <f t="shared" si="211"/>
        <v>35295.680000000051</v>
      </c>
      <c r="CH55" s="36">
        <f t="shared" si="211"/>
        <v>-88718</v>
      </c>
      <c r="CI55" s="36">
        <f t="shared" si="211"/>
        <v>-279667</v>
      </c>
      <c r="CJ55" s="227">
        <f t="shared" si="211"/>
        <v>-150030</v>
      </c>
      <c r="CK55" s="227">
        <f t="shared" si="211"/>
        <v>-129383</v>
      </c>
      <c r="CL55" s="227">
        <f t="shared" si="211"/>
        <v>-63740</v>
      </c>
      <c r="CM55" s="227">
        <f t="shared" si="211"/>
        <v>1015</v>
      </c>
      <c r="CN55" s="227">
        <f t="shared" si="211"/>
        <v>-7199</v>
      </c>
      <c r="CO55" s="227">
        <f t="shared" si="212"/>
        <v>-33063</v>
      </c>
      <c r="CP55" s="366">
        <f t="shared" si="212"/>
        <v>874</v>
      </c>
      <c r="CQ55" s="335">
        <f t="shared" si="212"/>
        <v>239556</v>
      </c>
      <c r="CR55" s="253">
        <f t="shared" si="212"/>
        <v>341340</v>
      </c>
      <c r="CS55" s="253">
        <f t="shared" si="212"/>
        <v>388987</v>
      </c>
      <c r="CT55" s="253">
        <f t="shared" si="212"/>
        <v>157640</v>
      </c>
      <c r="CU55" s="253">
        <f t="shared" si="212"/>
        <v>97781</v>
      </c>
      <c r="CV55" s="253">
        <f t="shared" si="212"/>
        <v>186186</v>
      </c>
      <c r="CW55" s="253">
        <f t="shared" si="212"/>
        <v>189237</v>
      </c>
      <c r="CX55" s="253">
        <f t="shared" si="212"/>
        <v>114674</v>
      </c>
      <c r="CY55" s="253">
        <f t="shared" si="213"/>
        <v>114050</v>
      </c>
      <c r="CZ55" s="253">
        <f t="shared" si="213"/>
        <v>53413</v>
      </c>
      <c r="DA55" s="253">
        <f t="shared" si="213"/>
        <v>48415</v>
      </c>
      <c r="DB55" s="366">
        <f t="shared" si="213"/>
        <v>140357</v>
      </c>
      <c r="DC55" s="366">
        <f t="shared" si="213"/>
        <v>-88256</v>
      </c>
      <c r="DD55" s="366">
        <f t="shared" si="213"/>
        <v>-223083</v>
      </c>
      <c r="DE55" s="366">
        <f t="shared" si="213"/>
        <v>-254421</v>
      </c>
      <c r="DF55" s="366">
        <f t="shared" si="213"/>
        <v>23274</v>
      </c>
      <c r="DG55" s="366">
        <f t="shared" si="213"/>
        <v>33719</v>
      </c>
      <c r="DH55" s="366">
        <f t="shared" si="213"/>
        <v>-47825</v>
      </c>
      <c r="DI55" s="366">
        <f t="shared" si="214"/>
        <v>-90011</v>
      </c>
      <c r="DJ55" s="366">
        <f t="shared" si="214"/>
        <v>13422</v>
      </c>
      <c r="DK55" s="366">
        <f t="shared" si="214"/>
        <v>-108395</v>
      </c>
      <c r="DL55" s="366">
        <f t="shared" si="214"/>
        <v>-28870</v>
      </c>
      <c r="DM55" s="366">
        <f t="shared" si="214"/>
        <v>-49461</v>
      </c>
      <c r="DN55" s="366">
        <f t="shared" si="214"/>
        <v>-165804</v>
      </c>
      <c r="DO55" s="366">
        <f t="shared" si="214"/>
        <v>-202173</v>
      </c>
      <c r="DP55" s="366">
        <f t="shared" si="214"/>
        <v>-7878</v>
      </c>
      <c r="DQ55" s="366">
        <f t="shared" si="214"/>
        <v>249593</v>
      </c>
      <c r="DR55" s="366">
        <f t="shared" si="214"/>
        <v>38959</v>
      </c>
      <c r="DS55" s="366">
        <f t="shared" si="214"/>
        <v>101588</v>
      </c>
      <c r="DT55" s="366">
        <f t="shared" si="214"/>
        <v>-57787</v>
      </c>
      <c r="DU55" s="366"/>
      <c r="DV55" s="366"/>
      <c r="DW55" s="366"/>
      <c r="DX55" s="366"/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689501</v>
      </c>
    </row>
    <row r="56" spans="1:133" s="31" customFormat="1" ht="15">
      <c r="A56" s="138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65">
        <v>1054038</v>
      </c>
      <c r="BJ56" s="529">
        <v>1721202</v>
      </c>
      <c r="BK56" s="552">
        <v>2083690</v>
      </c>
      <c r="BL56" s="56">
        <v>2780657</v>
      </c>
      <c r="BM56" s="276">
        <v>3061744</v>
      </c>
      <c r="BN56" s="276">
        <v>1608145</v>
      </c>
      <c r="BO56" s="56"/>
      <c r="BP56" s="276"/>
      <c r="BQ56" s="276"/>
      <c r="BR56" s="276"/>
      <c r="BS56" s="276"/>
      <c r="BT56" s="276"/>
      <c r="BU56" s="33">
        <f t="shared" si="210"/>
        <v>44906.010000000009</v>
      </c>
      <c r="BV56" s="36">
        <f t="shared" si="210"/>
        <v>626265.60999999987</v>
      </c>
      <c r="BW56" s="36">
        <f t="shared" si="210"/>
        <v>741255.60000000009</v>
      </c>
      <c r="BX56" s="36">
        <f t="shared" si="210"/>
        <v>246847.39000000013</v>
      </c>
      <c r="BY56" s="36">
        <f t="shared" si="210"/>
        <v>560177.30000000005</v>
      </c>
      <c r="BZ56" s="36">
        <f t="shared" si="210"/>
        <v>-410464.70999999996</v>
      </c>
      <c r="CA56" s="36">
        <f t="shared" si="210"/>
        <v>765638.14000000001</v>
      </c>
      <c r="CB56" s="36">
        <f t="shared" si="210"/>
        <v>420494.94999999995</v>
      </c>
      <c r="CC56" s="36">
        <f t="shared" si="210"/>
        <v>-133775.69999999995</v>
      </c>
      <c r="CD56" s="386">
        <f t="shared" si="210"/>
        <v>232052.51000000001</v>
      </c>
      <c r="CE56" s="409">
        <f t="shared" si="211"/>
        <v>-117808.41999999993</v>
      </c>
      <c r="CF56" s="36">
        <f t="shared" si="211"/>
        <v>567404.27000000002</v>
      </c>
      <c r="CG56" s="36">
        <f t="shared" si="211"/>
        <v>-104720.89999999991</v>
      </c>
      <c r="CH56" s="36">
        <f t="shared" si="211"/>
        <v>-401240</v>
      </c>
      <c r="CI56" s="36">
        <f t="shared" si="211"/>
        <v>-1141263</v>
      </c>
      <c r="CJ56" s="227">
        <f t="shared" si="211"/>
        <v>-972121</v>
      </c>
      <c r="CK56" s="227">
        <f t="shared" si="211"/>
        <v>-979158</v>
      </c>
      <c r="CL56" s="227">
        <f t="shared" si="211"/>
        <v>-17289</v>
      </c>
      <c r="CM56" s="227">
        <f t="shared" si="211"/>
        <v>-493180</v>
      </c>
      <c r="CN56" s="227">
        <f t="shared" si="211"/>
        <v>-386805</v>
      </c>
      <c r="CO56" s="227">
        <f t="shared" si="212"/>
        <v>255941</v>
      </c>
      <c r="CP56" s="366">
        <f t="shared" si="212"/>
        <v>4914</v>
      </c>
      <c r="CQ56" s="335">
        <f t="shared" si="212"/>
        <v>1161358</v>
      </c>
      <c r="CR56" s="253">
        <f t="shared" si="212"/>
        <v>2038085</v>
      </c>
      <c r="CS56" s="253">
        <f t="shared" si="212"/>
        <v>1942211</v>
      </c>
      <c r="CT56" s="253">
        <f t="shared" si="212"/>
        <v>-42807</v>
      </c>
      <c r="CU56" s="253">
        <f t="shared" si="212"/>
        <v>800867</v>
      </c>
      <c r="CV56" s="253">
        <f t="shared" si="212"/>
        <v>721222</v>
      </c>
      <c r="CW56" s="253">
        <f t="shared" si="212"/>
        <v>684580</v>
      </c>
      <c r="CX56" s="253">
        <f t="shared" si="212"/>
        <v>272844</v>
      </c>
      <c r="CY56" s="253">
        <f t="shared" si="213"/>
        <v>536380</v>
      </c>
      <c r="CZ56" s="253">
        <f t="shared" si="213"/>
        <v>350330</v>
      </c>
      <c r="DA56" s="253">
        <f t="shared" si="213"/>
        <v>-41613</v>
      </c>
      <c r="DB56" s="366">
        <f t="shared" si="213"/>
        <v>579487</v>
      </c>
      <c r="DC56" s="366">
        <f t="shared" si="213"/>
        <v>-508553</v>
      </c>
      <c r="DD56" s="366">
        <f t="shared" si="213"/>
        <v>-1752897</v>
      </c>
      <c r="DE56" s="366">
        <f t="shared" si="213"/>
        <v>-1554776</v>
      </c>
      <c r="DF56" s="366">
        <f t="shared" si="213"/>
        <v>363328</v>
      </c>
      <c r="DG56" s="366">
        <f t="shared" si="213"/>
        <v>18998</v>
      </c>
      <c r="DH56" s="366">
        <f t="shared" si="213"/>
        <v>-854396</v>
      </c>
      <c r="DI56" s="366">
        <f t="shared" si="214"/>
        <v>-647830</v>
      </c>
      <c r="DJ56" s="366">
        <f t="shared" si="214"/>
        <v>-486714</v>
      </c>
      <c r="DK56" s="366">
        <f t="shared" si="214"/>
        <v>-604295</v>
      </c>
      <c r="DL56" s="366">
        <f t="shared" si="214"/>
        <v>-12386</v>
      </c>
      <c r="DM56" s="366">
        <f t="shared" si="214"/>
        <v>-295527</v>
      </c>
      <c r="DN56" s="366">
        <f t="shared" si="214"/>
        <v>-727191</v>
      </c>
      <c r="DO56" s="366">
        <f t="shared" si="214"/>
        <v>-609867</v>
      </c>
      <c r="DP56" s="366">
        <f t="shared" si="214"/>
        <v>-585640</v>
      </c>
      <c r="DQ56" s="366">
        <f t="shared" si="214"/>
        <v>-2813</v>
      </c>
      <c r="DR56" s="366">
        <f t="shared" si="214"/>
        <v>-279137</v>
      </c>
      <c r="DS56" s="366">
        <f t="shared" si="214"/>
        <v>33462</v>
      </c>
      <c r="DT56" s="366">
        <f t="shared" si="214"/>
        <v>-505719</v>
      </c>
      <c r="DU56" s="366"/>
      <c r="DV56" s="366"/>
      <c r="DW56" s="366"/>
      <c r="DX56" s="366"/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1608145</v>
      </c>
    </row>
    <row r="57" spans="1:133" s="122" customFormat="1" ht="15">
      <c r="A57" s="139"/>
      <c r="B57" s="32" t="s">
        <v>144</v>
      </c>
      <c r="C57" s="132">
        <f t="shared" si="215" ref="C57:V57">SUM(C52:C56)</f>
        <v>17158995.789999999</v>
      </c>
      <c r="D57" s="133">
        <f t="shared" si="215"/>
        <v>21799000.240000002</v>
      </c>
      <c r="E57" s="133">
        <f t="shared" si="215"/>
        <v>20709964.120000001</v>
      </c>
      <c r="F57" s="133">
        <f t="shared" si="215"/>
        <v>15695488.789999999</v>
      </c>
      <c r="G57" s="133">
        <f t="shared" si="215"/>
        <v>10065126.92</v>
      </c>
      <c r="H57" s="133">
        <f t="shared" si="215"/>
        <v>6902320.1800000006</v>
      </c>
      <c r="I57" s="133">
        <f t="shared" si="215"/>
        <v>3954948.3499999996</v>
      </c>
      <c r="J57" s="133">
        <f t="shared" si="215"/>
        <v>3809661.1800000006</v>
      </c>
      <c r="K57" s="133">
        <f t="shared" si="215"/>
        <v>4060337.5899999999</v>
      </c>
      <c r="L57" s="134">
        <f t="shared" si="215"/>
        <v>4341955.2400000002</v>
      </c>
      <c r="M57" s="133">
        <f t="shared" si="215"/>
        <v>7908454.3899999997</v>
      </c>
      <c r="N57" s="133">
        <f t="shared" si="215"/>
        <v>14739438.940000001</v>
      </c>
      <c r="O57" s="133">
        <f t="shared" si="215"/>
        <v>15993415.84</v>
      </c>
      <c r="P57" s="133">
        <f t="shared" si="215"/>
        <v>20710079</v>
      </c>
      <c r="Q57" s="133">
        <f t="shared" si="215"/>
        <v>19185922</v>
      </c>
      <c r="R57" s="133">
        <f t="shared" si="215"/>
        <v>16368697</v>
      </c>
      <c r="S57" s="133">
        <f t="shared" si="215"/>
        <v>11186134</v>
      </c>
      <c r="T57" s="133">
        <f t="shared" si="215"/>
        <v>5682376</v>
      </c>
      <c r="U57" s="133">
        <f t="shared" si="215"/>
        <v>5004496</v>
      </c>
      <c r="V57" s="133">
        <f t="shared" si="215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66">
        <v>8050033</v>
      </c>
      <c r="BJ57" s="530">
        <v>18119842</v>
      </c>
      <c r="BK57" s="553">
        <v>23933668</v>
      </c>
      <c r="BL57" s="37">
        <v>27574389</v>
      </c>
      <c r="BM57" s="277">
        <v>25873922</v>
      </c>
      <c r="BN57" s="277">
        <v>21556040</v>
      </c>
      <c r="BO57" s="37"/>
      <c r="BP57" s="277"/>
      <c r="BQ57" s="277"/>
      <c r="BR57" s="277"/>
      <c r="BS57" s="277"/>
      <c r="BT57" s="277"/>
      <c r="BU57" s="132">
        <f t="shared" si="216" ref="BU57:BY57">SUM(BU52:BU56)</f>
        <v>-1165579.9499999993</v>
      </c>
      <c r="BV57" s="135">
        <f t="shared" si="216"/>
        <v>-1088921.2399999995</v>
      </c>
      <c r="BW57" s="135">
        <f t="shared" si="216"/>
        <v>-1524042.1200000006</v>
      </c>
      <c r="BX57" s="135">
        <f t="shared" si="216"/>
        <v>673208.21000000101</v>
      </c>
      <c r="BY57" s="135">
        <f t="shared" si="216"/>
        <v>1121007.0799999996</v>
      </c>
      <c r="BZ57" s="135">
        <f t="shared" si="217" ref="BZ57:CH57">SUM(BZ52:BZ56)</f>
        <v>-1219944.1800000002</v>
      </c>
      <c r="CA57" s="135">
        <f t="shared" si="217"/>
        <v>1049547.6499999999</v>
      </c>
      <c r="CB57" s="135">
        <f t="shared" si="217"/>
        <v>648274.82000000007</v>
      </c>
      <c r="CC57" s="135">
        <f t="shared" si="217"/>
        <v>378568.41000000003</v>
      </c>
      <c r="CD57" s="387">
        <f t="shared" si="217"/>
        <v>490815.76000000013</v>
      </c>
      <c r="CE57" s="410">
        <f t="shared" si="217"/>
        <v>-158206.38999999943</v>
      </c>
      <c r="CF57" s="135">
        <f t="shared" si="217"/>
        <v>-1498724.9399999999</v>
      </c>
      <c r="CG57" s="135">
        <f t="shared" si="217"/>
        <v>586432.16000000027</v>
      </c>
      <c r="CH57" s="135">
        <f t="shared" si="217"/>
        <v>1065689</v>
      </c>
      <c r="CI57" s="135">
        <f t="shared" si="218" ref="CI57:CJ57">SUM(CI52:CI56)</f>
        <v>-649219</v>
      </c>
      <c r="CJ57" s="228">
        <f t="shared" si="218"/>
        <v>-2102659</v>
      </c>
      <c r="CK57" s="228">
        <f t="shared" si="219" ref="CK57:CL57">SUM(CK52:CK56)</f>
        <v>-2635013</v>
      </c>
      <c r="CL57" s="228">
        <f t="shared" si="219"/>
        <v>-223859</v>
      </c>
      <c r="CM57" s="228">
        <f t="shared" si="220" ref="CM57:CN57">SUM(CM52:CM56)</f>
        <v>-640269</v>
      </c>
      <c r="CN57" s="228">
        <f t="shared" si="220"/>
        <v>-721586</v>
      </c>
      <c r="CO57" s="228">
        <f t="shared" si="221" ref="CO57:CQ57">SUM(CO52:CO56)</f>
        <v>-329461</v>
      </c>
      <c r="CP57" s="367">
        <f t="shared" si="221"/>
        <v>-794805</v>
      </c>
      <c r="CQ57" s="336">
        <f t="shared" si="221"/>
        <v>901131</v>
      </c>
      <c r="CR57" s="254">
        <f t="shared" si="222" ref="CR57">SUM(CR52:CR56)</f>
        <v>4392877</v>
      </c>
      <c r="CS57" s="254">
        <f t="shared" si="223" ref="CS57">SUM(CS52:CS56)</f>
        <v>3961237</v>
      </c>
      <c r="CT57" s="254">
        <f t="shared" si="224" ref="CT57">SUM(CT52:CT56)</f>
        <v>2286510</v>
      </c>
      <c r="CU57" s="254">
        <f t="shared" si="225" ref="CU57">SUM(CU52:CU56)</f>
        <v>3581734</v>
      </c>
      <c r="CV57" s="254">
        <f t="shared" si="226" ref="CV57">SUM(CV52:CV56)</f>
        <v>3793655</v>
      </c>
      <c r="CW57" s="254">
        <f t="shared" si="227" ref="CW57">SUM(CW52:CW56)</f>
        <v>2447345</v>
      </c>
      <c r="CX57" s="254">
        <f t="shared" si="228" ref="CX57">SUM(CX52:CX56)</f>
        <v>1321751</v>
      </c>
      <c r="CY57" s="254">
        <f t="shared" si="229" ref="CY57">SUM(CY52:CY56)</f>
        <v>1887469</v>
      </c>
      <c r="CZ57" s="254">
        <f t="shared" si="230" ref="CZ57">SUM(CZ52:CZ56)</f>
        <v>1133088</v>
      </c>
      <c r="DA57" s="254">
        <f t="shared" si="231" ref="DA57">SUM(DA52:DA56)</f>
        <v>788499</v>
      </c>
      <c r="DB57" s="367">
        <f t="shared" si="232" ref="DB57">SUM(DB52:DB56)</f>
        <v>3757700</v>
      </c>
      <c r="DC57" s="367">
        <f t="shared" si="233" ref="DC57">SUM(DC52:DC56)</f>
        <v>1671941</v>
      </c>
      <c r="DD57" s="367">
        <f t="shared" si="234" ref="DD57">SUM(DD52:DD56)</f>
        <v>2006980</v>
      </c>
      <c r="DE57" s="367">
        <f t="shared" si="235" ref="DE57">SUM(DE52:DE56)</f>
        <v>1334261</v>
      </c>
      <c r="DF57" s="367">
        <f t="shared" si="236" ref="DF57:DG57">SUM(DF52:DF56)</f>
        <v>2869490</v>
      </c>
      <c r="DG57" s="367">
        <f t="shared" si="236"/>
        <v>1286176</v>
      </c>
      <c r="DH57" s="367">
        <f t="shared" si="237" ref="DH57">SUM(DH52:DH56)</f>
        <v>-218127</v>
      </c>
      <c r="DI57" s="367">
        <f t="shared" si="238" ref="DI57">SUM(DI52:DI56)</f>
        <v>-546529</v>
      </c>
      <c r="DJ57" s="367">
        <f t="shared" si="239" ref="DJ57:DK57">SUM(DJ52:DJ56)</f>
        <v>-316414</v>
      </c>
      <c r="DK57" s="367">
        <f t="shared" si="239"/>
        <v>-1558817</v>
      </c>
      <c r="DL57" s="367">
        <f t="shared" si="240" ref="DL57:DM57">SUM(DL52:DL56)</f>
        <v>-141959</v>
      </c>
      <c r="DM57" s="367">
        <f t="shared" si="240"/>
        <v>-758887</v>
      </c>
      <c r="DN57" s="367">
        <f t="shared" si="241" ref="DN57:DO57">SUM(DN52:DN56)</f>
        <v>-3097413</v>
      </c>
      <c r="DO57" s="367">
        <f t="shared" si="241"/>
        <v>-2273287</v>
      </c>
      <c r="DP57" s="367">
        <f t="shared" si="242" ref="DP57">SUM(DP52:DP56)</f>
        <v>-1520729</v>
      </c>
      <c r="DQ57" s="367">
        <f t="shared" si="243" ref="DQ57:DR57">SUM(DQ52:DQ56)</f>
        <v>2058322</v>
      </c>
      <c r="DR57" s="367">
        <f t="shared" si="243"/>
        <v>642621</v>
      </c>
      <c r="DS57" s="367">
        <f t="shared" si="244" ref="DS57:DT57">SUM(DS52:DS56)</f>
        <v>2469309</v>
      </c>
      <c r="DT57" s="367">
        <f t="shared" si="244"/>
        <v>3714474</v>
      </c>
      <c r="DU57" s="367"/>
      <c r="DV57" s="367"/>
      <c r="DW57" s="367"/>
      <c r="DX57" s="367"/>
      <c r="DY57" s="367"/>
      <c r="DZ57" s="367"/>
      <c r="EA57" s="367"/>
      <c r="EC57" s="37">
        <f>SUM(EC52:EC56)</f>
        <v>21556040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ht="15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65">
        <v>46072554</v>
      </c>
      <c r="BJ59" s="529">
        <v>46036547</v>
      </c>
      <c r="BK59" s="552">
        <v>51732916</v>
      </c>
      <c r="BL59" s="56">
        <v>56416392</v>
      </c>
      <c r="BM59" s="276">
        <v>62138650</v>
      </c>
      <c r="BN59" s="276">
        <v>66388039</v>
      </c>
      <c r="BO59" s="56"/>
      <c r="BP59" s="276"/>
      <c r="BQ59" s="276"/>
      <c r="BR59" s="276"/>
      <c r="BS59" s="276"/>
      <c r="BT59" s="276"/>
      <c r="BU59" s="33">
        <f t="shared" si="245" ref="BU59:CD63">O59-C59</f>
        <v>-844743.38000000268</v>
      </c>
      <c r="BV59" s="36">
        <f t="shared" si="245"/>
        <v>1084856.8800000027</v>
      </c>
      <c r="BW59" s="36">
        <f t="shared" si="245"/>
        <v>4122406.6700000018</v>
      </c>
      <c r="BX59" s="36">
        <f t="shared" si="245"/>
        <v>5194700.2100000009</v>
      </c>
      <c r="BY59" s="36">
        <f t="shared" si="245"/>
        <v>7902571.2299999967</v>
      </c>
      <c r="BZ59" s="36">
        <f t="shared" si="245"/>
        <v>11831808.18</v>
      </c>
      <c r="CA59" s="36">
        <f t="shared" si="245"/>
        <v>13979856.840000004</v>
      </c>
      <c r="CB59" s="36">
        <f t="shared" si="245"/>
        <v>16226394.960000001</v>
      </c>
      <c r="CC59" s="36">
        <f t="shared" si="245"/>
        <v>16771818.780000001</v>
      </c>
      <c r="CD59" s="386">
        <f t="shared" si="245"/>
        <v>16613352.039999999</v>
      </c>
      <c r="CE59" s="409">
        <f t="shared" si="246" ref="CE59:CN63">Y59-M59</f>
        <v>16099539.770000003</v>
      </c>
      <c r="CF59" s="36">
        <f t="shared" si="246"/>
        <v>15641969.700000003</v>
      </c>
      <c r="CG59" s="36">
        <f t="shared" si="246"/>
        <v>13573280.5</v>
      </c>
      <c r="CH59" s="36">
        <f t="shared" si="246"/>
        <v>14098399</v>
      </c>
      <c r="CI59" s="36">
        <f t="shared" si="246"/>
        <v>11914548</v>
      </c>
      <c r="CJ59" s="227">
        <f t="shared" si="246"/>
        <v>10554700</v>
      </c>
      <c r="CK59" s="227">
        <f t="shared" si="246"/>
        <v>5316286</v>
      </c>
      <c r="CL59" s="227">
        <f t="shared" si="246"/>
        <v>1300065</v>
      </c>
      <c r="CM59" s="227">
        <f t="shared" si="246"/>
        <v>-359007</v>
      </c>
      <c r="CN59" s="227">
        <f t="shared" si="246"/>
        <v>-2602694</v>
      </c>
      <c r="CO59" s="227">
        <f t="shared" si="247" ref="CO59:CX63">AI59-W59</f>
        <v>-3868204</v>
      </c>
      <c r="CP59" s="366">
        <f t="shared" si="247"/>
        <v>-4478071</v>
      </c>
      <c r="CQ59" s="335">
        <f t="shared" si="247"/>
        <v>-4321151</v>
      </c>
      <c r="CR59" s="253">
        <f t="shared" si="247"/>
        <v>-4200386</v>
      </c>
      <c r="CS59" s="253">
        <f t="shared" si="247"/>
        <v>-3013631</v>
      </c>
      <c r="CT59" s="253">
        <f t="shared" si="247"/>
        <v>-2895394</v>
      </c>
      <c r="CU59" s="253">
        <f t="shared" si="247"/>
        <v>-6005993</v>
      </c>
      <c r="CV59" s="253">
        <f t="shared" si="247"/>
        <v>-6031209</v>
      </c>
      <c r="CW59" s="253">
        <f t="shared" si="247"/>
        <v>-2744130</v>
      </c>
      <c r="CX59" s="253">
        <f t="shared" si="247"/>
        <v>-1936610</v>
      </c>
      <c r="CY59" s="253">
        <f t="shared" si="248" ref="CY59:DH63">AS59-AG59</f>
        <v>-708191</v>
      </c>
      <c r="CZ59" s="253">
        <f t="shared" si="248"/>
        <v>-2384828</v>
      </c>
      <c r="DA59" s="253">
        <f t="shared" si="248"/>
        <v>-2502457</v>
      </c>
      <c r="DB59" s="366">
        <f t="shared" si="248"/>
        <v>-1789489</v>
      </c>
      <c r="DC59" s="366">
        <f t="shared" si="248"/>
        <v>-912929</v>
      </c>
      <c r="DD59" s="366">
        <f t="shared" si="248"/>
        <v>216343</v>
      </c>
      <c r="DE59" s="366">
        <f t="shared" si="248"/>
        <v>323825</v>
      </c>
      <c r="DF59" s="366">
        <f t="shared" si="248"/>
        <v>1328925</v>
      </c>
      <c r="DG59" s="366">
        <f t="shared" si="248"/>
        <v>3224524</v>
      </c>
      <c r="DH59" s="366">
        <f t="shared" si="248"/>
        <v>3914481</v>
      </c>
      <c r="DI59" s="366">
        <f t="shared" si="249" ref="DI59:DT63">BC59-AQ59</f>
        <v>3311617</v>
      </c>
      <c r="DJ59" s="366">
        <f t="shared" si="249"/>
        <v>2894319</v>
      </c>
      <c r="DK59" s="366">
        <f t="shared" si="249"/>
        <v>391706</v>
      </c>
      <c r="DL59" s="366">
        <f t="shared" si="249"/>
        <v>1985626</v>
      </c>
      <c r="DM59" s="366">
        <f t="shared" si="249"/>
        <v>2131900</v>
      </c>
      <c r="DN59" s="366">
        <f t="shared" si="249"/>
        <v>1776734</v>
      </c>
      <c r="DO59" s="366">
        <f t="shared" si="249"/>
        <v>1017937</v>
      </c>
      <c r="DP59" s="366">
        <f t="shared" si="249"/>
        <v>44290</v>
      </c>
      <c r="DQ59" s="366">
        <f t="shared" si="249"/>
        <v>2700608</v>
      </c>
      <c r="DR59" s="366">
        <f t="shared" si="249"/>
        <v>556501</v>
      </c>
      <c r="DS59" s="366">
        <f t="shared" si="249"/>
        <v>2381345</v>
      </c>
      <c r="DT59" s="366">
        <f t="shared" si="249"/>
        <v>3344188</v>
      </c>
      <c r="DU59" s="366"/>
      <c r="DV59" s="366"/>
      <c r="DW59" s="366"/>
      <c r="DX59" s="366"/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66388039</v>
      </c>
    </row>
    <row r="60" spans="1:133" s="31" customFormat="1" ht="15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65">
        <v>41732866</v>
      </c>
      <c r="BJ60" s="529">
        <v>41956589</v>
      </c>
      <c r="BK60" s="552">
        <v>44937596</v>
      </c>
      <c r="BL60" s="56">
        <v>47402953</v>
      </c>
      <c r="BM60" s="276">
        <v>50518046</v>
      </c>
      <c r="BN60" s="276">
        <v>56177254</v>
      </c>
      <c r="BO60" s="56"/>
      <c r="BP60" s="276"/>
      <c r="BQ60" s="276"/>
      <c r="BR60" s="276"/>
      <c r="BS60" s="276"/>
      <c r="BT60" s="276"/>
      <c r="BU60" s="33">
        <f t="shared" si="245"/>
        <v>3238755.1900000013</v>
      </c>
      <c r="BV60" s="36">
        <f t="shared" si="245"/>
        <v>3589117.9800000004</v>
      </c>
      <c r="BW60" s="36">
        <f t="shared" si="245"/>
        <v>4040354.1000000015</v>
      </c>
      <c r="BX60" s="36">
        <f t="shared" si="245"/>
        <v>4192972.1400000006</v>
      </c>
      <c r="BY60" s="36">
        <f t="shared" si="245"/>
        <v>5789420.1600000001</v>
      </c>
      <c r="BZ60" s="36">
        <f t="shared" si="245"/>
        <v>6130958.1799999997</v>
      </c>
      <c r="CA60" s="36">
        <f t="shared" si="245"/>
        <v>6713118.1700000018</v>
      </c>
      <c r="CB60" s="36">
        <f t="shared" si="245"/>
        <v>7244499.8599999994</v>
      </c>
      <c r="CC60" s="36">
        <f t="shared" si="245"/>
        <v>7208294.4499999993</v>
      </c>
      <c r="CD60" s="386">
        <f t="shared" si="245"/>
        <v>7070193.9699999988</v>
      </c>
      <c r="CE60" s="409">
        <f t="shared" si="246"/>
        <v>6844782.4699999988</v>
      </c>
      <c r="CF60" s="36">
        <f t="shared" si="246"/>
        <v>6693406.1000000015</v>
      </c>
      <c r="CG60" s="36">
        <f t="shared" si="246"/>
        <v>6179965.2199999988</v>
      </c>
      <c r="CH60" s="36">
        <f t="shared" si="246"/>
        <v>6849880</v>
      </c>
      <c r="CI60" s="36">
        <f t="shared" si="246"/>
        <v>6845736</v>
      </c>
      <c r="CJ60" s="227">
        <f t="shared" si="246"/>
        <v>7161885</v>
      </c>
      <c r="CK60" s="227">
        <f t="shared" si="246"/>
        <v>5016063</v>
      </c>
      <c r="CL60" s="227">
        <f t="shared" si="246"/>
        <v>3220722</v>
      </c>
      <c r="CM60" s="227">
        <f t="shared" si="246"/>
        <v>1692589</v>
      </c>
      <c r="CN60" s="227">
        <f t="shared" si="246"/>
        <v>634821</v>
      </c>
      <c r="CO60" s="227">
        <f t="shared" si="247"/>
        <v>211363</v>
      </c>
      <c r="CP60" s="366">
        <f t="shared" si="247"/>
        <v>-681070</v>
      </c>
      <c r="CQ60" s="335">
        <f t="shared" si="247"/>
        <v>-759474</v>
      </c>
      <c r="CR60" s="253">
        <f t="shared" si="247"/>
        <v>-400872</v>
      </c>
      <c r="CS60" s="253">
        <f t="shared" si="247"/>
        <v>174450</v>
      </c>
      <c r="CT60" s="253">
        <f t="shared" si="247"/>
        <v>816036</v>
      </c>
      <c r="CU60" s="253">
        <f t="shared" si="247"/>
        <v>296513</v>
      </c>
      <c r="CV60" s="253">
        <f t="shared" si="247"/>
        <v>118259</v>
      </c>
      <c r="CW60" s="253">
        <f t="shared" si="247"/>
        <v>492528</v>
      </c>
      <c r="CX60" s="253">
        <f t="shared" si="247"/>
        <v>2055059</v>
      </c>
      <c r="CY60" s="253">
        <f t="shared" si="248"/>
        <v>2327257</v>
      </c>
      <c r="CZ60" s="253">
        <f t="shared" si="248"/>
        <v>1864770</v>
      </c>
      <c r="DA60" s="253">
        <f t="shared" si="248"/>
        <v>2190003</v>
      </c>
      <c r="DB60" s="366">
        <f t="shared" si="248"/>
        <v>3078599</v>
      </c>
      <c r="DC60" s="366">
        <f t="shared" si="248"/>
        <v>3837108</v>
      </c>
      <c r="DD60" s="366">
        <f t="shared" si="248"/>
        <v>4280933</v>
      </c>
      <c r="DE60" s="366">
        <f t="shared" si="248"/>
        <v>5120899</v>
      </c>
      <c r="DF60" s="366">
        <f t="shared" si="248"/>
        <v>5832540</v>
      </c>
      <c r="DG60" s="366">
        <f t="shared" si="248"/>
        <v>6982408</v>
      </c>
      <c r="DH60" s="366">
        <f t="shared" si="248"/>
        <v>7656460</v>
      </c>
      <c r="DI60" s="366">
        <f t="shared" si="249"/>
        <v>8175727</v>
      </c>
      <c r="DJ60" s="366">
        <f t="shared" si="249"/>
        <v>7322176</v>
      </c>
      <c r="DK60" s="366">
        <f t="shared" si="249"/>
        <v>6796274</v>
      </c>
      <c r="DL60" s="366">
        <f t="shared" si="249"/>
        <v>6638137</v>
      </c>
      <c r="DM60" s="366">
        <f t="shared" si="249"/>
        <v>6151247</v>
      </c>
      <c r="DN60" s="366">
        <f t="shared" si="249"/>
        <v>5670874</v>
      </c>
      <c r="DO60" s="366">
        <f t="shared" si="249"/>
        <v>5196940</v>
      </c>
      <c r="DP60" s="366">
        <f t="shared" si="249"/>
        <v>4792094</v>
      </c>
      <c r="DQ60" s="366">
        <f t="shared" si="249"/>
        <v>5796162</v>
      </c>
      <c r="DR60" s="366">
        <f t="shared" si="249"/>
        <v>4999807</v>
      </c>
      <c r="DS60" s="366">
        <f t="shared" si="249"/>
        <v>5902608</v>
      </c>
      <c r="DT60" s="366">
        <f t="shared" si="249"/>
        <v>9832245</v>
      </c>
      <c r="DU60" s="366"/>
      <c r="DV60" s="366"/>
      <c r="DW60" s="366"/>
      <c r="DX60" s="366"/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56177254</v>
      </c>
    </row>
    <row r="61" spans="1:133" s="31" customFormat="1" ht="15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65">
        <v>2220485</v>
      </c>
      <c r="BJ61" s="529">
        <v>2099644</v>
      </c>
      <c r="BK61" s="552">
        <v>2572498</v>
      </c>
      <c r="BL61" s="56">
        <v>2933698</v>
      </c>
      <c r="BM61" s="276">
        <v>3583511</v>
      </c>
      <c r="BN61" s="276">
        <v>3118164</v>
      </c>
      <c r="BO61" s="56"/>
      <c r="BP61" s="276"/>
      <c r="BQ61" s="276"/>
      <c r="BR61" s="276"/>
      <c r="BS61" s="276"/>
      <c r="BT61" s="276"/>
      <c r="BU61" s="33">
        <f t="shared" si="245"/>
        <v>91339.989999999991</v>
      </c>
      <c r="BV61" s="36">
        <f t="shared" si="245"/>
        <v>620145.05000000005</v>
      </c>
      <c r="BW61" s="36">
        <f t="shared" si="245"/>
        <v>1275413.98</v>
      </c>
      <c r="BX61" s="36">
        <f t="shared" si="245"/>
        <v>1443758.8</v>
      </c>
      <c r="BY61" s="36">
        <f t="shared" si="245"/>
        <v>1617077.8500000001</v>
      </c>
      <c r="BZ61" s="36">
        <f t="shared" si="245"/>
        <v>1759047.21</v>
      </c>
      <c r="CA61" s="36">
        <f t="shared" si="245"/>
        <v>1639413.78</v>
      </c>
      <c r="CB61" s="36">
        <f t="shared" si="245"/>
        <v>1608073.0800000001</v>
      </c>
      <c r="CC61" s="36">
        <f t="shared" si="245"/>
        <v>1644506.3999999999</v>
      </c>
      <c r="CD61" s="386">
        <f t="shared" si="245"/>
        <v>1583279.51</v>
      </c>
      <c r="CE61" s="409">
        <f t="shared" si="246"/>
        <v>1473577.21</v>
      </c>
      <c r="CF61" s="36">
        <f t="shared" si="246"/>
        <v>1455697.5699999998</v>
      </c>
      <c r="CG61" s="36">
        <f t="shared" si="246"/>
        <v>1189533.78</v>
      </c>
      <c r="CH61" s="36">
        <f t="shared" si="246"/>
        <v>1020658</v>
      </c>
      <c r="CI61" s="36">
        <f t="shared" si="246"/>
        <v>494159</v>
      </c>
      <c r="CJ61" s="227">
        <f t="shared" si="246"/>
        <v>426310</v>
      </c>
      <c r="CK61" s="227">
        <f t="shared" si="246"/>
        <v>362929</v>
      </c>
      <c r="CL61" s="227">
        <f t="shared" si="246"/>
        <v>218741</v>
      </c>
      <c r="CM61" s="227">
        <f t="shared" si="246"/>
        <v>33741</v>
      </c>
      <c r="CN61" s="227">
        <f t="shared" si="246"/>
        <v>-151555</v>
      </c>
      <c r="CO61" s="227">
        <f t="shared" si="247"/>
        <v>-223040</v>
      </c>
      <c r="CP61" s="366">
        <f t="shared" si="247"/>
        <v>-198018</v>
      </c>
      <c r="CQ61" s="335">
        <f t="shared" si="247"/>
        <v>-120793</v>
      </c>
      <c r="CR61" s="253">
        <f t="shared" si="247"/>
        <v>-52228</v>
      </c>
      <c r="CS61" s="253">
        <f t="shared" si="247"/>
        <v>86781</v>
      </c>
      <c r="CT61" s="253">
        <f t="shared" si="247"/>
        <v>-257494</v>
      </c>
      <c r="CU61" s="253">
        <f t="shared" si="247"/>
        <v>-580493</v>
      </c>
      <c r="CV61" s="253">
        <f t="shared" si="247"/>
        <v>-776281</v>
      </c>
      <c r="CW61" s="253">
        <f t="shared" si="247"/>
        <v>-825443</v>
      </c>
      <c r="CX61" s="253">
        <f t="shared" si="247"/>
        <v>-767260</v>
      </c>
      <c r="CY61" s="253">
        <f t="shared" si="248"/>
        <v>-555571</v>
      </c>
      <c r="CZ61" s="253">
        <f t="shared" si="248"/>
        <v>-415040</v>
      </c>
      <c r="DA61" s="253">
        <f t="shared" si="248"/>
        <v>-354132</v>
      </c>
      <c r="DB61" s="366">
        <f t="shared" si="248"/>
        <v>-337808</v>
      </c>
      <c r="DC61" s="366">
        <f t="shared" si="248"/>
        <v>-366478</v>
      </c>
      <c r="DD61" s="366">
        <f t="shared" si="248"/>
        <v>-437199</v>
      </c>
      <c r="DE61" s="366">
        <f t="shared" si="248"/>
        <v>-471792</v>
      </c>
      <c r="DF61" s="366">
        <f t="shared" si="248"/>
        <v>-260850</v>
      </c>
      <c r="DG61" s="366">
        <f t="shared" si="248"/>
        <v>117343</v>
      </c>
      <c r="DH61" s="366">
        <f t="shared" si="248"/>
        <v>211652</v>
      </c>
      <c r="DI61" s="366">
        <f t="shared" si="249"/>
        <v>229291</v>
      </c>
      <c r="DJ61" s="366">
        <f t="shared" si="249"/>
        <v>285923</v>
      </c>
      <c r="DK61" s="366">
        <f t="shared" si="249"/>
        <v>210897</v>
      </c>
      <c r="DL61" s="366">
        <f t="shared" si="249"/>
        <v>249554</v>
      </c>
      <c r="DM61" s="366">
        <f t="shared" si="249"/>
        <v>330162</v>
      </c>
      <c r="DN61" s="366">
        <f t="shared" si="249"/>
        <v>334638</v>
      </c>
      <c r="DO61" s="366">
        <f t="shared" si="249"/>
        <v>339592</v>
      </c>
      <c r="DP61" s="366">
        <f t="shared" si="249"/>
        <v>255488</v>
      </c>
      <c r="DQ61" s="366">
        <f t="shared" si="249"/>
        <v>583743</v>
      </c>
      <c r="DR61" s="366">
        <f t="shared" si="249"/>
        <v>714819</v>
      </c>
      <c r="DS61" s="366">
        <f t="shared" si="249"/>
        <v>965828</v>
      </c>
      <c r="DT61" s="366">
        <f t="shared" si="249"/>
        <v>264783</v>
      </c>
      <c r="DU61" s="366"/>
      <c r="DV61" s="366"/>
      <c r="DW61" s="366"/>
      <c r="DX61" s="366"/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3118164</v>
      </c>
    </row>
    <row r="62" spans="1:133" s="31" customFormat="1" ht="15">
      <c r="A62" s="138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65">
        <v>1847512</v>
      </c>
      <c r="BJ62" s="529">
        <v>1820651</v>
      </c>
      <c r="BK62" s="552">
        <v>2093643</v>
      </c>
      <c r="BL62" s="56">
        <v>2187168</v>
      </c>
      <c r="BM62" s="276">
        <v>2523187</v>
      </c>
      <c r="BN62" s="276">
        <v>2105274</v>
      </c>
      <c r="BO62" s="56"/>
      <c r="BP62" s="276"/>
      <c r="BQ62" s="276"/>
      <c r="BR62" s="276"/>
      <c r="BS62" s="276"/>
      <c r="BT62" s="276"/>
      <c r="BU62" s="33">
        <f t="shared" si="245"/>
        <v>75239.189999999944</v>
      </c>
      <c r="BV62" s="36">
        <f t="shared" si="245"/>
        <v>428279.34999999998</v>
      </c>
      <c r="BW62" s="36">
        <f t="shared" si="245"/>
        <v>711424.62999999989</v>
      </c>
      <c r="BX62" s="36">
        <f t="shared" si="245"/>
        <v>885626.25</v>
      </c>
      <c r="BY62" s="36">
        <f t="shared" si="245"/>
        <v>876875.59000000008</v>
      </c>
      <c r="BZ62" s="36">
        <f t="shared" si="245"/>
        <v>1043344.55</v>
      </c>
      <c r="CA62" s="36">
        <f t="shared" si="245"/>
        <v>1304893.27</v>
      </c>
      <c r="CB62" s="36">
        <f t="shared" si="245"/>
        <v>1197297.6699999999</v>
      </c>
      <c r="CC62" s="36">
        <f t="shared" si="245"/>
        <v>1174219.8799999999</v>
      </c>
      <c r="CD62" s="386">
        <f t="shared" si="245"/>
        <v>1023000.59</v>
      </c>
      <c r="CE62" s="409">
        <f t="shared" si="246"/>
        <v>996464.76000000001</v>
      </c>
      <c r="CF62" s="36">
        <f t="shared" si="246"/>
        <v>1070661.3</v>
      </c>
      <c r="CG62" s="36">
        <f t="shared" si="246"/>
        <v>779644.75</v>
      </c>
      <c r="CH62" s="36">
        <f t="shared" si="246"/>
        <v>671061</v>
      </c>
      <c r="CI62" s="36">
        <f t="shared" si="246"/>
        <v>445427</v>
      </c>
      <c r="CJ62" s="227">
        <f t="shared" si="246"/>
        <v>298214</v>
      </c>
      <c r="CK62" s="227">
        <f t="shared" si="246"/>
        <v>25519</v>
      </c>
      <c r="CL62" s="227">
        <f t="shared" si="246"/>
        <v>-132313</v>
      </c>
      <c r="CM62" s="227">
        <f t="shared" si="246"/>
        <v>-204867</v>
      </c>
      <c r="CN62" s="227">
        <f t="shared" si="246"/>
        <v>-214356</v>
      </c>
      <c r="CO62" s="227">
        <f t="shared" si="247"/>
        <v>-142949</v>
      </c>
      <c r="CP62" s="366">
        <f t="shared" si="247"/>
        <v>-199778</v>
      </c>
      <c r="CQ62" s="335">
        <f t="shared" si="247"/>
        <v>-123633</v>
      </c>
      <c r="CR62" s="253">
        <f t="shared" si="247"/>
        <v>-186105</v>
      </c>
      <c r="CS62" s="253">
        <f t="shared" si="247"/>
        <v>-15333</v>
      </c>
      <c r="CT62" s="253">
        <f t="shared" si="247"/>
        <v>-173233</v>
      </c>
      <c r="CU62" s="253">
        <f t="shared" si="247"/>
        <v>-342148</v>
      </c>
      <c r="CV62" s="253">
        <f t="shared" si="247"/>
        <v>-572788</v>
      </c>
      <c r="CW62" s="253">
        <f t="shared" si="247"/>
        <v>-345889</v>
      </c>
      <c r="CX62" s="253">
        <f t="shared" si="247"/>
        <v>-250384</v>
      </c>
      <c r="CY62" s="253">
        <f t="shared" si="248"/>
        <v>-73106</v>
      </c>
      <c r="CZ62" s="253">
        <f t="shared" si="248"/>
        <v>-79483</v>
      </c>
      <c r="DA62" s="253">
        <f t="shared" si="248"/>
        <v>-187476</v>
      </c>
      <c r="DB62" s="366">
        <f t="shared" si="248"/>
        <v>-92374</v>
      </c>
      <c r="DC62" s="366">
        <f t="shared" si="248"/>
        <v>-142510</v>
      </c>
      <c r="DD62" s="366">
        <f t="shared" si="248"/>
        <v>-104691</v>
      </c>
      <c r="DE62" s="366">
        <f t="shared" si="248"/>
        <v>-139483</v>
      </c>
      <c r="DF62" s="366">
        <f t="shared" si="248"/>
        <v>77940</v>
      </c>
      <c r="DG62" s="366">
        <f t="shared" si="248"/>
        <v>233201</v>
      </c>
      <c r="DH62" s="366">
        <f t="shared" si="248"/>
        <v>381290</v>
      </c>
      <c r="DI62" s="366">
        <f t="shared" si="249"/>
        <v>303731</v>
      </c>
      <c r="DJ62" s="366">
        <f t="shared" si="249"/>
        <v>150898</v>
      </c>
      <c r="DK62" s="366">
        <f t="shared" si="249"/>
        <v>76291</v>
      </c>
      <c r="DL62" s="366">
        <f t="shared" si="249"/>
        <v>260608</v>
      </c>
      <c r="DM62" s="366">
        <f t="shared" si="249"/>
        <v>296808</v>
      </c>
      <c r="DN62" s="366">
        <f t="shared" si="249"/>
        <v>346152</v>
      </c>
      <c r="DO62" s="366">
        <f t="shared" si="249"/>
        <v>349625</v>
      </c>
      <c r="DP62" s="366">
        <f t="shared" si="249"/>
        <v>322731</v>
      </c>
      <c r="DQ62" s="366">
        <f t="shared" si="249"/>
        <v>558547</v>
      </c>
      <c r="DR62" s="366">
        <f t="shared" si="249"/>
        <v>358094</v>
      </c>
      <c r="DS62" s="366">
        <f t="shared" si="249"/>
        <v>419848</v>
      </c>
      <c r="DT62" s="366">
        <f t="shared" si="249"/>
        <v>-209530</v>
      </c>
      <c r="DU62" s="366"/>
      <c r="DV62" s="366"/>
      <c r="DW62" s="366"/>
      <c r="DX62" s="366"/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2105274</v>
      </c>
    </row>
    <row r="63" spans="1:133" s="31" customFormat="1" ht="15">
      <c r="A63" s="138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65">
        <v>4809959</v>
      </c>
      <c r="BJ63" s="529">
        <v>4847953</v>
      </c>
      <c r="BK63" s="552">
        <v>5204111</v>
      </c>
      <c r="BL63" s="56">
        <v>5675215</v>
      </c>
      <c r="BM63" s="276">
        <v>6525039</v>
      </c>
      <c r="BN63" s="276">
        <v>5128827</v>
      </c>
      <c r="BO63" s="56"/>
      <c r="BP63" s="276"/>
      <c r="BQ63" s="276"/>
      <c r="BR63" s="276"/>
      <c r="BS63" s="276"/>
      <c r="BT63" s="276"/>
      <c r="BU63" s="33">
        <f t="shared" si="245"/>
        <v>410640.2099999995</v>
      </c>
      <c r="BV63" s="36">
        <f t="shared" si="245"/>
        <v>1636888.3300000001</v>
      </c>
      <c r="BW63" s="36">
        <f t="shared" si="245"/>
        <v>2185174.1399999997</v>
      </c>
      <c r="BX63" s="36">
        <f t="shared" si="245"/>
        <v>2178051.8200000003</v>
      </c>
      <c r="BY63" s="36">
        <f t="shared" si="245"/>
        <v>2866299.8499999996</v>
      </c>
      <c r="BZ63" s="36">
        <f t="shared" si="245"/>
        <v>2216519.9100000001</v>
      </c>
      <c r="CA63" s="36">
        <f t="shared" si="245"/>
        <v>4090111.54</v>
      </c>
      <c r="CB63" s="36">
        <f t="shared" si="245"/>
        <v>5990133.6699999999</v>
      </c>
      <c r="CC63" s="36">
        <f t="shared" si="245"/>
        <v>5733823.9100000001</v>
      </c>
      <c r="CD63" s="386">
        <f t="shared" si="245"/>
        <v>4888478.1799999997</v>
      </c>
      <c r="CE63" s="409">
        <f t="shared" si="246"/>
        <v>4561170.4299999997</v>
      </c>
      <c r="CF63" s="36">
        <f t="shared" si="246"/>
        <v>4318754</v>
      </c>
      <c r="CG63" s="36">
        <f t="shared" si="246"/>
        <v>1660683.1100000003</v>
      </c>
      <c r="CH63" s="36">
        <f t="shared" si="246"/>
        <v>863517</v>
      </c>
      <c r="CI63" s="36">
        <f t="shared" si="246"/>
        <v>-218424</v>
      </c>
      <c r="CJ63" s="227">
        <f t="shared" si="246"/>
        <v>-527177</v>
      </c>
      <c r="CK63" s="227">
        <f t="shared" si="246"/>
        <v>-3061898</v>
      </c>
      <c r="CL63" s="227">
        <f t="shared" si="246"/>
        <v>-3754395</v>
      </c>
      <c r="CM63" s="227">
        <f t="shared" si="246"/>
        <v>-3327129</v>
      </c>
      <c r="CN63" s="227">
        <f t="shared" si="246"/>
        <v>-4115895</v>
      </c>
      <c r="CO63" s="227">
        <f t="shared" si="247"/>
        <v>-4149591</v>
      </c>
      <c r="CP63" s="366">
        <f t="shared" si="247"/>
        <v>-3920356</v>
      </c>
      <c r="CQ63" s="335">
        <f t="shared" si="247"/>
        <v>-3486289</v>
      </c>
      <c r="CR63" s="253">
        <f t="shared" si="247"/>
        <v>-3562089</v>
      </c>
      <c r="CS63" s="253">
        <f t="shared" si="247"/>
        <v>-1026116</v>
      </c>
      <c r="CT63" s="253">
        <f t="shared" si="247"/>
        <v>-1148776</v>
      </c>
      <c r="CU63" s="253">
        <f t="shared" si="247"/>
        <v>-1564488</v>
      </c>
      <c r="CV63" s="253">
        <f t="shared" si="247"/>
        <v>-2086358</v>
      </c>
      <c r="CW63" s="253">
        <f t="shared" si="247"/>
        <v>-196078</v>
      </c>
      <c r="CX63" s="253">
        <f t="shared" si="247"/>
        <v>797927</v>
      </c>
      <c r="CY63" s="253">
        <f t="shared" si="248"/>
        <v>832083</v>
      </c>
      <c r="CZ63" s="253">
        <f t="shared" si="248"/>
        <v>58985</v>
      </c>
      <c r="DA63" s="253">
        <f t="shared" si="248"/>
        <v>-55071</v>
      </c>
      <c r="DB63" s="366">
        <f t="shared" si="248"/>
        <v>243367</v>
      </c>
      <c r="DC63" s="366">
        <f t="shared" si="248"/>
        <v>147998</v>
      </c>
      <c r="DD63" s="366">
        <f t="shared" si="248"/>
        <v>-895174</v>
      </c>
      <c r="DE63" s="366">
        <f t="shared" si="248"/>
        <v>-1254334</v>
      </c>
      <c r="DF63" s="366">
        <f t="shared" si="248"/>
        <v>-1151127</v>
      </c>
      <c r="DG63" s="366">
        <f t="shared" si="248"/>
        <v>-361931</v>
      </c>
      <c r="DH63" s="366">
        <f t="shared" si="248"/>
        <v>-318830</v>
      </c>
      <c r="DI63" s="366">
        <f t="shared" si="249"/>
        <v>-315163</v>
      </c>
      <c r="DJ63" s="366">
        <f t="shared" si="249"/>
        <v>-459705</v>
      </c>
      <c r="DK63" s="366">
        <f t="shared" si="249"/>
        <v>-976891</v>
      </c>
      <c r="DL63" s="366">
        <f t="shared" si="249"/>
        <v>131533</v>
      </c>
      <c r="DM63" s="366">
        <f t="shared" si="249"/>
        <v>563304</v>
      </c>
      <c r="DN63" s="366">
        <f t="shared" si="249"/>
        <v>237509</v>
      </c>
      <c r="DO63" s="366">
        <f t="shared" si="249"/>
        <v>57006</v>
      </c>
      <c r="DP63" s="366">
        <f t="shared" si="249"/>
        <v>1358264</v>
      </c>
      <c r="DQ63" s="366">
        <f t="shared" si="249"/>
        <v>1584877</v>
      </c>
      <c r="DR63" s="366">
        <f t="shared" si="249"/>
        <v>1745643</v>
      </c>
      <c r="DS63" s="366">
        <f t="shared" si="249"/>
        <v>1674057</v>
      </c>
      <c r="DT63" s="366">
        <f t="shared" si="249"/>
        <v>-42749</v>
      </c>
      <c r="DU63" s="366"/>
      <c r="DV63" s="366"/>
      <c r="DW63" s="366"/>
      <c r="DX63" s="366"/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5128827</v>
      </c>
    </row>
    <row r="64" spans="1:133" s="122" customFormat="1" ht="15">
      <c r="A64" s="139"/>
      <c r="B64" s="32" t="s">
        <v>144</v>
      </c>
      <c r="C64" s="132">
        <f t="shared" si="250" ref="C64:V64">SUM(C59:C63)</f>
        <v>69177222.439999998</v>
      </c>
      <c r="D64" s="133">
        <f t="shared" si="250"/>
        <v>73209192.410000011</v>
      </c>
      <c r="E64" s="133">
        <f t="shared" si="250"/>
        <v>80129591.479999989</v>
      </c>
      <c r="F64" s="133">
        <f t="shared" si="250"/>
        <v>85422903.780000001</v>
      </c>
      <c r="G64" s="133">
        <f t="shared" si="250"/>
        <v>86935041.320000008</v>
      </c>
      <c r="H64" s="133">
        <f t="shared" si="250"/>
        <v>84620861.970000014</v>
      </c>
      <c r="I64" s="133">
        <f t="shared" si="250"/>
        <v>77242351.399999991</v>
      </c>
      <c r="J64" s="133">
        <f t="shared" si="250"/>
        <v>70112075.760000005</v>
      </c>
      <c r="K64" s="133">
        <f t="shared" si="250"/>
        <v>67632059.579999998</v>
      </c>
      <c r="L64" s="134">
        <f t="shared" si="250"/>
        <v>67265363.709999993</v>
      </c>
      <c r="M64" s="133">
        <f t="shared" si="250"/>
        <v>65994892.359999999</v>
      </c>
      <c r="N64" s="133">
        <f t="shared" si="250"/>
        <v>66149496.329999998</v>
      </c>
      <c r="O64" s="133">
        <f t="shared" si="250"/>
        <v>72148453.640000001</v>
      </c>
      <c r="P64" s="133">
        <f t="shared" si="250"/>
        <v>80568480</v>
      </c>
      <c r="Q64" s="133">
        <f t="shared" si="250"/>
        <v>92464365</v>
      </c>
      <c r="R64" s="133">
        <f t="shared" si="250"/>
        <v>99318013</v>
      </c>
      <c r="S64" s="133">
        <f t="shared" si="250"/>
        <v>105987286</v>
      </c>
      <c r="T64" s="133">
        <f t="shared" si="250"/>
        <v>107602540</v>
      </c>
      <c r="U64" s="133">
        <f t="shared" si="250"/>
        <v>104969745</v>
      </c>
      <c r="V64" s="133">
        <f t="shared" si="250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66">
        <v>96683376</v>
      </c>
      <c r="BJ64" s="530">
        <v>96761384</v>
      </c>
      <c r="BK64" s="553">
        <v>106540764</v>
      </c>
      <c r="BL64" s="37">
        <v>114615426</v>
      </c>
      <c r="BM64" s="277">
        <v>125288433</v>
      </c>
      <c r="BN64" s="277">
        <v>132917558</v>
      </c>
      <c r="BO64" s="37"/>
      <c r="BP64" s="277"/>
      <c r="BQ64" s="277"/>
      <c r="BR64" s="277"/>
      <c r="BS64" s="277"/>
      <c r="BT64" s="277"/>
      <c r="BU64" s="132">
        <f t="shared" si="251" ref="BU64:BY64">SUM(BU59:BU63)</f>
        <v>2971231.1999999983</v>
      </c>
      <c r="BV64" s="135">
        <f t="shared" si="251"/>
        <v>7359287.5900000026</v>
      </c>
      <c r="BW64" s="135">
        <f t="shared" si="251"/>
        <v>12334773.520000003</v>
      </c>
      <c r="BX64" s="135">
        <f t="shared" si="251"/>
        <v>13895109.220000003</v>
      </c>
      <c r="BY64" s="135">
        <f t="shared" si="251"/>
        <v>19052244.679999996</v>
      </c>
      <c r="BZ64" s="135">
        <f t="shared" si="252" ref="BZ64:CH64">SUM(BZ59:BZ63)</f>
        <v>22981678.030000001</v>
      </c>
      <c r="CA64" s="135">
        <f t="shared" si="252"/>
        <v>27727393.600000005</v>
      </c>
      <c r="CB64" s="135">
        <f t="shared" si="252"/>
        <v>32266399.240000002</v>
      </c>
      <c r="CC64" s="135">
        <f t="shared" si="252"/>
        <v>32532663.419999998</v>
      </c>
      <c r="CD64" s="387">
        <f t="shared" si="252"/>
        <v>31178304.289999999</v>
      </c>
      <c r="CE64" s="410">
        <f t="shared" si="252"/>
        <v>29975534.640000004</v>
      </c>
      <c r="CF64" s="135">
        <f t="shared" si="252"/>
        <v>29180488.670000006</v>
      </c>
      <c r="CG64" s="135">
        <f t="shared" si="252"/>
        <v>23383107.359999999</v>
      </c>
      <c r="CH64" s="135">
        <f t="shared" si="252"/>
        <v>23503515</v>
      </c>
      <c r="CI64" s="135">
        <f t="shared" si="253" ref="CI64:CJ64">SUM(CI59:CI63)</f>
        <v>19481446</v>
      </c>
      <c r="CJ64" s="228">
        <f t="shared" si="253"/>
        <v>17913932</v>
      </c>
      <c r="CK64" s="228">
        <f t="shared" si="254" ref="CK64:CL64">SUM(CK59:CK63)</f>
        <v>7658899</v>
      </c>
      <c r="CL64" s="228">
        <f t="shared" si="254"/>
        <v>852820</v>
      </c>
      <c r="CM64" s="228">
        <f t="shared" si="255" ref="CM64:CN64">SUM(CM59:CM63)</f>
        <v>-2164673</v>
      </c>
      <c r="CN64" s="228">
        <f t="shared" si="255"/>
        <v>-6449679</v>
      </c>
      <c r="CO64" s="228">
        <f t="shared" si="256" ref="CO64:CQ64">SUM(CO59:CO63)</f>
        <v>-8172421</v>
      </c>
      <c r="CP64" s="367">
        <f t="shared" si="256"/>
        <v>-9477293</v>
      </c>
      <c r="CQ64" s="336">
        <f t="shared" si="256"/>
        <v>-8811340</v>
      </c>
      <c r="CR64" s="254">
        <f t="shared" si="257" ref="CR64">SUM(CR59:CR63)</f>
        <v>-8401680</v>
      </c>
      <c r="CS64" s="254">
        <f t="shared" si="258" ref="CS64">SUM(CS59:CS63)</f>
        <v>-3793849</v>
      </c>
      <c r="CT64" s="254">
        <f t="shared" si="259" ref="CT64">SUM(CT59:CT63)</f>
        <v>-3658861</v>
      </c>
      <c r="CU64" s="254">
        <f t="shared" si="260" ref="CU64">SUM(CU59:CU63)</f>
        <v>-8196609</v>
      </c>
      <c r="CV64" s="254">
        <f t="shared" si="261" ref="CV64">SUM(CV59:CV63)</f>
        <v>-9348377</v>
      </c>
      <c r="CW64" s="254">
        <f t="shared" si="262" ref="CW64">SUM(CW59:CW63)</f>
        <v>-3619012</v>
      </c>
      <c r="CX64" s="254">
        <f t="shared" si="263" ref="CX64">SUM(CX59:CX63)</f>
        <v>-101268</v>
      </c>
      <c r="CY64" s="254">
        <f t="shared" si="264" ref="CY64">SUM(CY59:CY63)</f>
        <v>1822472</v>
      </c>
      <c r="CZ64" s="254">
        <f t="shared" si="265" ref="CZ64">SUM(CZ59:CZ63)</f>
        <v>-955596</v>
      </c>
      <c r="DA64" s="254">
        <f t="shared" si="266" ref="DA64">SUM(DA59:DA63)</f>
        <v>-909133</v>
      </c>
      <c r="DB64" s="367">
        <f t="shared" si="267" ref="DB64">SUM(DB59:DB63)</f>
        <v>1102295</v>
      </c>
      <c r="DC64" s="367">
        <f t="shared" si="268" ref="DC64">SUM(DC59:DC63)</f>
        <v>2563189</v>
      </c>
      <c r="DD64" s="367">
        <f t="shared" si="269" ref="DD64">SUM(DD59:DD63)</f>
        <v>3060212</v>
      </c>
      <c r="DE64" s="367">
        <f t="shared" si="270" ref="DE64">SUM(DE59:DE63)</f>
        <v>3579115</v>
      </c>
      <c r="DF64" s="367">
        <f t="shared" si="271" ref="DF64:DG64">SUM(DF59:DF63)</f>
        <v>5827428</v>
      </c>
      <c r="DG64" s="367">
        <f t="shared" si="271"/>
        <v>10195545</v>
      </c>
      <c r="DH64" s="367">
        <f t="shared" si="272" ref="DH64">SUM(DH59:DH63)</f>
        <v>11845053</v>
      </c>
      <c r="DI64" s="367">
        <f t="shared" si="273" ref="DI64">SUM(DI59:DI63)</f>
        <v>11705203</v>
      </c>
      <c r="DJ64" s="367">
        <f t="shared" si="274" ref="DJ64:DK64">SUM(DJ59:DJ63)</f>
        <v>10193611</v>
      </c>
      <c r="DK64" s="367">
        <f t="shared" si="274"/>
        <v>6498277</v>
      </c>
      <c r="DL64" s="367">
        <f t="shared" si="275" ref="DL64:DM64">SUM(DL59:DL63)</f>
        <v>9265458</v>
      </c>
      <c r="DM64" s="367">
        <f t="shared" si="275"/>
        <v>9473421</v>
      </c>
      <c r="DN64" s="367">
        <f t="shared" si="276" ref="DN64:DO64">SUM(DN59:DN63)</f>
        <v>8365907</v>
      </c>
      <c r="DO64" s="367">
        <f t="shared" si="276"/>
        <v>6961100</v>
      </c>
      <c r="DP64" s="367">
        <f t="shared" si="277" ref="DP64">SUM(DP59:DP63)</f>
        <v>6772867</v>
      </c>
      <c r="DQ64" s="367">
        <f t="shared" si="278" ref="DQ64:DR64">SUM(DQ59:DQ63)</f>
        <v>11223937</v>
      </c>
      <c r="DR64" s="367">
        <f t="shared" si="278"/>
        <v>8374864</v>
      </c>
      <c r="DS64" s="367">
        <f t="shared" si="279" ref="DS64:DT64">SUM(DS59:DS63)</f>
        <v>11343686</v>
      </c>
      <c r="DT64" s="367">
        <f t="shared" si="279"/>
        <v>13188937</v>
      </c>
      <c r="DU64" s="367"/>
      <c r="DV64" s="367"/>
      <c r="DW64" s="367"/>
      <c r="DX64" s="367"/>
      <c r="DY64" s="367"/>
      <c r="DZ64" s="367"/>
      <c r="EA64" s="367"/>
      <c r="EC64" s="37">
        <f>SUM(EC59:EC63)</f>
        <v>132917558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ht="15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65">
        <v>68212314</v>
      </c>
      <c r="BJ66" s="529">
        <v>77594114</v>
      </c>
      <c r="BK66" s="552">
        <v>90235351</v>
      </c>
      <c r="BL66" s="56">
        <v>95165428</v>
      </c>
      <c r="BM66" s="276">
        <v>93600313</v>
      </c>
      <c r="BN66" s="276">
        <v>88171577</v>
      </c>
      <c r="BO66" s="56"/>
      <c r="BP66" s="276"/>
      <c r="BQ66" s="276"/>
      <c r="BR66" s="276"/>
      <c r="BS66" s="276"/>
      <c r="BT66" s="276"/>
      <c r="BU66" s="33">
        <f t="shared" si="280" ref="BU66:CD70">O66-C66</f>
        <v>-4501512.2300000042</v>
      </c>
      <c r="BV66" s="36">
        <f t="shared" si="280"/>
        <v>-5795383.3199999928</v>
      </c>
      <c r="BW66" s="36">
        <f t="shared" si="280"/>
        <v>1775780.0600000024</v>
      </c>
      <c r="BX66" s="36">
        <f t="shared" si="280"/>
        <v>7723422.0099999979</v>
      </c>
      <c r="BY66" s="36">
        <f t="shared" si="280"/>
        <v>7093653.9200000018</v>
      </c>
      <c r="BZ66" s="36">
        <f t="shared" si="280"/>
        <v>11405010.979999997</v>
      </c>
      <c r="CA66" s="36">
        <f t="shared" si="280"/>
        <v>13865815.920000002</v>
      </c>
      <c r="CB66" s="36">
        <f t="shared" si="280"/>
        <v>16805942.810000002</v>
      </c>
      <c r="CC66" s="36">
        <f t="shared" si="280"/>
        <v>17145412.060000002</v>
      </c>
      <c r="CD66" s="386">
        <f t="shared" si="280"/>
        <v>16120761.689999998</v>
      </c>
      <c r="CE66" s="409">
        <f t="shared" si="281" ref="CE66:CN70">Y66-M66</f>
        <v>15159867.299999997</v>
      </c>
      <c r="CF66" s="36">
        <f t="shared" si="281"/>
        <v>15437598.549999997</v>
      </c>
      <c r="CG66" s="36">
        <f t="shared" si="281"/>
        <v>14349355.090000004</v>
      </c>
      <c r="CH66" s="36">
        <f t="shared" si="281"/>
        <v>15645237</v>
      </c>
      <c r="CI66" s="36">
        <f t="shared" si="281"/>
        <v>11101492</v>
      </c>
      <c r="CJ66" s="227">
        <f t="shared" si="281"/>
        <v>7271561</v>
      </c>
      <c r="CK66" s="227">
        <f t="shared" si="281"/>
        <v>3749172</v>
      </c>
      <c r="CL66" s="227">
        <f t="shared" si="281"/>
        <v>536023</v>
      </c>
      <c r="CM66" s="227">
        <f t="shared" si="281"/>
        <v>-981257</v>
      </c>
      <c r="CN66" s="227">
        <f t="shared" si="281"/>
        <v>-3230567</v>
      </c>
      <c r="CO66" s="227">
        <f t="shared" si="282" ref="CO66:CX70">AI66-W66</f>
        <v>-4717493</v>
      </c>
      <c r="CP66" s="366">
        <f t="shared" si="282"/>
        <v>-5779128</v>
      </c>
      <c r="CQ66" s="335">
        <f t="shared" si="282"/>
        <v>-2524979</v>
      </c>
      <c r="CR66" s="253">
        <f t="shared" si="282"/>
        <v>-1928388</v>
      </c>
      <c r="CS66" s="253">
        <f t="shared" si="282"/>
        <v>993055</v>
      </c>
      <c r="CT66" s="253">
        <f t="shared" si="282"/>
        <v>1889753</v>
      </c>
      <c r="CU66" s="253">
        <f t="shared" si="282"/>
        <v>-1395572</v>
      </c>
      <c r="CV66" s="253">
        <f t="shared" si="282"/>
        <v>-2143583</v>
      </c>
      <c r="CW66" s="253">
        <f t="shared" si="282"/>
        <v>-556376</v>
      </c>
      <c r="CX66" s="253">
        <f t="shared" si="282"/>
        <v>-81414</v>
      </c>
      <c r="CY66" s="253">
        <f t="shared" si="283" ref="CY66:DH70">AS66-AG66</f>
        <v>1395614</v>
      </c>
      <c r="CZ66" s="253">
        <f t="shared" si="283"/>
        <v>-1307588</v>
      </c>
      <c r="DA66" s="253">
        <f t="shared" si="283"/>
        <v>-68630</v>
      </c>
      <c r="DB66" s="366">
        <f t="shared" si="283"/>
        <v>4729915</v>
      </c>
      <c r="DC66" s="366">
        <f t="shared" si="283"/>
        <v>3574816</v>
      </c>
      <c r="DD66" s="366">
        <f t="shared" si="283"/>
        <v>5631706</v>
      </c>
      <c r="DE66" s="366">
        <f t="shared" si="283"/>
        <v>3102361</v>
      </c>
      <c r="DF66" s="366">
        <f t="shared" si="283"/>
        <v>3773858</v>
      </c>
      <c r="DG66" s="366">
        <f t="shared" si="283"/>
        <v>3417932</v>
      </c>
      <c r="DH66" s="366">
        <f t="shared" si="283"/>
        <v>3294961</v>
      </c>
      <c r="DI66" s="366">
        <f t="shared" si="284" ref="DI66:DT70">BC66-AQ66</f>
        <v>2899650</v>
      </c>
      <c r="DJ66" s="366">
        <f t="shared" si="284"/>
        <v>1839693</v>
      </c>
      <c r="DK66" s="366">
        <f t="shared" si="284"/>
        <v>-1094021</v>
      </c>
      <c r="DL66" s="366">
        <f t="shared" si="284"/>
        <v>1186180</v>
      </c>
      <c r="DM66" s="366">
        <f t="shared" si="284"/>
        <v>-7095</v>
      </c>
      <c r="DN66" s="366">
        <f t="shared" si="284"/>
        <v>-1422557</v>
      </c>
      <c r="DO66" s="366">
        <f t="shared" si="284"/>
        <v>-1388512</v>
      </c>
      <c r="DP66" s="366">
        <f t="shared" si="284"/>
        <v>-1707333</v>
      </c>
      <c r="DQ66" s="366">
        <f t="shared" si="284"/>
        <v>4487398</v>
      </c>
      <c r="DR66" s="366">
        <f t="shared" si="284"/>
        <v>2051537</v>
      </c>
      <c r="DS66" s="366">
        <f t="shared" si="284"/>
        <v>6030191</v>
      </c>
      <c r="DT66" s="366">
        <f t="shared" si="284"/>
        <v>5952020</v>
      </c>
      <c r="DU66" s="366"/>
      <c r="DV66" s="366"/>
      <c r="DW66" s="366"/>
      <c r="DX66" s="366"/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88171577</v>
      </c>
    </row>
    <row r="67" spans="1:133" s="31" customFormat="1" ht="15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65">
        <v>49901393</v>
      </c>
      <c r="BJ67" s="529">
        <v>53759445</v>
      </c>
      <c r="BK67" s="552">
        <v>59105756</v>
      </c>
      <c r="BL67" s="56">
        <v>61548839</v>
      </c>
      <c r="BM67" s="276">
        <v>62275052</v>
      </c>
      <c r="BN67" s="276">
        <v>68273445</v>
      </c>
      <c r="BO67" s="56"/>
      <c r="BP67" s="276"/>
      <c r="BQ67" s="276"/>
      <c r="BR67" s="276"/>
      <c r="BS67" s="276"/>
      <c r="BT67" s="276"/>
      <c r="BU67" s="33">
        <f t="shared" si="280"/>
        <v>2060790.8499999978</v>
      </c>
      <c r="BV67" s="36">
        <f t="shared" si="280"/>
        <v>1702827.6799999997</v>
      </c>
      <c r="BW67" s="36">
        <f t="shared" si="280"/>
        <v>2675385.2800000012</v>
      </c>
      <c r="BX67" s="36">
        <f t="shared" si="280"/>
        <v>3777374.5599999987</v>
      </c>
      <c r="BY67" s="36">
        <f t="shared" si="280"/>
        <v>5030255.6000000015</v>
      </c>
      <c r="BZ67" s="36">
        <f t="shared" si="280"/>
        <v>5846252.9600000009</v>
      </c>
      <c r="CA67" s="36">
        <f t="shared" si="280"/>
        <v>6566491.3399999999</v>
      </c>
      <c r="CB67" s="36">
        <f t="shared" si="280"/>
        <v>7149875.879999999</v>
      </c>
      <c r="CC67" s="36">
        <f t="shared" si="280"/>
        <v>7299211.5</v>
      </c>
      <c r="CD67" s="386">
        <f t="shared" si="280"/>
        <v>7111629.0599999987</v>
      </c>
      <c r="CE67" s="409">
        <f t="shared" si="281"/>
        <v>6430382.9699999988</v>
      </c>
      <c r="CF67" s="36">
        <f t="shared" si="281"/>
        <v>7089337.3399999999</v>
      </c>
      <c r="CG67" s="36">
        <f t="shared" si="281"/>
        <v>7853763.5200000033</v>
      </c>
      <c r="CH67" s="36">
        <f t="shared" si="281"/>
        <v>8639887</v>
      </c>
      <c r="CI67" s="36">
        <f t="shared" si="281"/>
        <v>8090855</v>
      </c>
      <c r="CJ67" s="227">
        <f t="shared" si="281"/>
        <v>8138075</v>
      </c>
      <c r="CK67" s="227">
        <f t="shared" si="281"/>
        <v>5541254</v>
      </c>
      <c r="CL67" s="227">
        <f t="shared" si="281"/>
        <v>3859652</v>
      </c>
      <c r="CM67" s="227">
        <f t="shared" si="281"/>
        <v>2143821</v>
      </c>
      <c r="CN67" s="227">
        <f t="shared" si="281"/>
        <v>833265</v>
      </c>
      <c r="CO67" s="227">
        <f t="shared" si="282"/>
        <v>253227</v>
      </c>
      <c r="CP67" s="366">
        <f t="shared" si="282"/>
        <v>-592558</v>
      </c>
      <c r="CQ67" s="335">
        <f t="shared" si="282"/>
        <v>476030</v>
      </c>
      <c r="CR67" s="253">
        <f t="shared" si="282"/>
        <v>1066477</v>
      </c>
      <c r="CS67" s="253">
        <f t="shared" si="282"/>
        <v>2107137</v>
      </c>
      <c r="CT67" s="253">
        <f t="shared" si="282"/>
        <v>3026540</v>
      </c>
      <c r="CU67" s="253">
        <f t="shared" si="282"/>
        <v>2476041</v>
      </c>
      <c r="CV67" s="253">
        <f t="shared" si="282"/>
        <v>1663608</v>
      </c>
      <c r="CW67" s="253">
        <f t="shared" si="282"/>
        <v>1516823</v>
      </c>
      <c r="CX67" s="253">
        <f t="shared" si="282"/>
        <v>2797377</v>
      </c>
      <c r="CY67" s="253">
        <f t="shared" si="283"/>
        <v>3241106</v>
      </c>
      <c r="CZ67" s="253">
        <f t="shared" si="283"/>
        <v>2449324</v>
      </c>
      <c r="DA67" s="253">
        <f t="shared" si="283"/>
        <v>3276670</v>
      </c>
      <c r="DB67" s="366">
        <f t="shared" si="283"/>
        <v>5546280</v>
      </c>
      <c r="DC67" s="366">
        <f t="shared" si="283"/>
        <v>6392527</v>
      </c>
      <c r="DD67" s="366">
        <f t="shared" si="283"/>
        <v>7713362</v>
      </c>
      <c r="DE67" s="366">
        <f t="shared" si="283"/>
        <v>7951867</v>
      </c>
      <c r="DF67" s="366">
        <f t="shared" si="283"/>
        <v>8260604</v>
      </c>
      <c r="DG67" s="366">
        <f t="shared" si="283"/>
        <v>8431622</v>
      </c>
      <c r="DH67" s="366">
        <f t="shared" si="283"/>
        <v>8718982</v>
      </c>
      <c r="DI67" s="366">
        <f t="shared" si="284"/>
        <v>8952819</v>
      </c>
      <c r="DJ67" s="366">
        <f t="shared" si="284"/>
        <v>7414527</v>
      </c>
      <c r="DK67" s="366">
        <f t="shared" si="284"/>
        <v>6558656</v>
      </c>
      <c r="DL67" s="366">
        <f t="shared" si="284"/>
        <v>6802990</v>
      </c>
      <c r="DM67" s="366">
        <f t="shared" si="284"/>
        <v>5694961</v>
      </c>
      <c r="DN67" s="366">
        <f t="shared" si="284"/>
        <v>4599191</v>
      </c>
      <c r="DO67" s="366">
        <f t="shared" si="284"/>
        <v>5360274</v>
      </c>
      <c r="DP67" s="366">
        <f t="shared" si="284"/>
        <v>5270205</v>
      </c>
      <c r="DQ67" s="366">
        <f t="shared" si="284"/>
        <v>7254030</v>
      </c>
      <c r="DR67" s="366">
        <f t="shared" si="284"/>
        <v>6605331</v>
      </c>
      <c r="DS67" s="366">
        <f t="shared" si="284"/>
        <v>7672380</v>
      </c>
      <c r="DT67" s="366">
        <f t="shared" si="284"/>
        <v>14295718</v>
      </c>
      <c r="DU67" s="366"/>
      <c r="DV67" s="366"/>
      <c r="DW67" s="366"/>
      <c r="DX67" s="366"/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68273445</v>
      </c>
    </row>
    <row r="68" spans="1:133" s="31" customFormat="1" ht="15">
      <c r="A68" s="138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65">
        <v>4800276</v>
      </c>
      <c r="BJ68" s="529">
        <v>5572576</v>
      </c>
      <c r="BK68" s="552">
        <v>6493664</v>
      </c>
      <c r="BL68" s="56">
        <v>6894474</v>
      </c>
      <c r="BM68" s="276">
        <v>6719664</v>
      </c>
      <c r="BN68" s="276">
        <v>4831429</v>
      </c>
      <c r="BO68" s="56"/>
      <c r="BP68" s="276"/>
      <c r="BQ68" s="276"/>
      <c r="BR68" s="276"/>
      <c r="BS68" s="276"/>
      <c r="BT68" s="276"/>
      <c r="BU68" s="33">
        <f t="shared" si="280"/>
        <v>-45087.520000000484</v>
      </c>
      <c r="BV68" s="36">
        <f t="shared" si="280"/>
        <v>905875.54999999981</v>
      </c>
      <c r="BW68" s="36">
        <f t="shared" si="280"/>
        <v>1678311.2599999998</v>
      </c>
      <c r="BX68" s="36">
        <f t="shared" si="280"/>
        <v>1790061.3799999999</v>
      </c>
      <c r="BY68" s="36">
        <f t="shared" si="280"/>
        <v>1432003.6699999999</v>
      </c>
      <c r="BZ68" s="36">
        <f t="shared" si="280"/>
        <v>1653906</v>
      </c>
      <c r="CA68" s="36">
        <f t="shared" si="280"/>
        <v>1631578.6000000001</v>
      </c>
      <c r="CB68" s="36">
        <f t="shared" si="280"/>
        <v>1656667.3899999999</v>
      </c>
      <c r="CC68" s="36">
        <f t="shared" si="280"/>
        <v>1684444.0700000001</v>
      </c>
      <c r="CD68" s="386">
        <f t="shared" si="280"/>
        <v>1403314.79</v>
      </c>
      <c r="CE68" s="409">
        <f t="shared" si="281"/>
        <v>1662234.9700000002</v>
      </c>
      <c r="CF68" s="36">
        <f t="shared" si="281"/>
        <v>1485032.8500000001</v>
      </c>
      <c r="CG68" s="36">
        <f t="shared" si="281"/>
        <v>959801.20000000019</v>
      </c>
      <c r="CH68" s="36">
        <f t="shared" si="281"/>
        <v>31383</v>
      </c>
      <c r="CI68" s="36">
        <f t="shared" si="281"/>
        <v>-231516</v>
      </c>
      <c r="CJ68" s="227">
        <f t="shared" si="281"/>
        <v>71864</v>
      </c>
      <c r="CK68" s="227">
        <f t="shared" si="281"/>
        <v>282588</v>
      </c>
      <c r="CL68" s="227">
        <f t="shared" si="281"/>
        <v>149260</v>
      </c>
      <c r="CM68" s="227">
        <f t="shared" si="281"/>
        <v>-11107</v>
      </c>
      <c r="CN68" s="227">
        <f t="shared" si="281"/>
        <v>-99571</v>
      </c>
      <c r="CO68" s="227">
        <f t="shared" si="282"/>
        <v>-158371</v>
      </c>
      <c r="CP68" s="366">
        <f t="shared" si="282"/>
        <v>17718</v>
      </c>
      <c r="CQ68" s="335">
        <f t="shared" si="282"/>
        <v>1447796</v>
      </c>
      <c r="CR68" s="253">
        <f t="shared" si="282"/>
        <v>1288275</v>
      </c>
      <c r="CS68" s="253">
        <f t="shared" si="282"/>
        <v>1605885</v>
      </c>
      <c r="CT68" s="253">
        <f t="shared" si="282"/>
        <v>661339</v>
      </c>
      <c r="CU68" s="253">
        <f t="shared" si="282"/>
        <v>133824</v>
      </c>
      <c r="CV68" s="253">
        <f t="shared" si="282"/>
        <v>-134848</v>
      </c>
      <c r="CW68" s="253">
        <f t="shared" si="282"/>
        <v>-424248</v>
      </c>
      <c r="CX68" s="253">
        <f t="shared" si="282"/>
        <v>-457606</v>
      </c>
      <c r="CY68" s="253">
        <f t="shared" si="283"/>
        <v>-179203</v>
      </c>
      <c r="CZ68" s="253">
        <f t="shared" si="283"/>
        <v>-297583</v>
      </c>
      <c r="DA68" s="253">
        <f t="shared" si="283"/>
        <v>-102889</v>
      </c>
      <c r="DB68" s="366">
        <f t="shared" si="283"/>
        <v>179228</v>
      </c>
      <c r="DC68" s="366">
        <f t="shared" si="283"/>
        <v>-1162610</v>
      </c>
      <c r="DD68" s="366">
        <f t="shared" si="283"/>
        <v>-968229</v>
      </c>
      <c r="DE68" s="366">
        <f t="shared" si="283"/>
        <v>-1179614</v>
      </c>
      <c r="DF68" s="366">
        <f t="shared" si="283"/>
        <v>-484363</v>
      </c>
      <c r="DG68" s="366">
        <f t="shared" si="283"/>
        <v>885</v>
      </c>
      <c r="DH68" s="366">
        <f t="shared" si="283"/>
        <v>-29315</v>
      </c>
      <c r="DI68" s="366">
        <f t="shared" si="284"/>
        <v>29681</v>
      </c>
      <c r="DJ68" s="366">
        <f t="shared" si="284"/>
        <v>93176</v>
      </c>
      <c r="DK68" s="366">
        <f t="shared" si="284"/>
        <v>-9423</v>
      </c>
      <c r="DL68" s="366">
        <f t="shared" si="284"/>
        <v>101474</v>
      </c>
      <c r="DM68" s="366">
        <f t="shared" si="284"/>
        <v>-61976</v>
      </c>
      <c r="DN68" s="366">
        <f t="shared" si="284"/>
        <v>-126271</v>
      </c>
      <c r="DO68" s="366">
        <f t="shared" si="284"/>
        <v>14416</v>
      </c>
      <c r="DP68" s="366">
        <f t="shared" si="284"/>
        <v>188800</v>
      </c>
      <c r="DQ68" s="366">
        <f t="shared" si="284"/>
        <v>870391</v>
      </c>
      <c r="DR68" s="366">
        <f t="shared" si="284"/>
        <v>1223635</v>
      </c>
      <c r="DS68" s="366">
        <f t="shared" si="284"/>
        <v>1458248</v>
      </c>
      <c r="DT68" s="366">
        <f t="shared" si="284"/>
        <v>83535</v>
      </c>
      <c r="DU68" s="366"/>
      <c r="DV68" s="366"/>
      <c r="DW68" s="366"/>
      <c r="DX68" s="366"/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4831429</v>
      </c>
    </row>
    <row r="69" spans="1:133" s="31" customFormat="1" ht="15">
      <c r="A69" s="138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65">
        <v>4172667</v>
      </c>
      <c r="BJ69" s="529">
        <v>4807050</v>
      </c>
      <c r="BK69" s="552">
        <v>5493517</v>
      </c>
      <c r="BL69" s="56">
        <v>5446315</v>
      </c>
      <c r="BM69" s="276">
        <v>5193720</v>
      </c>
      <c r="BN69" s="276">
        <v>3611838</v>
      </c>
      <c r="BO69" s="56"/>
      <c r="BP69" s="276"/>
      <c r="BQ69" s="276"/>
      <c r="BR69" s="276"/>
      <c r="BS69" s="276"/>
      <c r="BT69" s="276"/>
      <c r="BU69" s="33">
        <f t="shared" si="280"/>
        <v>-262034.88999999966</v>
      </c>
      <c r="BV69" s="36">
        <f t="shared" si="280"/>
        <v>596446.81999999983</v>
      </c>
      <c r="BW69" s="36">
        <f t="shared" si="280"/>
        <v>1220179.0099999998</v>
      </c>
      <c r="BX69" s="36">
        <f t="shared" si="280"/>
        <v>1209151.9500000002</v>
      </c>
      <c r="BY69" s="36">
        <f t="shared" si="280"/>
        <v>745855.79999999981</v>
      </c>
      <c r="BZ69" s="36">
        <f t="shared" si="280"/>
        <v>948252</v>
      </c>
      <c r="CA69" s="36">
        <f t="shared" si="280"/>
        <v>1239021.29</v>
      </c>
      <c r="CB69" s="36">
        <f t="shared" si="280"/>
        <v>1223546.05</v>
      </c>
      <c r="CC69" s="36">
        <f t="shared" si="280"/>
        <v>1172037.52</v>
      </c>
      <c r="CD69" s="386">
        <f t="shared" si="280"/>
        <v>949513.85000000009</v>
      </c>
      <c r="CE69" s="409">
        <f t="shared" si="281"/>
        <v>1629410.6000000001</v>
      </c>
      <c r="CF69" s="36">
        <f t="shared" si="281"/>
        <v>1766501.4199999999</v>
      </c>
      <c r="CG69" s="36">
        <f t="shared" si="281"/>
        <v>906148.25999999978</v>
      </c>
      <c r="CH69" s="36">
        <f t="shared" si="281"/>
        <v>87233</v>
      </c>
      <c r="CI69" s="36">
        <f t="shared" si="281"/>
        <v>-205756</v>
      </c>
      <c r="CJ69" s="227">
        <f t="shared" si="281"/>
        <v>46522</v>
      </c>
      <c r="CK69" s="227">
        <f t="shared" si="281"/>
        <v>-95251</v>
      </c>
      <c r="CL69" s="227">
        <f t="shared" si="281"/>
        <v>-168341</v>
      </c>
      <c r="CM69" s="227">
        <f t="shared" si="281"/>
        <v>-178676</v>
      </c>
      <c r="CN69" s="227">
        <f t="shared" si="281"/>
        <v>-146424</v>
      </c>
      <c r="CO69" s="227">
        <f t="shared" si="282"/>
        <v>58654</v>
      </c>
      <c r="CP69" s="366">
        <f t="shared" si="282"/>
        <v>177001</v>
      </c>
      <c r="CQ69" s="335">
        <f t="shared" si="282"/>
        <v>1979988</v>
      </c>
      <c r="CR69" s="253">
        <f t="shared" si="282"/>
        <v>1114090</v>
      </c>
      <c r="CS69" s="253">
        <f t="shared" si="282"/>
        <v>1813815</v>
      </c>
      <c r="CT69" s="253">
        <f t="shared" si="282"/>
        <v>563170</v>
      </c>
      <c r="CU69" s="253">
        <f t="shared" si="282"/>
        <v>427505</v>
      </c>
      <c r="CV69" s="253">
        <f t="shared" si="282"/>
        <v>54733</v>
      </c>
      <c r="CW69" s="253">
        <f t="shared" si="282"/>
        <v>89238</v>
      </c>
      <c r="CX69" s="253">
        <f t="shared" si="282"/>
        <v>18157</v>
      </c>
      <c r="CY69" s="253">
        <f t="shared" si="283"/>
        <v>262062</v>
      </c>
      <c r="CZ69" s="253">
        <f t="shared" si="283"/>
        <v>64950</v>
      </c>
      <c r="DA69" s="253">
        <f t="shared" si="283"/>
        <v>-26285</v>
      </c>
      <c r="DB69" s="366">
        <f t="shared" si="283"/>
        <v>349058</v>
      </c>
      <c r="DC69" s="366">
        <f t="shared" si="283"/>
        <v>-1660255</v>
      </c>
      <c r="DD69" s="366">
        <f t="shared" si="283"/>
        <v>-1087105</v>
      </c>
      <c r="DE69" s="366">
        <f t="shared" si="283"/>
        <v>-1022181</v>
      </c>
      <c r="DF69" s="366">
        <f t="shared" si="283"/>
        <v>-175411</v>
      </c>
      <c r="DG69" s="366">
        <f t="shared" si="283"/>
        <v>-103505</v>
      </c>
      <c r="DH69" s="366">
        <f t="shared" si="283"/>
        <v>75709</v>
      </c>
      <c r="DI69" s="366">
        <f t="shared" si="284"/>
        <v>107385</v>
      </c>
      <c r="DJ69" s="366">
        <f t="shared" si="284"/>
        <v>-11430</v>
      </c>
      <c r="DK69" s="366">
        <f t="shared" si="284"/>
        <v>-198625</v>
      </c>
      <c r="DL69" s="366">
        <f t="shared" si="284"/>
        <v>24734</v>
      </c>
      <c r="DM69" s="366">
        <f t="shared" si="284"/>
        <v>-89374</v>
      </c>
      <c r="DN69" s="366">
        <f t="shared" si="284"/>
        <v>-316050</v>
      </c>
      <c r="DO69" s="366">
        <f t="shared" si="284"/>
        <v>-56223</v>
      </c>
      <c r="DP69" s="366">
        <f t="shared" si="284"/>
        <v>129789</v>
      </c>
      <c r="DQ69" s="366">
        <f t="shared" si="284"/>
        <v>617849</v>
      </c>
      <c r="DR69" s="366">
        <f t="shared" si="284"/>
        <v>655945</v>
      </c>
      <c r="DS69" s="366">
        <f t="shared" si="284"/>
        <v>730303</v>
      </c>
      <c r="DT69" s="366">
        <f t="shared" si="284"/>
        <v>-532475</v>
      </c>
      <c r="DU69" s="366"/>
      <c r="DV69" s="366"/>
      <c r="DW69" s="366"/>
      <c r="DX69" s="366"/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3611838</v>
      </c>
    </row>
    <row r="70" spans="1:133" s="31" customFormat="1" ht="15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65">
        <v>12917954</v>
      </c>
      <c r="BJ70" s="529">
        <v>14302734</v>
      </c>
      <c r="BK70" s="552">
        <v>16421713</v>
      </c>
      <c r="BL70" s="56">
        <v>17216027</v>
      </c>
      <c r="BM70" s="276">
        <v>15298930</v>
      </c>
      <c r="BN70" s="276">
        <v>8602275</v>
      </c>
      <c r="BO70" s="56"/>
      <c r="BP70" s="276"/>
      <c r="BQ70" s="276"/>
      <c r="BR70" s="276"/>
      <c r="BS70" s="276"/>
      <c r="BT70" s="276"/>
      <c r="BU70" s="33">
        <f t="shared" si="280"/>
        <v>254331.6099999994</v>
      </c>
      <c r="BV70" s="36">
        <f t="shared" si="280"/>
        <v>4752022.0999999996</v>
      </c>
      <c r="BW70" s="36">
        <f t="shared" si="280"/>
        <v>3298623.5099999998</v>
      </c>
      <c r="BX70" s="36">
        <f t="shared" si="280"/>
        <v>3787492.9399999995</v>
      </c>
      <c r="BY70" s="36">
        <f t="shared" si="280"/>
        <v>2965595.2100000009</v>
      </c>
      <c r="BZ70" s="36">
        <f t="shared" si="280"/>
        <v>2931528.9700000007</v>
      </c>
      <c r="CA70" s="36">
        <f t="shared" si="280"/>
        <v>5198207.0700000003</v>
      </c>
      <c r="CB70" s="36">
        <f t="shared" si="280"/>
        <v>6147339.2300000004</v>
      </c>
      <c r="CC70" s="36">
        <f t="shared" si="280"/>
        <v>5802701.9699999997</v>
      </c>
      <c r="CD70" s="386">
        <f t="shared" si="280"/>
        <v>4424113.3799999999</v>
      </c>
      <c r="CE70" s="409">
        <f t="shared" si="281"/>
        <v>7022131.8000000007</v>
      </c>
      <c r="CF70" s="36">
        <f t="shared" si="281"/>
        <v>5547690.0099999998</v>
      </c>
      <c r="CG70" s="36">
        <f t="shared" si="281"/>
        <v>1313760.8900000006</v>
      </c>
      <c r="CH70" s="36">
        <f t="shared" si="281"/>
        <v>-3425087</v>
      </c>
      <c r="CI70" s="36">
        <f t="shared" si="281"/>
        <v>-3137094</v>
      </c>
      <c r="CJ70" s="227">
        <f t="shared" si="281"/>
        <v>-2429087</v>
      </c>
      <c r="CK70" s="227">
        <f t="shared" si="281"/>
        <v>-4046142</v>
      </c>
      <c r="CL70" s="227">
        <f t="shared" si="281"/>
        <v>-4533461</v>
      </c>
      <c r="CM70" s="227">
        <f t="shared" si="281"/>
        <v>-4320612</v>
      </c>
      <c r="CN70" s="227">
        <f t="shared" si="281"/>
        <v>-3956593</v>
      </c>
      <c r="CO70" s="227">
        <f t="shared" si="282"/>
        <v>-3485586</v>
      </c>
      <c r="CP70" s="366">
        <f t="shared" si="282"/>
        <v>-1927180</v>
      </c>
      <c r="CQ70" s="335">
        <f t="shared" si="282"/>
        <v>4341947</v>
      </c>
      <c r="CR70" s="253">
        <f t="shared" si="282"/>
        <v>2784214</v>
      </c>
      <c r="CS70" s="253">
        <f t="shared" si="282"/>
        <v>4713109</v>
      </c>
      <c r="CT70" s="253">
        <f t="shared" si="282"/>
        <v>2587053</v>
      </c>
      <c r="CU70" s="253">
        <f t="shared" si="282"/>
        <v>1667842</v>
      </c>
      <c r="CV70" s="253">
        <f t="shared" si="282"/>
        <v>583982</v>
      </c>
      <c r="CW70" s="253">
        <f t="shared" si="282"/>
        <v>1304464</v>
      </c>
      <c r="CX70" s="253">
        <f t="shared" si="282"/>
        <v>2131618</v>
      </c>
      <c r="CY70" s="253">
        <f t="shared" si="283"/>
        <v>2929846</v>
      </c>
      <c r="CZ70" s="253">
        <f t="shared" si="283"/>
        <v>450637</v>
      </c>
      <c r="DA70" s="253">
        <f t="shared" si="283"/>
        <v>1135382</v>
      </c>
      <c r="DB70" s="366">
        <f t="shared" si="283"/>
        <v>3489306</v>
      </c>
      <c r="DC70" s="366">
        <f t="shared" si="283"/>
        <v>-5565945</v>
      </c>
      <c r="DD70" s="366">
        <f t="shared" si="283"/>
        <v>-5720557</v>
      </c>
      <c r="DE70" s="366">
        <f t="shared" si="283"/>
        <v>-4632943</v>
      </c>
      <c r="DF70" s="366">
        <f t="shared" si="283"/>
        <v>-2499953</v>
      </c>
      <c r="DG70" s="366">
        <f t="shared" si="283"/>
        <v>-1250021</v>
      </c>
      <c r="DH70" s="366">
        <f t="shared" si="283"/>
        <v>-2203653</v>
      </c>
      <c r="DI70" s="366">
        <f t="shared" si="284"/>
        <v>-1748366</v>
      </c>
      <c r="DJ70" s="366">
        <f t="shared" si="284"/>
        <v>-2004705</v>
      </c>
      <c r="DK70" s="366">
        <f t="shared" si="284"/>
        <v>-2340897</v>
      </c>
      <c r="DL70" s="366">
        <f t="shared" si="284"/>
        <v>-521845</v>
      </c>
      <c r="DM70" s="366">
        <f t="shared" si="284"/>
        <v>-1950141</v>
      </c>
      <c r="DN70" s="366">
        <f t="shared" si="284"/>
        <v>-4044454</v>
      </c>
      <c r="DO70" s="366">
        <f t="shared" si="284"/>
        <v>-1515804</v>
      </c>
      <c r="DP70" s="366">
        <f t="shared" si="284"/>
        <v>-219338</v>
      </c>
      <c r="DQ70" s="366">
        <f t="shared" si="284"/>
        <v>2280776</v>
      </c>
      <c r="DR70" s="366">
        <f t="shared" si="284"/>
        <v>3198548</v>
      </c>
      <c r="DS70" s="366">
        <f t="shared" si="284"/>
        <v>1593288</v>
      </c>
      <c r="DT70" s="366">
        <f t="shared" si="284"/>
        <v>-3623831</v>
      </c>
      <c r="DU70" s="366"/>
      <c r="DV70" s="366"/>
      <c r="DW70" s="366"/>
      <c r="DX70" s="366"/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8602275</v>
      </c>
    </row>
    <row r="71" spans="1:133" s="122" customFormat="1" ht="15.75" thickBot="1">
      <c r="A71" s="139"/>
      <c r="B71" s="44" t="s">
        <v>144</v>
      </c>
      <c r="C71" s="118">
        <f t="shared" si="285" ref="C71:V71">SUM(C66:C70)</f>
        <v>123897749.22</v>
      </c>
      <c r="D71" s="119">
        <f t="shared" si="285"/>
        <v>131793055.17</v>
      </c>
      <c r="E71" s="119">
        <f t="shared" si="285"/>
        <v>125530455.87999998</v>
      </c>
      <c r="F71" s="119">
        <f t="shared" si="285"/>
        <v>116048583.16000001</v>
      </c>
      <c r="G71" s="119">
        <f t="shared" si="285"/>
        <v>108425656.79999998</v>
      </c>
      <c r="H71" s="119">
        <f t="shared" si="285"/>
        <v>98214674.090000004</v>
      </c>
      <c r="I71" s="119">
        <f t="shared" si="285"/>
        <v>88181963.780000001</v>
      </c>
      <c r="J71" s="119">
        <f t="shared" si="285"/>
        <v>80631147.640000001</v>
      </c>
      <c r="K71" s="119">
        <f t="shared" si="285"/>
        <v>80041696.88000001</v>
      </c>
      <c r="L71" s="120">
        <f t="shared" si="285"/>
        <v>86550677.230000004</v>
      </c>
      <c r="M71" s="119">
        <f t="shared" si="285"/>
        <v>98387110.360000014</v>
      </c>
      <c r="N71" s="119">
        <f t="shared" si="285"/>
        <v>111153790.83</v>
      </c>
      <c r="O71" s="119">
        <f t="shared" si="285"/>
        <v>121404237.03999998</v>
      </c>
      <c r="P71" s="119">
        <f t="shared" si="285"/>
        <v>133954844</v>
      </c>
      <c r="Q71" s="119">
        <f t="shared" si="285"/>
        <v>136178735</v>
      </c>
      <c r="R71" s="119">
        <f t="shared" si="285"/>
        <v>134336086</v>
      </c>
      <c r="S71" s="119">
        <f t="shared" si="285"/>
        <v>125693021</v>
      </c>
      <c r="T71" s="119">
        <f t="shared" si="285"/>
        <v>120999625</v>
      </c>
      <c r="U71" s="119">
        <f t="shared" si="285"/>
        <v>116683078</v>
      </c>
      <c r="V71" s="119">
        <f t="shared" si="285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68">
        <v>140004604</v>
      </c>
      <c r="BJ71" s="532">
        <v>156035919</v>
      </c>
      <c r="BK71" s="555">
        <v>177750001</v>
      </c>
      <c r="BL71" s="29">
        <v>186271083</v>
      </c>
      <c r="BM71" s="201">
        <v>183087679</v>
      </c>
      <c r="BN71" s="201">
        <v>173490564</v>
      </c>
      <c r="BO71" s="29"/>
      <c r="BP71" s="201"/>
      <c r="BQ71" s="201"/>
      <c r="BR71" s="201"/>
      <c r="BS71" s="201"/>
      <c r="BT71" s="201"/>
      <c r="BU71" s="118">
        <f t="shared" si="286" ref="BU71:BY71">SUM(BU66:BU70)</f>
        <v>-2493512.1800000072</v>
      </c>
      <c r="BV71" s="121">
        <f t="shared" si="286"/>
        <v>2161788.8300000061</v>
      </c>
      <c r="BW71" s="121">
        <f t="shared" si="286"/>
        <v>10648279.120000003</v>
      </c>
      <c r="BX71" s="121">
        <f t="shared" si="286"/>
        <v>18287502.839999996</v>
      </c>
      <c r="BY71" s="121">
        <f t="shared" si="286"/>
        <v>17267364.200000003</v>
      </c>
      <c r="BZ71" s="121">
        <f t="shared" si="287" ref="BZ71:CH71">SUM(BZ66:BZ70)</f>
        <v>22784950.909999996</v>
      </c>
      <c r="CA71" s="121">
        <f t="shared" si="287"/>
        <v>28501114.220000003</v>
      </c>
      <c r="CB71" s="121">
        <f t="shared" si="287"/>
        <v>32983371.360000003</v>
      </c>
      <c r="CC71" s="121">
        <f t="shared" si="287"/>
        <v>33103807.120000001</v>
      </c>
      <c r="CD71" s="389">
        <f t="shared" si="287"/>
        <v>30009332.769999996</v>
      </c>
      <c r="CE71" s="412">
        <f t="shared" si="287"/>
        <v>31904027.639999997</v>
      </c>
      <c r="CF71" s="121">
        <f t="shared" si="287"/>
        <v>31326160.169999994</v>
      </c>
      <c r="CG71" s="121">
        <f t="shared" si="287"/>
        <v>25382828.960000008</v>
      </c>
      <c r="CH71" s="121">
        <f t="shared" si="287"/>
        <v>20978653</v>
      </c>
      <c r="CI71" s="121">
        <f t="shared" si="288" ref="CI71:CJ71">SUM(CI66:CI70)</f>
        <v>15617981</v>
      </c>
      <c r="CJ71" s="230">
        <f t="shared" si="288"/>
        <v>13098935</v>
      </c>
      <c r="CK71" s="230">
        <f t="shared" si="289" ref="CK71:CL71">SUM(CK66:CK70)</f>
        <v>5431621</v>
      </c>
      <c r="CL71" s="230">
        <f t="shared" si="289"/>
        <v>-156867</v>
      </c>
      <c r="CM71" s="230">
        <f t="shared" si="290" ref="CM71:CN71">SUM(CM66:CM70)</f>
        <v>-3347831</v>
      </c>
      <c r="CN71" s="230">
        <f t="shared" si="290"/>
        <v>-6599890</v>
      </c>
      <c r="CO71" s="230">
        <f t="shared" si="291" ref="CO71:CQ71">SUM(CO66:CO70)</f>
        <v>-8049569</v>
      </c>
      <c r="CP71" s="369">
        <f t="shared" si="291"/>
        <v>-8104147</v>
      </c>
      <c r="CQ71" s="338">
        <f t="shared" si="291"/>
        <v>5720782</v>
      </c>
      <c r="CR71" s="256">
        <f t="shared" si="292" ref="CR71">SUM(CR66:CR70)</f>
        <v>4324668</v>
      </c>
      <c r="CS71" s="256">
        <f t="shared" si="293" ref="CS71">SUM(CS66:CS70)</f>
        <v>11233001</v>
      </c>
      <c r="CT71" s="256">
        <f t="shared" si="294" ref="CT71">SUM(CT66:CT70)</f>
        <v>8727855</v>
      </c>
      <c r="CU71" s="256">
        <f t="shared" si="295" ref="CU71">SUM(CU66:CU70)</f>
        <v>3309640</v>
      </c>
      <c r="CV71" s="256">
        <f t="shared" si="296" ref="CV71">SUM(CV66:CV70)</f>
        <v>23892</v>
      </c>
      <c r="CW71" s="256">
        <f t="shared" si="297" ref="CW71">SUM(CW66:CW70)</f>
        <v>1929901</v>
      </c>
      <c r="CX71" s="256">
        <f t="shared" si="298" ref="CX71">SUM(CX66:CX70)</f>
        <v>4408132</v>
      </c>
      <c r="CY71" s="256">
        <f t="shared" si="299" ref="CY71">SUM(CY66:CY70)</f>
        <v>7649425</v>
      </c>
      <c r="CZ71" s="256">
        <f t="shared" si="300" ref="CZ71">SUM(CZ66:CZ70)</f>
        <v>1359740</v>
      </c>
      <c r="DA71" s="256">
        <f t="shared" si="301" ref="DA71">SUM(DA66:DA70)</f>
        <v>4214248</v>
      </c>
      <c r="DB71" s="369">
        <f t="shared" si="302" ref="DB71">SUM(DB66:DB70)</f>
        <v>14293787</v>
      </c>
      <c r="DC71" s="369">
        <f t="shared" si="303" ref="DC71">SUM(DC66:DC70)</f>
        <v>1578533</v>
      </c>
      <c r="DD71" s="369">
        <f t="shared" si="304" ref="DD71">SUM(DD66:DD70)</f>
        <v>5569177</v>
      </c>
      <c r="DE71" s="369">
        <f t="shared" si="305" ref="DE71">SUM(DE66:DE70)</f>
        <v>4219490</v>
      </c>
      <c r="DF71" s="369">
        <f t="shared" si="306" ref="DF71:DG71">SUM(DF66:DF70)</f>
        <v>8874735</v>
      </c>
      <c r="DG71" s="369">
        <f t="shared" si="306"/>
        <v>10496913</v>
      </c>
      <c r="DH71" s="369">
        <f t="shared" si="307" ref="DH71">SUM(DH66:DH70)</f>
        <v>9856684</v>
      </c>
      <c r="DI71" s="369">
        <f t="shared" si="308" ref="DI71">SUM(DI66:DI70)</f>
        <v>10241169</v>
      </c>
      <c r="DJ71" s="369">
        <f t="shared" si="309" ref="DJ71:DK71">SUM(DJ66:DJ70)</f>
        <v>7331261</v>
      </c>
      <c r="DK71" s="369">
        <f t="shared" si="309"/>
        <v>2915690</v>
      </c>
      <c r="DL71" s="369">
        <f t="shared" si="310" ref="DL71:DM71">SUM(DL66:DL70)</f>
        <v>7593533</v>
      </c>
      <c r="DM71" s="369">
        <f t="shared" si="310"/>
        <v>3586375</v>
      </c>
      <c r="DN71" s="369">
        <f t="shared" si="311" ref="DN71:DO71">SUM(DN66:DN70)</f>
        <v>-1310141</v>
      </c>
      <c r="DO71" s="369">
        <f t="shared" si="311"/>
        <v>2414151</v>
      </c>
      <c r="DP71" s="369">
        <f t="shared" si="312" ref="DP71">SUM(DP66:DP70)</f>
        <v>3662123</v>
      </c>
      <c r="DQ71" s="369">
        <f t="shared" si="313" ref="DQ71:DR71">SUM(DQ66:DQ70)</f>
        <v>15510444</v>
      </c>
      <c r="DR71" s="369">
        <f t="shared" si="313"/>
        <v>13734996</v>
      </c>
      <c r="DS71" s="369">
        <f t="shared" si="314" ref="DS71:DT71">SUM(DS66:DS70)</f>
        <v>17484410</v>
      </c>
      <c r="DT71" s="369">
        <f t="shared" si="314"/>
        <v>16174967</v>
      </c>
      <c r="DU71" s="369"/>
      <c r="DV71" s="369"/>
      <c r="DW71" s="369"/>
      <c r="DX71" s="369"/>
      <c r="DY71" s="369"/>
      <c r="DZ71" s="369"/>
      <c r="EA71" s="369"/>
      <c r="EC71" s="29">
        <f>SUM(EC66:EC70)</f>
        <v>173490564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ht="15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61">
        <v>73484289</v>
      </c>
      <c r="BJ73" s="525">
        <v>73568924</v>
      </c>
      <c r="BK73" s="548">
        <v>59797224</v>
      </c>
      <c r="BL73" s="75">
        <v>49849425</v>
      </c>
      <c r="BM73" s="272">
        <v>22847134</v>
      </c>
      <c r="BN73" s="591">
        <v>12977312</v>
      </c>
      <c r="BO73" s="75"/>
      <c r="BP73" s="272"/>
      <c r="BQ73" s="272"/>
      <c r="BR73" s="272"/>
      <c r="BS73" s="272"/>
      <c r="BT73" s="272"/>
      <c r="BU73" s="72">
        <f t="shared" si="315" ref="BU73:CD77">O73-C73</f>
        <v>-9097569</v>
      </c>
      <c r="BV73" s="76">
        <f t="shared" si="315"/>
        <v>4979584</v>
      </c>
      <c r="BW73" s="76">
        <f t="shared" si="315"/>
        <v>9959640</v>
      </c>
      <c r="BX73" s="76">
        <f t="shared" si="315"/>
        <v>1177378</v>
      </c>
      <c r="BY73" s="76">
        <f t="shared" si="315"/>
        <v>1712656</v>
      </c>
      <c r="BZ73" s="76">
        <f t="shared" si="315"/>
        <v>131743</v>
      </c>
      <c r="CA73" s="76">
        <f t="shared" si="315"/>
        <v>1765430</v>
      </c>
      <c r="CB73" s="76">
        <f t="shared" si="315"/>
        <v>-1224380</v>
      </c>
      <c r="CC73" s="76">
        <f t="shared" si="315"/>
        <v>-857340</v>
      </c>
      <c r="CD73" s="382">
        <f t="shared" si="315"/>
        <v>-13326602</v>
      </c>
      <c r="CE73" s="405">
        <f t="shared" si="316" ref="CE73:CN77">Y73-M73</f>
        <v>-3869374</v>
      </c>
      <c r="CF73" s="76">
        <f t="shared" si="316"/>
        <v>11989171</v>
      </c>
      <c r="CG73" s="76">
        <f t="shared" si="316"/>
        <v>14211642</v>
      </c>
      <c r="CH73" s="76">
        <f t="shared" si="316"/>
        <v>-3468114</v>
      </c>
      <c r="CI73" s="76">
        <f t="shared" si="316"/>
        <v>-12745643</v>
      </c>
      <c r="CJ73" s="223">
        <f t="shared" si="316"/>
        <v>-417356</v>
      </c>
      <c r="CK73" s="223">
        <f t="shared" si="316"/>
        <v>-947390</v>
      </c>
      <c r="CL73" s="223">
        <f t="shared" si="316"/>
        <v>567432</v>
      </c>
      <c r="CM73" s="223">
        <f t="shared" si="316"/>
        <v>-986983</v>
      </c>
      <c r="CN73" s="223">
        <f t="shared" si="316"/>
        <v>-3619653</v>
      </c>
      <c r="CO73" s="223">
        <f t="shared" si="317" ref="CO73:CX77">AI73-W73</f>
        <v>-2224908</v>
      </c>
      <c r="CP73" s="362">
        <f t="shared" si="317"/>
        <v>129780</v>
      </c>
      <c r="CQ73" s="331">
        <f t="shared" si="317"/>
        <v>3064976</v>
      </c>
      <c r="CR73" s="249">
        <f t="shared" si="317"/>
        <v>-1753406</v>
      </c>
      <c r="CS73" s="249">
        <f t="shared" si="317"/>
        <v>-1176828</v>
      </c>
      <c r="CT73" s="249">
        <f t="shared" si="317"/>
        <v>-2419252</v>
      </c>
      <c r="CU73" s="249">
        <f t="shared" si="317"/>
        <v>1516528</v>
      </c>
      <c r="CV73" s="249">
        <f t="shared" si="317"/>
        <v>-1712395</v>
      </c>
      <c r="CW73" s="249">
        <f t="shared" si="317"/>
        <v>-566773</v>
      </c>
      <c r="CX73" s="249">
        <f t="shared" si="317"/>
        <v>-619321</v>
      </c>
      <c r="CY73" s="249">
        <f t="shared" si="318" ref="CY73:DH77">AS73-AG73</f>
        <v>-110261</v>
      </c>
      <c r="CZ73" s="249">
        <f t="shared" si="318"/>
        <v>2197238</v>
      </c>
      <c r="DA73" s="249">
        <f t="shared" si="318"/>
        <v>-5372110</v>
      </c>
      <c r="DB73" s="362">
        <f t="shared" si="318"/>
        <v>-1675610</v>
      </c>
      <c r="DC73" s="362">
        <f t="shared" si="318"/>
        <v>-12061771</v>
      </c>
      <c r="DD73" s="362">
        <f t="shared" si="318"/>
        <v>-14894699</v>
      </c>
      <c r="DE73" s="362">
        <f t="shared" si="318"/>
        <v>-7226161</v>
      </c>
      <c r="DF73" s="362">
        <f t="shared" si="318"/>
        <v>-5393864</v>
      </c>
      <c r="DG73" s="362">
        <f t="shared" si="318"/>
        <v>-219562</v>
      </c>
      <c r="DH73" s="362">
        <f t="shared" si="318"/>
        <v>1061216</v>
      </c>
      <c r="DI73" s="362">
        <f t="shared" si="319" ref="DI73:DT77">BC73-AQ73</f>
        <v>-855599</v>
      </c>
      <c r="DJ73" s="362">
        <f t="shared" si="319"/>
        <v>609523</v>
      </c>
      <c r="DK73" s="362">
        <f t="shared" si="319"/>
        <v>-34549</v>
      </c>
      <c r="DL73" s="362">
        <f t="shared" si="319"/>
        <v>-708230</v>
      </c>
      <c r="DM73" s="362">
        <f t="shared" si="319"/>
        <v>6642968</v>
      </c>
      <c r="DN73" s="362">
        <f t="shared" si="319"/>
        <v>-2401035</v>
      </c>
      <c r="DO73" s="362">
        <f t="shared" si="319"/>
        <v>4501535</v>
      </c>
      <c r="DP73" s="362">
        <f t="shared" si="319"/>
        <v>6127260</v>
      </c>
      <c r="DQ73" s="362">
        <f t="shared" si="319"/>
        <v>-10989549</v>
      </c>
      <c r="DR73" s="362">
        <f t="shared" si="319"/>
        <v>10163880</v>
      </c>
      <c r="DS73" s="362">
        <f t="shared" si="319"/>
        <v>-4133787</v>
      </c>
      <c r="DT73" s="362">
        <f t="shared" si="319"/>
        <v>-2396146</v>
      </c>
      <c r="DU73" s="362"/>
      <c r="DV73" s="362"/>
      <c r="DW73" s="362"/>
      <c r="DX73" s="362"/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ht="15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61">
        <v>9343227</v>
      </c>
      <c r="BJ74" s="525">
        <v>9500827</v>
      </c>
      <c r="BK74" s="548">
        <v>8805794</v>
      </c>
      <c r="BL74" s="75">
        <v>7807777</v>
      </c>
      <c r="BM74" s="272">
        <v>3628222</v>
      </c>
      <c r="BN74" s="591">
        <v>123698</v>
      </c>
      <c r="BO74" s="75"/>
      <c r="BP74" s="272"/>
      <c r="BQ74" s="272"/>
      <c r="BR74" s="272"/>
      <c r="BS74" s="272"/>
      <c r="BT74" s="272"/>
      <c r="BU74" s="72">
        <f t="shared" si="315"/>
        <v>-1388164</v>
      </c>
      <c r="BV74" s="76">
        <f t="shared" si="315"/>
        <v>-104901</v>
      </c>
      <c r="BW74" s="76">
        <f t="shared" si="315"/>
        <v>83266</v>
      </c>
      <c r="BX74" s="76">
        <f t="shared" si="315"/>
        <v>89633</v>
      </c>
      <c r="BY74" s="76">
        <f t="shared" si="315"/>
        <v>314484</v>
      </c>
      <c r="BZ74" s="76">
        <f t="shared" si="315"/>
        <v>-11448</v>
      </c>
      <c r="CA74" s="76">
        <f t="shared" si="315"/>
        <v>171544</v>
      </c>
      <c r="CB74" s="76">
        <f t="shared" si="315"/>
        <v>-102326</v>
      </c>
      <c r="CC74" s="76">
        <f t="shared" si="315"/>
        <v>220022</v>
      </c>
      <c r="CD74" s="382">
        <f t="shared" si="315"/>
        <v>-719154</v>
      </c>
      <c r="CE74" s="405">
        <f t="shared" si="316"/>
        <v>1160146</v>
      </c>
      <c r="CF74" s="76">
        <f t="shared" si="316"/>
        <v>1741407</v>
      </c>
      <c r="CG74" s="76">
        <f t="shared" si="316"/>
        <v>2238951</v>
      </c>
      <c r="CH74" s="76">
        <f t="shared" si="316"/>
        <v>921328</v>
      </c>
      <c r="CI74" s="76">
        <f t="shared" si="316"/>
        <v>-328822</v>
      </c>
      <c r="CJ74" s="223">
        <f t="shared" si="316"/>
        <v>516375</v>
      </c>
      <c r="CK74" s="223">
        <f t="shared" si="316"/>
        <v>429810</v>
      </c>
      <c r="CL74" s="223">
        <f t="shared" si="316"/>
        <v>248329</v>
      </c>
      <c r="CM74" s="223">
        <f t="shared" si="316"/>
        <v>57359</v>
      </c>
      <c r="CN74" s="223">
        <f t="shared" si="316"/>
        <v>-111635</v>
      </c>
      <c r="CO74" s="223">
        <f t="shared" si="317"/>
        <v>65835</v>
      </c>
      <c r="CP74" s="362">
        <f t="shared" si="317"/>
        <v>1004041</v>
      </c>
      <c r="CQ74" s="331">
        <f t="shared" si="317"/>
        <v>297856</v>
      </c>
      <c r="CR74" s="249">
        <f t="shared" si="317"/>
        <v>872789</v>
      </c>
      <c r="CS74" s="249">
        <f t="shared" si="317"/>
        <v>855216</v>
      </c>
      <c r="CT74" s="249">
        <f t="shared" si="317"/>
        <v>94147</v>
      </c>
      <c r="CU74" s="249">
        <f t="shared" si="317"/>
        <v>886598</v>
      </c>
      <c r="CV74" s="249">
        <f t="shared" si="317"/>
        <v>74917</v>
      </c>
      <c r="CW74" s="249">
        <f t="shared" si="317"/>
        <v>-187521</v>
      </c>
      <c r="CX74" s="249">
        <f t="shared" si="317"/>
        <v>27132</v>
      </c>
      <c r="CY74" s="249">
        <f t="shared" si="318"/>
        <v>54141</v>
      </c>
      <c r="CZ74" s="249">
        <f t="shared" si="318"/>
        <v>366085</v>
      </c>
      <c r="DA74" s="249">
        <f t="shared" si="318"/>
        <v>60572</v>
      </c>
      <c r="DB74" s="362">
        <f t="shared" si="318"/>
        <v>810361</v>
      </c>
      <c r="DC74" s="362">
        <f t="shared" si="318"/>
        <v>-71139</v>
      </c>
      <c r="DD74" s="362">
        <f t="shared" si="318"/>
        <v>-607273</v>
      </c>
      <c r="DE74" s="362">
        <f t="shared" si="318"/>
        <v>-26168</v>
      </c>
      <c r="DF74" s="362">
        <f t="shared" si="318"/>
        <v>174582</v>
      </c>
      <c r="DG74" s="362">
        <f t="shared" si="318"/>
        <v>498961</v>
      </c>
      <c r="DH74" s="362">
        <f t="shared" si="318"/>
        <v>560178</v>
      </c>
      <c r="DI74" s="362">
        <f t="shared" si="319"/>
        <v>-168795</v>
      </c>
      <c r="DJ74" s="362">
        <f t="shared" si="319"/>
        <v>325947</v>
      </c>
      <c r="DK74" s="362">
        <f t="shared" si="319"/>
        <v>155628</v>
      </c>
      <c r="DL74" s="362">
        <f t="shared" si="319"/>
        <v>50994</v>
      </c>
      <c r="DM74" s="362">
        <f t="shared" si="319"/>
        <v>640553</v>
      </c>
      <c r="DN74" s="362">
        <f t="shared" si="319"/>
        <v>106150</v>
      </c>
      <c r="DO74" s="362">
        <f t="shared" si="319"/>
        <v>1163406</v>
      </c>
      <c r="DP74" s="362">
        <f t="shared" si="319"/>
        <v>1217811</v>
      </c>
      <c r="DQ74" s="362">
        <f t="shared" si="319"/>
        <v>-35402</v>
      </c>
      <c r="DR74" s="362">
        <f t="shared" si="319"/>
        <v>1817256</v>
      </c>
      <c r="DS74" s="362">
        <f t="shared" si="319"/>
        <v>-807737</v>
      </c>
      <c r="DT74" s="362">
        <f t="shared" si="319"/>
        <v>-2746229</v>
      </c>
      <c r="DU74" s="362"/>
      <c r="DV74" s="362"/>
      <c r="DW74" s="362"/>
      <c r="DX74" s="362"/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ht="15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61">
        <v>10455741</v>
      </c>
      <c r="BJ75" s="525">
        <v>10233193</v>
      </c>
      <c r="BK75" s="548">
        <v>8830433</v>
      </c>
      <c r="BL75" s="75">
        <v>7155281</v>
      </c>
      <c r="BM75" s="272">
        <v>3425627</v>
      </c>
      <c r="BN75" s="591">
        <v>2041152</v>
      </c>
      <c r="BO75" s="75"/>
      <c r="BP75" s="272"/>
      <c r="BQ75" s="272"/>
      <c r="BR75" s="272"/>
      <c r="BS75" s="272"/>
      <c r="BT75" s="272"/>
      <c r="BU75" s="72">
        <f t="shared" si="315"/>
        <v>-1798403</v>
      </c>
      <c r="BV75" s="76">
        <f t="shared" si="315"/>
        <v>-875204</v>
      </c>
      <c r="BW75" s="76">
        <f t="shared" si="315"/>
        <v>-7948</v>
      </c>
      <c r="BX75" s="76">
        <f t="shared" si="315"/>
        <v>-562059</v>
      </c>
      <c r="BY75" s="76">
        <f t="shared" si="315"/>
        <v>-125664</v>
      </c>
      <c r="BZ75" s="76">
        <f t="shared" si="315"/>
        <v>-276326</v>
      </c>
      <c r="CA75" s="76">
        <f t="shared" si="315"/>
        <v>4614</v>
      </c>
      <c r="CB75" s="76">
        <f t="shared" si="315"/>
        <v>-237595</v>
      </c>
      <c r="CC75" s="76">
        <f t="shared" si="315"/>
        <v>-203044</v>
      </c>
      <c r="CD75" s="382">
        <f t="shared" si="315"/>
        <v>-1541847</v>
      </c>
      <c r="CE75" s="405">
        <f t="shared" si="316"/>
        <v>-791066</v>
      </c>
      <c r="CF75" s="76">
        <f t="shared" si="316"/>
        <v>1351407</v>
      </c>
      <c r="CG75" s="76">
        <f t="shared" si="316"/>
        <v>2421203</v>
      </c>
      <c r="CH75" s="76">
        <f t="shared" si="316"/>
        <v>437709</v>
      </c>
      <c r="CI75" s="76">
        <f t="shared" si="316"/>
        <v>-669803</v>
      </c>
      <c r="CJ75" s="223">
        <f t="shared" si="316"/>
        <v>430247</v>
      </c>
      <c r="CK75" s="223">
        <f t="shared" si="316"/>
        <v>64955</v>
      </c>
      <c r="CL75" s="223">
        <f t="shared" si="316"/>
        <v>206871</v>
      </c>
      <c r="CM75" s="223">
        <f t="shared" si="316"/>
        <v>59729</v>
      </c>
      <c r="CN75" s="223">
        <f t="shared" si="316"/>
        <v>-370935</v>
      </c>
      <c r="CO75" s="223">
        <f t="shared" si="317"/>
        <v>-39684</v>
      </c>
      <c r="CP75" s="362">
        <f t="shared" si="317"/>
        <v>-388684</v>
      </c>
      <c r="CQ75" s="331">
        <f t="shared" si="317"/>
        <v>587477</v>
      </c>
      <c r="CR75" s="249">
        <f t="shared" si="317"/>
        <v>561636</v>
      </c>
      <c r="CS75" s="249">
        <f t="shared" si="317"/>
        <v>-458467</v>
      </c>
      <c r="CT75" s="249">
        <f t="shared" si="317"/>
        <v>-163287</v>
      </c>
      <c r="CU75" s="249">
        <f t="shared" si="317"/>
        <v>154868</v>
      </c>
      <c r="CV75" s="249">
        <f t="shared" si="317"/>
        <v>-156763</v>
      </c>
      <c r="CW75" s="249">
        <f t="shared" si="317"/>
        <v>-1331</v>
      </c>
      <c r="CX75" s="249">
        <f t="shared" si="317"/>
        <v>45539</v>
      </c>
      <c r="CY75" s="249">
        <f t="shared" si="318"/>
        <v>13222</v>
      </c>
      <c r="CZ75" s="249">
        <f t="shared" si="318"/>
        <v>205150</v>
      </c>
      <c r="DA75" s="249">
        <f t="shared" si="318"/>
        <v>-479467</v>
      </c>
      <c r="DB75" s="362">
        <f t="shared" si="318"/>
        <v>47646</v>
      </c>
      <c r="DC75" s="362">
        <f t="shared" si="318"/>
        <v>-1473143</v>
      </c>
      <c r="DD75" s="362">
        <f t="shared" si="318"/>
        <v>-1908812</v>
      </c>
      <c r="DE75" s="362">
        <f t="shared" si="318"/>
        <v>-843315</v>
      </c>
      <c r="DF75" s="362">
        <f t="shared" si="318"/>
        <v>-620681</v>
      </c>
      <c r="DG75" s="362">
        <f t="shared" si="318"/>
        <v>364256</v>
      </c>
      <c r="DH75" s="362">
        <f t="shared" si="318"/>
        <v>163869</v>
      </c>
      <c r="DI75" s="362">
        <f t="shared" si="319"/>
        <v>-175225</v>
      </c>
      <c r="DJ75" s="362">
        <f t="shared" si="319"/>
        <v>151428</v>
      </c>
      <c r="DK75" s="362">
        <f t="shared" si="319"/>
        <v>-41123</v>
      </c>
      <c r="DL75" s="362">
        <f t="shared" si="319"/>
        <v>165493</v>
      </c>
      <c r="DM75" s="362">
        <f t="shared" si="319"/>
        <v>761178</v>
      </c>
      <c r="DN75" s="362">
        <f t="shared" si="319"/>
        <v>-152822</v>
      </c>
      <c r="DO75" s="362">
        <f t="shared" si="319"/>
        <v>851828</v>
      </c>
      <c r="DP75" s="362">
        <f t="shared" si="319"/>
        <v>595971</v>
      </c>
      <c r="DQ75" s="362">
        <f t="shared" si="319"/>
        <v>-1066439</v>
      </c>
      <c r="DR75" s="362">
        <f t="shared" si="319"/>
        <v>1458803</v>
      </c>
      <c r="DS75" s="362">
        <f t="shared" si="319"/>
        <v>-731464</v>
      </c>
      <c r="DT75" s="362">
        <f t="shared" si="319"/>
        <v>-500563</v>
      </c>
      <c r="DU75" s="362"/>
      <c r="DV75" s="362"/>
      <c r="DW75" s="362"/>
      <c r="DX75" s="362"/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ht="15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61">
        <v>11689438</v>
      </c>
      <c r="BJ76" s="525">
        <v>11671251</v>
      </c>
      <c r="BK76" s="548">
        <v>10669873</v>
      </c>
      <c r="BL76" s="75">
        <v>8758453</v>
      </c>
      <c r="BM76" s="272">
        <v>4894074</v>
      </c>
      <c r="BN76" s="591">
        <v>3053481</v>
      </c>
      <c r="BO76" s="75"/>
      <c r="BP76" s="272"/>
      <c r="BQ76" s="272"/>
      <c r="BR76" s="272"/>
      <c r="BS76" s="272"/>
      <c r="BT76" s="272"/>
      <c r="BU76" s="72">
        <f t="shared" si="315"/>
        <v>-2290283</v>
      </c>
      <c r="BV76" s="76">
        <f t="shared" si="315"/>
        <v>-1518276</v>
      </c>
      <c r="BW76" s="76">
        <f t="shared" si="315"/>
        <v>-340587</v>
      </c>
      <c r="BX76" s="76">
        <f t="shared" si="315"/>
        <v>-616672</v>
      </c>
      <c r="BY76" s="76">
        <f t="shared" si="315"/>
        <v>-543864</v>
      </c>
      <c r="BZ76" s="76">
        <f t="shared" si="315"/>
        <v>-453997</v>
      </c>
      <c r="CA76" s="76">
        <f t="shared" si="315"/>
        <v>-87174</v>
      </c>
      <c r="CB76" s="76">
        <f t="shared" si="315"/>
        <v>-419414</v>
      </c>
      <c r="CC76" s="76">
        <f t="shared" si="315"/>
        <v>-888867</v>
      </c>
      <c r="CD76" s="382">
        <f t="shared" si="315"/>
        <v>-1550926</v>
      </c>
      <c r="CE76" s="405">
        <f t="shared" si="316"/>
        <v>-598807</v>
      </c>
      <c r="CF76" s="76">
        <f t="shared" si="316"/>
        <v>1776520</v>
      </c>
      <c r="CG76" s="76">
        <f t="shared" si="316"/>
        <v>2566586</v>
      </c>
      <c r="CH76" s="76">
        <f t="shared" si="316"/>
        <v>626368</v>
      </c>
      <c r="CI76" s="76">
        <f t="shared" si="316"/>
        <v>-952822</v>
      </c>
      <c r="CJ76" s="223">
        <f t="shared" si="316"/>
        <v>248743</v>
      </c>
      <c r="CK76" s="223">
        <f t="shared" si="316"/>
        <v>69740</v>
      </c>
      <c r="CL76" s="223">
        <f t="shared" si="316"/>
        <v>480559</v>
      </c>
      <c r="CM76" s="223">
        <f t="shared" si="316"/>
        <v>37159</v>
      </c>
      <c r="CN76" s="223">
        <f t="shared" si="316"/>
        <v>-475776</v>
      </c>
      <c r="CO76" s="223">
        <f t="shared" si="317"/>
        <v>108493</v>
      </c>
      <c r="CP76" s="362">
        <f t="shared" si="317"/>
        <v>-505376</v>
      </c>
      <c r="CQ76" s="331">
        <f t="shared" si="317"/>
        <v>7850</v>
      </c>
      <c r="CR76" s="249">
        <f t="shared" si="317"/>
        <v>109334</v>
      </c>
      <c r="CS76" s="249">
        <f t="shared" si="317"/>
        <v>-705202</v>
      </c>
      <c r="CT76" s="249">
        <f t="shared" si="317"/>
        <v>-235094</v>
      </c>
      <c r="CU76" s="249">
        <f t="shared" si="317"/>
        <v>376712</v>
      </c>
      <c r="CV76" s="249">
        <f t="shared" si="317"/>
        <v>139632</v>
      </c>
      <c r="CW76" s="249">
        <f t="shared" si="317"/>
        <v>72140</v>
      </c>
      <c r="CX76" s="249">
        <f t="shared" si="317"/>
        <v>-325020</v>
      </c>
      <c r="CY76" s="249">
        <f t="shared" si="318"/>
        <v>58730</v>
      </c>
      <c r="CZ76" s="249">
        <f t="shared" si="318"/>
        <v>222542</v>
      </c>
      <c r="DA76" s="249">
        <f t="shared" si="318"/>
        <v>-474882</v>
      </c>
      <c r="DB76" s="362">
        <f t="shared" si="318"/>
        <v>53359</v>
      </c>
      <c r="DC76" s="362">
        <f t="shared" si="318"/>
        <v>-1014206</v>
      </c>
      <c r="DD76" s="362">
        <f t="shared" si="318"/>
        <v>-2044926</v>
      </c>
      <c r="DE76" s="362">
        <f t="shared" si="318"/>
        <v>-890014</v>
      </c>
      <c r="DF76" s="362">
        <f t="shared" si="318"/>
        <v>-360158</v>
      </c>
      <c r="DG76" s="362">
        <f t="shared" si="318"/>
        <v>199364</v>
      </c>
      <c r="DH76" s="362">
        <f t="shared" si="318"/>
        <v>-34384</v>
      </c>
      <c r="DI76" s="362">
        <f t="shared" si="319"/>
        <v>-325178</v>
      </c>
      <c r="DJ76" s="362">
        <f t="shared" si="319"/>
        <v>72422</v>
      </c>
      <c r="DK76" s="362">
        <f t="shared" si="319"/>
        <v>-63644</v>
      </c>
      <c r="DL76" s="362">
        <f t="shared" si="319"/>
        <v>102559</v>
      </c>
      <c r="DM76" s="362">
        <f t="shared" si="319"/>
        <v>667359</v>
      </c>
      <c r="DN76" s="362">
        <f t="shared" si="319"/>
        <v>-24393</v>
      </c>
      <c r="DO76" s="362">
        <f t="shared" si="319"/>
        <v>316552</v>
      </c>
      <c r="DP76" s="362">
        <f t="shared" si="319"/>
        <v>638836</v>
      </c>
      <c r="DQ76" s="362">
        <f t="shared" si="319"/>
        <v>-911655</v>
      </c>
      <c r="DR76" s="362">
        <f t="shared" si="319"/>
        <v>1085843</v>
      </c>
      <c r="DS76" s="362">
        <f t="shared" si="319"/>
        <v>-786224</v>
      </c>
      <c r="DT76" s="362">
        <f t="shared" si="319"/>
        <v>-563030</v>
      </c>
      <c r="DU76" s="362"/>
      <c r="DV76" s="362"/>
      <c r="DW76" s="362"/>
      <c r="DX76" s="362"/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ht="15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61">
        <v>48587071</v>
      </c>
      <c r="BJ77" s="525">
        <v>53323801</v>
      </c>
      <c r="BK77" s="548">
        <v>47639916</v>
      </c>
      <c r="BL77" s="75">
        <v>41277642</v>
      </c>
      <c r="BM77" s="272">
        <v>27225851</v>
      </c>
      <c r="BN77" s="591">
        <v>15599032</v>
      </c>
      <c r="BO77" s="75"/>
      <c r="BP77" s="272"/>
      <c r="BQ77" s="272"/>
      <c r="BR77" s="272"/>
      <c r="BS77" s="272"/>
      <c r="BT77" s="272"/>
      <c r="BU77" s="72">
        <f t="shared" si="315"/>
        <v>-5791203</v>
      </c>
      <c r="BV77" s="76">
        <f t="shared" si="315"/>
        <v>-12587884</v>
      </c>
      <c r="BW77" s="76">
        <f t="shared" si="315"/>
        <v>-4542176</v>
      </c>
      <c r="BX77" s="76">
        <f t="shared" si="315"/>
        <v>-3408874</v>
      </c>
      <c r="BY77" s="76">
        <f t="shared" si="315"/>
        <v>-1101579</v>
      </c>
      <c r="BZ77" s="76">
        <f t="shared" si="315"/>
        <v>-1529690</v>
      </c>
      <c r="CA77" s="76">
        <f t="shared" si="315"/>
        <v>-6730435</v>
      </c>
      <c r="CB77" s="76">
        <f t="shared" si="315"/>
        <v>-4198993</v>
      </c>
      <c r="CC77" s="76">
        <f t="shared" si="315"/>
        <v>-1414684</v>
      </c>
      <c r="CD77" s="382">
        <f t="shared" si="315"/>
        <v>-9663669</v>
      </c>
      <c r="CE77" s="405">
        <f t="shared" si="316"/>
        <v>435696</v>
      </c>
      <c r="CF77" s="76">
        <f t="shared" si="316"/>
        <v>8330188</v>
      </c>
      <c r="CG77" s="76">
        <f t="shared" si="316"/>
        <v>4449710</v>
      </c>
      <c r="CH77" s="76">
        <f t="shared" si="316"/>
        <v>-1454542</v>
      </c>
      <c r="CI77" s="76">
        <f t="shared" si="316"/>
        <v>-1209376</v>
      </c>
      <c r="CJ77" s="223">
        <f t="shared" si="316"/>
        <v>35562493</v>
      </c>
      <c r="CK77" s="223">
        <f t="shared" si="316"/>
        <v>-801928</v>
      </c>
      <c r="CL77" s="223">
        <f t="shared" si="316"/>
        <v>4513641</v>
      </c>
      <c r="CM77" s="223">
        <f t="shared" si="316"/>
        <v>1692984</v>
      </c>
      <c r="CN77" s="223">
        <f t="shared" si="316"/>
        <v>27717768</v>
      </c>
      <c r="CO77" s="223">
        <f t="shared" si="317"/>
        <v>51671</v>
      </c>
      <c r="CP77" s="362">
        <f t="shared" si="317"/>
        <v>2282860</v>
      </c>
      <c r="CQ77" s="331">
        <f t="shared" si="317"/>
        <v>-3762548</v>
      </c>
      <c r="CR77" s="249">
        <f t="shared" si="317"/>
        <v>-3779193</v>
      </c>
      <c r="CS77" s="249">
        <f t="shared" si="317"/>
        <v>-2259511</v>
      </c>
      <c r="CT77" s="249">
        <f t="shared" si="317"/>
        <v>-1453722</v>
      </c>
      <c r="CU77" s="249">
        <f t="shared" si="317"/>
        <v>-1185124</v>
      </c>
      <c r="CV77" s="249">
        <f t="shared" si="317"/>
        <v>-35372787</v>
      </c>
      <c r="CW77" s="249">
        <f t="shared" si="317"/>
        <v>1077532</v>
      </c>
      <c r="CX77" s="249">
        <f t="shared" si="317"/>
        <v>-9797145</v>
      </c>
      <c r="CY77" s="249">
        <f t="shared" si="318"/>
        <v>-1747840</v>
      </c>
      <c r="CZ77" s="249">
        <f t="shared" si="318"/>
        <v>-28899787</v>
      </c>
      <c r="DA77" s="249">
        <f t="shared" si="318"/>
        <v>-1384888</v>
      </c>
      <c r="DB77" s="362">
        <f t="shared" si="318"/>
        <v>-1414305</v>
      </c>
      <c r="DC77" s="362">
        <f t="shared" si="318"/>
        <v>-5840693</v>
      </c>
      <c r="DD77" s="362">
        <f t="shared" si="318"/>
        <v>-3768729</v>
      </c>
      <c r="DE77" s="362">
        <f t="shared" si="318"/>
        <v>-3516986</v>
      </c>
      <c r="DF77" s="362">
        <f t="shared" si="318"/>
        <v>-5095641</v>
      </c>
      <c r="DG77" s="362">
        <f t="shared" si="318"/>
        <v>-2712341</v>
      </c>
      <c r="DH77" s="362">
        <f t="shared" si="318"/>
        <v>61044</v>
      </c>
      <c r="DI77" s="362">
        <f t="shared" si="319"/>
        <v>-2637171</v>
      </c>
      <c r="DJ77" s="362">
        <f t="shared" si="319"/>
        <v>4522507</v>
      </c>
      <c r="DK77" s="362">
        <f t="shared" si="319"/>
        <v>-267184</v>
      </c>
      <c r="DL77" s="362">
        <f t="shared" si="319"/>
        <v>-1195752</v>
      </c>
      <c r="DM77" s="362">
        <f t="shared" si="319"/>
        <v>-1360078</v>
      </c>
      <c r="DN77" s="362">
        <f t="shared" si="319"/>
        <v>8573435</v>
      </c>
      <c r="DO77" s="362">
        <f t="shared" si="319"/>
        <v>-1242005</v>
      </c>
      <c r="DP77" s="362">
        <f t="shared" si="319"/>
        <v>-1349261</v>
      </c>
      <c r="DQ77" s="362">
        <f t="shared" si="319"/>
        <v>-3880247</v>
      </c>
      <c r="DR77" s="362">
        <f t="shared" si="319"/>
        <v>4188135</v>
      </c>
      <c r="DS77" s="362">
        <f t="shared" si="319"/>
        <v>-1553980</v>
      </c>
      <c r="DT77" s="362">
        <f t="shared" si="319"/>
        <v>-7804278</v>
      </c>
      <c r="DU77" s="362"/>
      <c r="DV77" s="362"/>
      <c r="DW77" s="362"/>
      <c r="DX77" s="362"/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ht="15">
      <c r="A78" s="139"/>
      <c r="B78" s="52" t="s">
        <v>144</v>
      </c>
      <c r="C78" s="128">
        <f>SUM(C73:C77)</f>
        <v>163351498</v>
      </c>
      <c r="D78" s="129">
        <f t="shared" si="320" ref="D78:AF78">SUM(D73:D77)</f>
        <v>124651563</v>
      </c>
      <c r="E78" s="129">
        <f t="shared" si="320"/>
        <v>80908111</v>
      </c>
      <c r="F78" s="129">
        <f t="shared" si="320"/>
        <v>50000486</v>
      </c>
      <c r="G78" s="129">
        <f t="shared" si="320"/>
        <v>35302791</v>
      </c>
      <c r="H78" s="129">
        <f t="shared" si="320"/>
        <v>37498441</v>
      </c>
      <c r="I78" s="129">
        <f t="shared" si="320"/>
        <v>38643498</v>
      </c>
      <c r="J78" s="129">
        <f t="shared" si="320"/>
        <v>50611245</v>
      </c>
      <c r="K78" s="129">
        <f t="shared" si="320"/>
        <v>76041526</v>
      </c>
      <c r="L78" s="130">
        <f t="shared" si="320"/>
        <v>157800688</v>
      </c>
      <c r="M78" s="129">
        <f t="shared" si="320"/>
        <v>171897196</v>
      </c>
      <c r="N78" s="129">
        <f t="shared" si="320"/>
        <v>153091965</v>
      </c>
      <c r="O78" s="129">
        <f t="shared" si="320"/>
        <v>142985876</v>
      </c>
      <c r="P78" s="129">
        <f t="shared" si="320"/>
        <v>114544882</v>
      </c>
      <c r="Q78" s="129">
        <f t="shared" si="320"/>
        <v>86060306</v>
      </c>
      <c r="R78" s="129">
        <f t="shared" si="320"/>
        <v>46679892</v>
      </c>
      <c r="S78" s="129">
        <f t="shared" si="320"/>
        <v>35558824</v>
      </c>
      <c r="T78" s="129">
        <f t="shared" si="320"/>
        <v>35358723</v>
      </c>
      <c r="U78" s="129">
        <f t="shared" si="320"/>
        <v>33767477</v>
      </c>
      <c r="V78" s="129">
        <f t="shared" si="320"/>
        <v>44428537</v>
      </c>
      <c r="W78" s="129">
        <f t="shared" si="320"/>
        <v>72897613</v>
      </c>
      <c r="X78" s="130">
        <f t="shared" si="320"/>
        <v>130998490</v>
      </c>
      <c r="Y78" s="129">
        <f t="shared" si="320"/>
        <v>168233791</v>
      </c>
      <c r="Z78" s="129">
        <f t="shared" si="320"/>
        <v>178280658</v>
      </c>
      <c r="AA78" s="129">
        <f t="shared" si="320"/>
        <v>168873968</v>
      </c>
      <c r="AB78" s="129">
        <f t="shared" si="320"/>
        <v>111607631</v>
      </c>
      <c r="AC78" s="129">
        <f t="shared" si="320"/>
        <v>70153840</v>
      </c>
      <c r="AD78" s="129">
        <f t="shared" si="320"/>
        <v>83020394</v>
      </c>
      <c r="AE78" s="129">
        <f t="shared" si="320"/>
        <v>34374011</v>
      </c>
      <c r="AF78" s="129">
        <f t="shared" si="320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62">
        <v>153559766</v>
      </c>
      <c r="BJ78" s="526">
        <v>158297996</v>
      </c>
      <c r="BK78" s="549">
        <v>135743240</v>
      </c>
      <c r="BL78" s="77">
        <v>114848578</v>
      </c>
      <c r="BM78" s="273">
        <v>62020908</v>
      </c>
      <c r="BN78" s="592">
        <f>SUM(BN73:BN77)</f>
        <v>33794675</v>
      </c>
      <c r="BO78" s="77"/>
      <c r="BP78" s="273"/>
      <c r="BQ78" s="273"/>
      <c r="BR78" s="273"/>
      <c r="BS78" s="273"/>
      <c r="BT78" s="273"/>
      <c r="BU78" s="128">
        <f t="shared" si="321" ref="BU78:BU85">SUM(BU73:BU77)</f>
        <v>-20365622</v>
      </c>
      <c r="BV78" s="131">
        <f t="shared" si="322" ref="BV78:BW78">SUM(BV73:BV77)</f>
        <v>-10106681</v>
      </c>
      <c r="BW78" s="131">
        <f t="shared" si="322"/>
        <v>5152195</v>
      </c>
      <c r="BX78" s="131">
        <f t="shared" si="323" ref="BX78:BY78">SUM(BX73:BX77)</f>
        <v>-3320594</v>
      </c>
      <c r="BY78" s="131">
        <f t="shared" si="323"/>
        <v>256033</v>
      </c>
      <c r="BZ78" s="131">
        <f t="shared" si="324" ref="BZ78:CH78">SUM(BZ73:BZ77)</f>
        <v>-2139718</v>
      </c>
      <c r="CA78" s="131">
        <f t="shared" si="324"/>
        <v>-4876021</v>
      </c>
      <c r="CB78" s="131">
        <f t="shared" si="324"/>
        <v>-6182708</v>
      </c>
      <c r="CC78" s="131">
        <f t="shared" si="324"/>
        <v>-3143913</v>
      </c>
      <c r="CD78" s="383">
        <f t="shared" si="324"/>
        <v>-26802198</v>
      </c>
      <c r="CE78" s="406">
        <f t="shared" si="324"/>
        <v>-3663405</v>
      </c>
      <c r="CF78" s="131">
        <f t="shared" si="324"/>
        <v>25188693</v>
      </c>
      <c r="CG78" s="131">
        <f t="shared" si="324"/>
        <v>25888092</v>
      </c>
      <c r="CH78" s="131">
        <f t="shared" si="324"/>
        <v>-2937251</v>
      </c>
      <c r="CI78" s="131">
        <f t="shared" si="325" ref="CI78:CJ78">SUM(CI73:CI77)</f>
        <v>-15906466</v>
      </c>
      <c r="CJ78" s="224">
        <f t="shared" si="325"/>
        <v>36340502</v>
      </c>
      <c r="CK78" s="224">
        <f t="shared" si="326" ref="CK78:CL78">SUM(CK73:CK77)</f>
        <v>-1184813</v>
      </c>
      <c r="CL78" s="224">
        <f t="shared" si="326"/>
        <v>6016832</v>
      </c>
      <c r="CM78" s="224">
        <f t="shared" si="327" ref="CM78:CN78">SUM(CM73:CM77)</f>
        <v>860248</v>
      </c>
      <c r="CN78" s="224">
        <f t="shared" si="327"/>
        <v>23139769</v>
      </c>
      <c r="CO78" s="224">
        <f t="shared" si="328" ref="CO78:CQ78">SUM(CO73:CO77)</f>
        <v>-2038593</v>
      </c>
      <c r="CP78" s="363">
        <f t="shared" si="328"/>
        <v>2522621</v>
      </c>
      <c r="CQ78" s="332">
        <f t="shared" si="328"/>
        <v>195611</v>
      </c>
      <c r="CR78" s="250">
        <f t="shared" si="329" ref="CR78">SUM(CR73:CR77)</f>
        <v>-3988840</v>
      </c>
      <c r="CS78" s="250">
        <f t="shared" si="330" ref="CS78">SUM(CS73:CS77)</f>
        <v>-3744792</v>
      </c>
      <c r="CT78" s="250">
        <f t="shared" si="331" ref="CT78">SUM(CT73:CT77)</f>
        <v>-4177208</v>
      </c>
      <c r="CU78" s="250">
        <f t="shared" si="332" ref="CU78">SUM(CU73:CU77)</f>
        <v>1749582</v>
      </c>
      <c r="CV78" s="250">
        <f t="shared" si="333" ref="CV78">SUM(CV73:CV77)</f>
        <v>-37027396</v>
      </c>
      <c r="CW78" s="250">
        <f t="shared" si="334" ref="CW78">SUM(CW73:CW77)</f>
        <v>394047</v>
      </c>
      <c r="CX78" s="250">
        <f t="shared" si="335" ref="CX78">SUM(CX73:CX77)</f>
        <v>-10668815</v>
      </c>
      <c r="CY78" s="250">
        <f t="shared" si="336" ref="CY78">SUM(CY73:CY77)</f>
        <v>-1732008</v>
      </c>
      <c r="CZ78" s="250">
        <f t="shared" si="337" ref="CZ78">SUM(CZ73:CZ77)</f>
        <v>-25908772</v>
      </c>
      <c r="DA78" s="250">
        <f t="shared" si="338" ref="DA78">SUM(DA73:DA77)</f>
        <v>-7650775</v>
      </c>
      <c r="DB78" s="363">
        <f t="shared" si="339" ref="DB78">SUM(DB73:DB77)</f>
        <v>-2178549</v>
      </c>
      <c r="DC78" s="363">
        <f t="shared" si="340" ref="DC78">SUM(DC73:DC77)</f>
        <v>-20460952</v>
      </c>
      <c r="DD78" s="363">
        <f t="shared" si="341" ref="DD78">SUM(DD73:DD77)</f>
        <v>-23224439</v>
      </c>
      <c r="DE78" s="363">
        <f t="shared" si="342" ref="DE78">SUM(DE73:DE77)</f>
        <v>-12502644</v>
      </c>
      <c r="DF78" s="363">
        <f t="shared" si="343" ref="DF78:DG78">SUM(DF73:DF77)</f>
        <v>-11295762</v>
      </c>
      <c r="DG78" s="363">
        <f t="shared" si="343"/>
        <v>-1869322</v>
      </c>
      <c r="DH78" s="363">
        <f t="shared" si="344" ref="DH78">SUM(DH73:DH77)</f>
        <v>1811923</v>
      </c>
      <c r="DI78" s="363">
        <f t="shared" si="345" ref="DI78">SUM(DI73:DI77)</f>
        <v>-4161968</v>
      </c>
      <c r="DJ78" s="363">
        <f t="shared" si="346" ref="DJ78:DK78">SUM(DJ73:DJ77)</f>
        <v>5681827</v>
      </c>
      <c r="DK78" s="363">
        <f t="shared" si="346"/>
        <v>-250872</v>
      </c>
      <c r="DL78" s="363">
        <f t="shared" si="347" ref="DL78:DM78">SUM(DL73:DL77)</f>
        <v>-1584936</v>
      </c>
      <c r="DM78" s="363">
        <f t="shared" si="347"/>
        <v>7351980</v>
      </c>
      <c r="DN78" s="363">
        <f t="shared" si="348" ref="DN78:DO78">SUM(DN73:DN77)</f>
        <v>6101335</v>
      </c>
      <c r="DO78" s="363">
        <f t="shared" si="348"/>
        <v>5591316</v>
      </c>
      <c r="DP78" s="363">
        <f t="shared" si="349" ref="DP78">SUM(DP73:DP77)</f>
        <v>7230617</v>
      </c>
      <c r="DQ78" s="363">
        <f t="shared" si="350" ref="DQ78:DR78">SUM(DQ73:DQ77)</f>
        <v>-16883292</v>
      </c>
      <c r="DR78" s="363">
        <f t="shared" si="350"/>
        <v>18713917</v>
      </c>
      <c r="DS78" s="363">
        <f t="shared" si="351" ref="DS78:DT78">SUM(DS73:DS77)</f>
        <v>-8013192</v>
      </c>
      <c r="DT78" s="363">
        <f t="shared" si="351"/>
        <v>-14010246</v>
      </c>
      <c r="DU78" s="363"/>
      <c r="DV78" s="363"/>
      <c r="DW78" s="363"/>
      <c r="DX78" s="363"/>
      <c r="DY78" s="363"/>
      <c r="DZ78" s="363"/>
      <c r="EA78" s="363"/>
      <c r="EC78" s="77">
        <f t="shared" si="352" ref="EC78">SUM(EC73:EC77)</f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42"/>
      <c r="BM79" s="278"/>
      <c r="BN79" s="593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ht="15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70">
        <v>171824784</v>
      </c>
      <c r="BJ80" s="533">
        <v>171135904</v>
      </c>
      <c r="BK80" s="557">
        <v>140445823</v>
      </c>
      <c r="BL80" s="28">
        <v>118110634</v>
      </c>
      <c r="BM80" s="279">
        <v>49748489</v>
      </c>
      <c r="BN80" s="594">
        <v>0</v>
      </c>
      <c r="BO80" s="28"/>
      <c r="BP80" s="279"/>
      <c r="BQ80" s="279"/>
      <c r="BR80" s="279"/>
      <c r="BS80" s="279"/>
      <c r="BT80" s="279"/>
      <c r="BU80" s="89">
        <f t="shared" si="353" ref="BU80:CD84">O80-C80</f>
        <v>-19671755.13000001</v>
      </c>
      <c r="BV80" s="92">
        <f t="shared" si="353"/>
        <v>2847286.9400000125</v>
      </c>
      <c r="BW80" s="92">
        <f t="shared" si="353"/>
        <v>10297466.109999999</v>
      </c>
      <c r="BX80" s="92">
        <f t="shared" si="353"/>
        <v>-100894.91000000015</v>
      </c>
      <c r="BY80" s="92">
        <f t="shared" si="353"/>
        <v>1634488.7999999989</v>
      </c>
      <c r="BZ80" s="92">
        <f t="shared" si="353"/>
        <v>-951094.69999999925</v>
      </c>
      <c r="CA80" s="92">
        <f t="shared" si="353"/>
        <v>1358083.1799999997</v>
      </c>
      <c r="CB80" s="92">
        <f t="shared" si="353"/>
        <v>-3445180.75</v>
      </c>
      <c r="CC80" s="92">
        <f t="shared" si="353"/>
        <v>-1296979.0700000003</v>
      </c>
      <c r="CD80" s="390">
        <f t="shared" si="353"/>
        <v>-11565377.289999992</v>
      </c>
      <c r="CE80" s="413">
        <f t="shared" si="354" ref="CE80:CN84">Y80-M80</f>
        <v>2554037.3799999952</v>
      </c>
      <c r="CF80" s="92">
        <f t="shared" si="354"/>
        <v>25712798.280000001</v>
      </c>
      <c r="CG80" s="92">
        <f t="shared" si="354"/>
        <v>28359687.100000009</v>
      </c>
      <c r="CH80" s="92">
        <f t="shared" si="354"/>
        <v>785758.75999999046</v>
      </c>
      <c r="CI80" s="92">
        <f t="shared" si="354"/>
        <v>-13428313.130000003</v>
      </c>
      <c r="CJ80" s="231">
        <f t="shared" si="354"/>
        <v>2319058.5800000019</v>
      </c>
      <c r="CK80" s="231">
        <f t="shared" si="354"/>
        <v>278921.3900000006</v>
      </c>
      <c r="CL80" s="231">
        <f t="shared" si="354"/>
        <v>2602018.0500000007</v>
      </c>
      <c r="CM80" s="231">
        <f t="shared" si="354"/>
        <v>1482692.1500000004</v>
      </c>
      <c r="CN80" s="231">
        <f t="shared" si="354"/>
        <v>161669</v>
      </c>
      <c r="CO80" s="231">
        <f t="shared" si="355" ref="CO80:CX84">AI80-W80</f>
        <v>6915902.1300000027</v>
      </c>
      <c r="CP80" s="370">
        <f t="shared" si="355"/>
        <v>21127152.939999998</v>
      </c>
      <c r="CQ80" s="339">
        <f t="shared" si="355"/>
        <v>31535066</v>
      </c>
      <c r="CR80" s="244">
        <f t="shared" si="355"/>
        <v>21422517</v>
      </c>
      <c r="CS80" s="244">
        <f t="shared" si="355"/>
        <v>28809896.379999995</v>
      </c>
      <c r="CT80" s="244">
        <f t="shared" si="355"/>
        <v>18294442.840000004</v>
      </c>
      <c r="CU80" s="244">
        <f t="shared" si="355"/>
        <v>15935829</v>
      </c>
      <c r="CV80" s="244">
        <f t="shared" si="355"/>
        <v>6737872.4699999988</v>
      </c>
      <c r="CW80" s="244">
        <f t="shared" si="355"/>
        <v>6691569</v>
      </c>
      <c r="CX80" s="244">
        <f t="shared" si="355"/>
        <v>4799003.2899999991</v>
      </c>
      <c r="CY80" s="244">
        <f t="shared" si="356" ref="CY80:DH84">AS80-AG80</f>
        <v>5201656</v>
      </c>
      <c r="CZ80" s="244">
        <f t="shared" si="356"/>
        <v>12543753</v>
      </c>
      <c r="DA80" s="244">
        <f t="shared" si="356"/>
        <v>5730846</v>
      </c>
      <c r="DB80" s="370">
        <f t="shared" si="356"/>
        <v>24071159</v>
      </c>
      <c r="DC80" s="370">
        <f t="shared" si="356"/>
        <v>6563290</v>
      </c>
      <c r="DD80" s="370">
        <f t="shared" si="356"/>
        <v>1232097</v>
      </c>
      <c r="DE80" s="370">
        <f t="shared" si="356"/>
        <v>-1781977</v>
      </c>
      <c r="DF80" s="370">
        <f t="shared" si="356"/>
        <v>-12834293</v>
      </c>
      <c r="DG80" s="370">
        <f t="shared" si="356"/>
        <v>-759211</v>
      </c>
      <c r="DH80" s="370">
        <f t="shared" si="356"/>
        <v>-2450048</v>
      </c>
      <c r="DI80" s="370">
        <f t="shared" si="357" ref="DI80:DT84">BC80-AQ80</f>
        <v>-6928368</v>
      </c>
      <c r="DJ80" s="370">
        <f t="shared" si="357"/>
        <v>-2422131</v>
      </c>
      <c r="DK80" s="370">
        <f t="shared" si="357"/>
        <v>-4244119</v>
      </c>
      <c r="DL80" s="370">
        <f t="shared" si="357"/>
        <v>-9874200</v>
      </c>
      <c r="DM80" s="370">
        <f t="shared" si="357"/>
        <v>8298623</v>
      </c>
      <c r="DN80" s="370">
        <f t="shared" si="357"/>
        <v>-7556406</v>
      </c>
      <c r="DO80" s="370">
        <f t="shared" si="357"/>
        <v>10557862</v>
      </c>
      <c r="DP80" s="370">
        <f t="shared" si="357"/>
        <v>16805626</v>
      </c>
      <c r="DQ80" s="370">
        <f t="shared" si="357"/>
        <v>-11786071</v>
      </c>
      <c r="DR80" s="370">
        <f t="shared" si="357"/>
        <v>34350940</v>
      </c>
      <c r="DS80" s="370">
        <f t="shared" si="357"/>
        <v>-5387160</v>
      </c>
      <c r="DT80" s="370">
        <f t="shared" si="357"/>
        <v>-28663961</v>
      </c>
      <c r="DU80" s="370"/>
      <c r="DV80" s="370"/>
      <c r="DW80" s="370"/>
      <c r="DX80" s="370"/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ht="15">
      <c r="A81" s="138"/>
      <c r="B81" s="32" t="s">
        <v>140</v>
      </c>
      <c r="C81" s="89">
        <v>11097916.74</v>
      </c>
      <c r="D81" s="90">
        <v>7823120.6100000003</v>
      </c>
      <c r="E81" s="90">
        <v>4949333.2599999998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3755317.6499999999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1933053.8600000001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3363296.3700000001</v>
      </c>
      <c r="AE81" s="214">
        <v>2828446</v>
      </c>
      <c r="AF81" s="214">
        <v>1908778.6399999999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70">
        <v>21840815</v>
      </c>
      <c r="BJ81" s="533">
        <v>22105142</v>
      </c>
      <c r="BK81" s="557">
        <v>20638072</v>
      </c>
      <c r="BL81" s="28">
        <v>18431428</v>
      </c>
      <c r="BM81" s="279">
        <v>7901582</v>
      </c>
      <c r="BN81" s="594">
        <v>0</v>
      </c>
      <c r="BO81" s="28"/>
      <c r="BP81" s="279"/>
      <c r="BQ81" s="279"/>
      <c r="BR81" s="279"/>
      <c r="BS81" s="279"/>
      <c r="BT81" s="279"/>
      <c r="BU81" s="89">
        <f t="shared" si="353"/>
        <v>-2569156.2000000011</v>
      </c>
      <c r="BV81" s="92">
        <f t="shared" si="353"/>
        <v>-607698.91999999993</v>
      </c>
      <c r="BW81" s="92">
        <f t="shared" si="353"/>
        <v>-278850.79999999981</v>
      </c>
      <c r="BX81" s="92">
        <f t="shared" si="353"/>
        <v>-58469.419999999925</v>
      </c>
      <c r="BY81" s="92">
        <f t="shared" si="353"/>
        <v>361974.8600000001</v>
      </c>
      <c r="BZ81" s="92">
        <f t="shared" si="353"/>
        <v>-119174.60999999987</v>
      </c>
      <c r="CA81" s="92">
        <f t="shared" si="353"/>
        <v>134567.44999999995</v>
      </c>
      <c r="CB81" s="92">
        <f t="shared" si="353"/>
        <v>-267625.01000000001</v>
      </c>
      <c r="CC81" s="92">
        <f t="shared" si="353"/>
        <v>327623.39000000013</v>
      </c>
      <c r="CD81" s="390">
        <f t="shared" si="353"/>
        <v>-231052.30000000075</v>
      </c>
      <c r="CE81" s="413">
        <f t="shared" si="354"/>
        <v>2586840.6699999999</v>
      </c>
      <c r="CF81" s="92">
        <f t="shared" si="354"/>
        <v>3392579.9700000007</v>
      </c>
      <c r="CG81" s="92">
        <f t="shared" si="354"/>
        <v>4086571.5500000007</v>
      </c>
      <c r="CH81" s="92">
        <f t="shared" si="354"/>
        <v>2119230.5799999991</v>
      </c>
      <c r="CI81" s="92">
        <f t="shared" si="354"/>
        <v>19878.290000000037</v>
      </c>
      <c r="CJ81" s="231">
        <f t="shared" si="354"/>
        <v>1093607.8300000001</v>
      </c>
      <c r="CK81" s="231">
        <f t="shared" si="354"/>
        <v>895392.1399999999</v>
      </c>
      <c r="CL81" s="231">
        <f t="shared" si="354"/>
        <v>572912.7899999998</v>
      </c>
      <c r="CM81" s="231">
        <f t="shared" si="354"/>
        <v>410058.02000000002</v>
      </c>
      <c r="CN81" s="231">
        <f t="shared" si="354"/>
        <v>346860</v>
      </c>
      <c r="CO81" s="231">
        <f t="shared" si="355"/>
        <v>1101248.96</v>
      </c>
      <c r="CP81" s="370">
        <f t="shared" si="355"/>
        <v>3796069.3900000006</v>
      </c>
      <c r="CQ81" s="339">
        <f t="shared" si="355"/>
        <v>3230389</v>
      </c>
      <c r="CR81" s="244">
        <f t="shared" si="355"/>
        <v>3994301</v>
      </c>
      <c r="CS81" s="244">
        <f t="shared" si="355"/>
        <v>4782843.9100000001</v>
      </c>
      <c r="CT81" s="244">
        <f t="shared" si="355"/>
        <v>2888015.7300000004</v>
      </c>
      <c r="CU81" s="244">
        <f t="shared" si="355"/>
        <v>3270746.25</v>
      </c>
      <c r="CV81" s="244">
        <f t="shared" si="355"/>
        <v>1445904.6299999999</v>
      </c>
      <c r="CW81" s="244">
        <f t="shared" si="355"/>
        <v>766631</v>
      </c>
      <c r="CX81" s="244">
        <f t="shared" si="355"/>
        <v>777815.3600000001</v>
      </c>
      <c r="CY81" s="244">
        <f t="shared" si="356"/>
        <v>715345</v>
      </c>
      <c r="CZ81" s="244">
        <f t="shared" si="356"/>
        <v>1669735</v>
      </c>
      <c r="DA81" s="244">
        <f t="shared" si="356"/>
        <v>2036853</v>
      </c>
      <c r="DB81" s="370">
        <f t="shared" si="356"/>
        <v>4963196</v>
      </c>
      <c r="DC81" s="370">
        <f t="shared" si="356"/>
        <v>3408062</v>
      </c>
      <c r="DD81" s="370">
        <f t="shared" si="356"/>
        <v>2454433</v>
      </c>
      <c r="DE81" s="370">
        <f t="shared" si="356"/>
        <v>1705014</v>
      </c>
      <c r="DF81" s="370">
        <f t="shared" si="356"/>
        <v>574064</v>
      </c>
      <c r="DG81" s="370">
        <f t="shared" si="356"/>
        <v>1216769</v>
      </c>
      <c r="DH81" s="370">
        <f t="shared" si="356"/>
        <v>718881</v>
      </c>
      <c r="DI81" s="370">
        <f t="shared" si="357"/>
        <v>-923134</v>
      </c>
      <c r="DJ81" s="370">
        <f t="shared" si="357"/>
        <v>222308</v>
      </c>
      <c r="DK81" s="370">
        <f t="shared" si="357"/>
        <v>-185870</v>
      </c>
      <c r="DL81" s="370">
        <f t="shared" si="357"/>
        <v>-941062</v>
      </c>
      <c r="DM81" s="370">
        <f t="shared" si="357"/>
        <v>552022</v>
      </c>
      <c r="DN81" s="370">
        <f t="shared" si="357"/>
        <v>10869</v>
      </c>
      <c r="DO81" s="370">
        <f t="shared" si="357"/>
        <v>2710444</v>
      </c>
      <c r="DP81" s="370">
        <f t="shared" si="357"/>
        <v>3138528</v>
      </c>
      <c r="DQ81" s="370">
        <f t="shared" si="357"/>
        <v>1534882</v>
      </c>
      <c r="DR81" s="370">
        <f t="shared" si="357"/>
        <v>5634696</v>
      </c>
      <c r="DS81" s="370">
        <f t="shared" si="357"/>
        <v>-1276294</v>
      </c>
      <c r="DT81" s="370">
        <f t="shared" si="357"/>
        <v>-5528082</v>
      </c>
      <c r="DU81" s="370"/>
      <c r="DV81" s="370"/>
      <c r="DW81" s="370"/>
      <c r="DX81" s="370"/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ht="15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3420801.0899999999</v>
      </c>
      <c r="G82" s="90">
        <v>2566367.5</v>
      </c>
      <c r="H82" s="90">
        <v>2533389.6899999999</v>
      </c>
      <c r="I82" s="90">
        <v>2363428.25</v>
      </c>
      <c r="J82" s="90">
        <v>3321963.6800000002</v>
      </c>
      <c r="K82" s="90">
        <v>5055755.6699999999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5149789.3799999999</v>
      </c>
      <c r="R82" s="90">
        <v>2716339.8500000001</v>
      </c>
      <c r="S82" s="90">
        <v>2371840.8799999999</v>
      </c>
      <c r="T82" s="90">
        <v>2088505.6000000001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4517754.0899999999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70">
        <v>18268945</v>
      </c>
      <c r="BJ82" s="533">
        <v>17951259</v>
      </c>
      <c r="BK82" s="557">
        <v>15492846</v>
      </c>
      <c r="BL82" s="28">
        <v>12616625</v>
      </c>
      <c r="BM82" s="279">
        <v>5734330</v>
      </c>
      <c r="BN82" s="594">
        <v>0</v>
      </c>
      <c r="BO82" s="28"/>
      <c r="BP82" s="279"/>
      <c r="BQ82" s="279"/>
      <c r="BR82" s="279"/>
      <c r="BS82" s="279"/>
      <c r="BT82" s="279"/>
      <c r="BU82" s="89">
        <f t="shared" si="353"/>
        <v>-2901003.0700000003</v>
      </c>
      <c r="BV82" s="92">
        <f t="shared" si="353"/>
        <v>-1460074.2899999991</v>
      </c>
      <c r="BW82" s="92">
        <f t="shared" si="353"/>
        <v>-352846.04000000004</v>
      </c>
      <c r="BX82" s="92">
        <f t="shared" si="353"/>
        <v>-704461.23999999976</v>
      </c>
      <c r="BY82" s="92">
        <f t="shared" si="353"/>
        <v>-194526.62000000011</v>
      </c>
      <c r="BZ82" s="92">
        <f t="shared" si="353"/>
        <v>-444884.08999999985</v>
      </c>
      <c r="CA82" s="92">
        <f t="shared" si="353"/>
        <v>-67498.180000000168</v>
      </c>
      <c r="CB82" s="92">
        <f t="shared" si="353"/>
        <v>-530771.68000000017</v>
      </c>
      <c r="CC82" s="92">
        <f t="shared" si="353"/>
        <v>-323342.43999999948</v>
      </c>
      <c r="CD82" s="390">
        <f t="shared" si="353"/>
        <v>-1594171.629999999</v>
      </c>
      <c r="CE82" s="413">
        <f t="shared" si="354"/>
        <v>-508593.16999999993</v>
      </c>
      <c r="CF82" s="92">
        <f t="shared" si="354"/>
        <v>1858062.2799999993</v>
      </c>
      <c r="CG82" s="92">
        <f t="shared" si="354"/>
        <v>3017405.8800000008</v>
      </c>
      <c r="CH82" s="92">
        <f t="shared" si="354"/>
        <v>746974.29000000004</v>
      </c>
      <c r="CI82" s="92">
        <f t="shared" si="354"/>
        <v>-632035.29000000004</v>
      </c>
      <c r="CJ82" s="231">
        <f t="shared" si="354"/>
        <v>531432.89999999991</v>
      </c>
      <c r="CK82" s="231">
        <f t="shared" si="354"/>
        <v>110524.12000000011</v>
      </c>
      <c r="CL82" s="231">
        <f t="shared" si="354"/>
        <v>365027.14999999991</v>
      </c>
      <c r="CM82" s="231">
        <f t="shared" si="354"/>
        <v>301493.93000000017</v>
      </c>
      <c r="CN82" s="231">
        <f t="shared" si="354"/>
        <v>30741</v>
      </c>
      <c r="CO82" s="231">
        <f t="shared" si="355"/>
        <v>879937.76999999955</v>
      </c>
      <c r="CP82" s="370">
        <f t="shared" si="355"/>
        <v>2005433.7599999998</v>
      </c>
      <c r="CQ82" s="339">
        <f t="shared" si="355"/>
        <v>3644126</v>
      </c>
      <c r="CR82" s="244">
        <f t="shared" si="355"/>
        <v>3460817</v>
      </c>
      <c r="CS82" s="244">
        <f t="shared" si="355"/>
        <v>3030929.4199999999</v>
      </c>
      <c r="CT82" s="244">
        <f t="shared" si="355"/>
        <v>2250608.7199999997</v>
      </c>
      <c r="CU82" s="244">
        <f t="shared" si="355"/>
        <v>1699715.9100000001</v>
      </c>
      <c r="CV82" s="244">
        <f t="shared" si="355"/>
        <v>932085.25</v>
      </c>
      <c r="CW82" s="244">
        <f t="shared" si="355"/>
        <v>955837</v>
      </c>
      <c r="CX82" s="244">
        <f t="shared" si="355"/>
        <v>804408.25</v>
      </c>
      <c r="CY82" s="244">
        <f t="shared" si="356"/>
        <v>673560</v>
      </c>
      <c r="CZ82" s="244">
        <f t="shared" si="356"/>
        <v>1385380</v>
      </c>
      <c r="DA82" s="244">
        <f t="shared" si="356"/>
        <v>1157901</v>
      </c>
      <c r="DB82" s="370">
        <f t="shared" si="356"/>
        <v>2940114</v>
      </c>
      <c r="DC82" s="370">
        <f t="shared" si="356"/>
        <v>1013859</v>
      </c>
      <c r="DD82" s="370">
        <f t="shared" si="356"/>
        <v>378468</v>
      </c>
      <c r="DE82" s="370">
        <f t="shared" si="356"/>
        <v>-281477</v>
      </c>
      <c r="DF82" s="370">
        <f t="shared" si="356"/>
        <v>-1376305</v>
      </c>
      <c r="DG82" s="370">
        <f t="shared" si="356"/>
        <v>188471</v>
      </c>
      <c r="DH82" s="370">
        <f t="shared" si="356"/>
        <v>-444396</v>
      </c>
      <c r="DI82" s="370">
        <f t="shared" si="357"/>
        <v>-1053995</v>
      </c>
      <c r="DJ82" s="370">
        <f t="shared" si="357"/>
        <v>-448624</v>
      </c>
      <c r="DK82" s="370">
        <f t="shared" si="357"/>
        <v>-733456</v>
      </c>
      <c r="DL82" s="370">
        <f t="shared" si="357"/>
        <v>-993796</v>
      </c>
      <c r="DM82" s="370">
        <f t="shared" si="357"/>
        <v>227423</v>
      </c>
      <c r="DN82" s="370">
        <f t="shared" si="357"/>
        <v>-784419</v>
      </c>
      <c r="DO82" s="370">
        <f t="shared" si="357"/>
        <v>1051214</v>
      </c>
      <c r="DP82" s="370">
        <f t="shared" si="357"/>
        <v>1043601</v>
      </c>
      <c r="DQ82" s="370">
        <f t="shared" si="357"/>
        <v>-594262</v>
      </c>
      <c r="DR82" s="370">
        <f t="shared" si="357"/>
        <v>3611083</v>
      </c>
      <c r="DS82" s="370">
        <f t="shared" si="357"/>
        <v>-671611</v>
      </c>
      <c r="DT82" s="370">
        <f t="shared" si="357"/>
        <v>-3735462</v>
      </c>
      <c r="DU82" s="370"/>
      <c r="DV82" s="370"/>
      <c r="DW82" s="370"/>
      <c r="DX82" s="370"/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ht="15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3794273.1699999999</v>
      </c>
      <c r="G83" s="90">
        <v>3102570.73</v>
      </c>
      <c r="H83" s="90">
        <v>2841422.1800000002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3065860.6699999999</v>
      </c>
      <c r="S83" s="90">
        <v>2465107.2400000002</v>
      </c>
      <c r="T83" s="90">
        <v>2155892.8599999999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3398055.1899999999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70">
        <v>17871498</v>
      </c>
      <c r="BJ83" s="533">
        <v>17868263</v>
      </c>
      <c r="BK83" s="557">
        <v>16222349</v>
      </c>
      <c r="BL83" s="28">
        <v>13241101</v>
      </c>
      <c r="BM83" s="279">
        <v>6945082</v>
      </c>
      <c r="BN83" s="594">
        <v>0</v>
      </c>
      <c r="BO83" s="28"/>
      <c r="BP83" s="279"/>
      <c r="BQ83" s="279"/>
      <c r="BR83" s="279"/>
      <c r="BS83" s="279"/>
      <c r="BT83" s="279"/>
      <c r="BU83" s="89">
        <f t="shared" si="353"/>
        <v>-3292308.6600000001</v>
      </c>
      <c r="BV83" s="92">
        <f t="shared" si="353"/>
        <v>-1942931.2000000011</v>
      </c>
      <c r="BW83" s="92">
        <f t="shared" si="353"/>
        <v>-672657.56000000052</v>
      </c>
      <c r="BX83" s="92">
        <f t="shared" si="353"/>
        <v>-728412.5</v>
      </c>
      <c r="BY83" s="92">
        <f t="shared" si="353"/>
        <v>-637463.48999999976</v>
      </c>
      <c r="BZ83" s="92">
        <f t="shared" si="353"/>
        <v>-685529.3200000003</v>
      </c>
      <c r="CA83" s="92">
        <f t="shared" si="353"/>
        <v>-282884.29999999981</v>
      </c>
      <c r="CB83" s="92">
        <f t="shared" si="353"/>
        <v>-667590.29000000004</v>
      </c>
      <c r="CC83" s="92">
        <f t="shared" si="353"/>
        <v>-1140617.7299999995</v>
      </c>
      <c r="CD83" s="390">
        <f t="shared" si="353"/>
        <v>-1424248.3500000015</v>
      </c>
      <c r="CE83" s="413">
        <f t="shared" si="354"/>
        <v>-317284.1400000006</v>
      </c>
      <c r="CF83" s="92">
        <f t="shared" si="354"/>
        <v>2039621.7699999996</v>
      </c>
      <c r="CG83" s="92">
        <f t="shared" si="354"/>
        <v>2805965.2699999996</v>
      </c>
      <c r="CH83" s="92">
        <f t="shared" si="354"/>
        <v>969502.95000000112</v>
      </c>
      <c r="CI83" s="92">
        <f t="shared" si="354"/>
        <v>-787325.8599999994</v>
      </c>
      <c r="CJ83" s="231">
        <f t="shared" si="354"/>
        <v>332194.52000000002</v>
      </c>
      <c r="CK83" s="231">
        <f t="shared" si="354"/>
        <v>235677.75999999978</v>
      </c>
      <c r="CL83" s="231">
        <f t="shared" si="354"/>
        <v>690057.18000000017</v>
      </c>
      <c r="CM83" s="231">
        <f t="shared" si="354"/>
        <v>308124.06999999983</v>
      </c>
      <c r="CN83" s="231">
        <f t="shared" si="354"/>
        <v>92146</v>
      </c>
      <c r="CO83" s="231">
        <f t="shared" si="355"/>
        <v>1014847.5199999996</v>
      </c>
      <c r="CP83" s="370">
        <f t="shared" si="355"/>
        <v>1893624.2100000009</v>
      </c>
      <c r="CQ83" s="339">
        <f t="shared" si="355"/>
        <v>3122886</v>
      </c>
      <c r="CR83" s="244">
        <f t="shared" si="355"/>
        <v>2916426</v>
      </c>
      <c r="CS83" s="244">
        <f t="shared" si="355"/>
        <v>2774087.4600000009</v>
      </c>
      <c r="CT83" s="244">
        <f t="shared" si="355"/>
        <v>2259378.0399999991</v>
      </c>
      <c r="CU83" s="244">
        <f t="shared" si="355"/>
        <v>2079188.5999999996</v>
      </c>
      <c r="CV83" s="244">
        <f t="shared" si="355"/>
        <v>1436923.8100000001</v>
      </c>
      <c r="CW83" s="244">
        <f t="shared" si="355"/>
        <v>1424666</v>
      </c>
      <c r="CX83" s="244">
        <f t="shared" si="355"/>
        <v>583559.95999999996</v>
      </c>
      <c r="CY83" s="244">
        <f t="shared" si="356"/>
        <v>832671</v>
      </c>
      <c r="CZ83" s="244">
        <f t="shared" si="356"/>
        <v>1645667</v>
      </c>
      <c r="DA83" s="244">
        <f t="shared" si="356"/>
        <v>1485704</v>
      </c>
      <c r="DB83" s="370">
        <f t="shared" si="356"/>
        <v>2928336</v>
      </c>
      <c r="DC83" s="370">
        <f t="shared" si="356"/>
        <v>1765690</v>
      </c>
      <c r="DD83" s="370">
        <f t="shared" si="356"/>
        <v>439920</v>
      </c>
      <c r="DE83" s="370">
        <f t="shared" si="356"/>
        <v>28676</v>
      </c>
      <c r="DF83" s="370">
        <f t="shared" si="356"/>
        <v>-698242</v>
      </c>
      <c r="DG83" s="370">
        <f t="shared" si="356"/>
        <v>-41605</v>
      </c>
      <c r="DH83" s="370">
        <f t="shared" si="356"/>
        <v>-725030</v>
      </c>
      <c r="DI83" s="370">
        <f t="shared" si="357"/>
        <v>-1422587</v>
      </c>
      <c r="DJ83" s="370">
        <f t="shared" si="357"/>
        <v>-528717</v>
      </c>
      <c r="DK83" s="370">
        <f t="shared" si="357"/>
        <v>-646301</v>
      </c>
      <c r="DL83" s="370">
        <f t="shared" si="357"/>
        <v>-1235798</v>
      </c>
      <c r="DM83" s="370">
        <f t="shared" si="357"/>
        <v>-147691</v>
      </c>
      <c r="DN83" s="370">
        <f t="shared" si="357"/>
        <v>-306535</v>
      </c>
      <c r="DO83" s="370">
        <f t="shared" si="357"/>
        <v>431263</v>
      </c>
      <c r="DP83" s="370">
        <f t="shared" si="357"/>
        <v>1283461</v>
      </c>
      <c r="DQ83" s="370">
        <f t="shared" si="357"/>
        <v>78343</v>
      </c>
      <c r="DR83" s="370">
        <f t="shared" si="357"/>
        <v>2984574</v>
      </c>
      <c r="DS83" s="370">
        <f t="shared" si="357"/>
        <v>-193321</v>
      </c>
      <c r="DT83" s="370">
        <f t="shared" si="357"/>
        <v>-4109949</v>
      </c>
      <c r="DU83" s="370"/>
      <c r="DV83" s="370"/>
      <c r="DW83" s="370"/>
      <c r="DX83" s="370"/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ht="15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70">
        <v>52791820</v>
      </c>
      <c r="BJ84" s="533">
        <v>55000505</v>
      </c>
      <c r="BK84" s="557">
        <v>48946355</v>
      </c>
      <c r="BL84" s="28">
        <v>44679496</v>
      </c>
      <c r="BM84" s="279">
        <v>27437407</v>
      </c>
      <c r="BN84" s="594">
        <v>0</v>
      </c>
      <c r="BO84" s="28"/>
      <c r="BP84" s="279"/>
      <c r="BQ84" s="279"/>
      <c r="BR84" s="279"/>
      <c r="BS84" s="279"/>
      <c r="BT84" s="279"/>
      <c r="BU84" s="89">
        <f t="shared" si="353"/>
        <v>-7484443.3999999985</v>
      </c>
      <c r="BV84" s="92">
        <f t="shared" si="353"/>
        <v>-15166014.619999997</v>
      </c>
      <c r="BW84" s="92">
        <f t="shared" si="353"/>
        <v>-3077382.1799999997</v>
      </c>
      <c r="BX84" s="92">
        <f t="shared" si="353"/>
        <v>-2495201.9399999995</v>
      </c>
      <c r="BY84" s="92">
        <f t="shared" si="353"/>
        <v>-293489.4299999997</v>
      </c>
      <c r="BZ84" s="92">
        <f t="shared" si="353"/>
        <v>-1294601.4399999995</v>
      </c>
      <c r="CA84" s="92">
        <f t="shared" si="353"/>
        <v>-3292636.4499999993</v>
      </c>
      <c r="CB84" s="92">
        <f t="shared" si="353"/>
        <v>-3898804.0800000001</v>
      </c>
      <c r="CC84" s="92">
        <f t="shared" si="353"/>
        <v>-1161997.3299999982</v>
      </c>
      <c r="CD84" s="390">
        <f t="shared" si="353"/>
        <v>-5665846.200000003</v>
      </c>
      <c r="CE84" s="413">
        <f t="shared" si="354"/>
        <v>-855959.8200000003</v>
      </c>
      <c r="CF84" s="92">
        <f t="shared" si="354"/>
        <v>5065222.8299999982</v>
      </c>
      <c r="CG84" s="92">
        <f t="shared" si="354"/>
        <v>2837052.7100000009</v>
      </c>
      <c r="CH84" s="92">
        <f t="shared" si="354"/>
        <v>95497.339999999851</v>
      </c>
      <c r="CI84" s="92">
        <f t="shared" si="354"/>
        <v>-2931107.7600000016</v>
      </c>
      <c r="CJ84" s="231">
        <f t="shared" si="354"/>
        <v>15866149.220000001</v>
      </c>
      <c r="CK84" s="231">
        <f t="shared" si="354"/>
        <v>-486736.41000000015</v>
      </c>
      <c r="CL84" s="231">
        <f t="shared" si="354"/>
        <v>2304181.1400000006</v>
      </c>
      <c r="CM84" s="231">
        <f t="shared" si="354"/>
        <v>2250248.2599999998</v>
      </c>
      <c r="CN84" s="231">
        <f t="shared" si="354"/>
        <v>6738637</v>
      </c>
      <c r="CO84" s="231">
        <f t="shared" si="355"/>
        <v>1998878</v>
      </c>
      <c r="CP84" s="370">
        <f t="shared" si="355"/>
        <v>7576133.3599999994</v>
      </c>
      <c r="CQ84" s="339">
        <f t="shared" si="355"/>
        <v>8484336</v>
      </c>
      <c r="CR84" s="244">
        <f t="shared" si="355"/>
        <v>4606870</v>
      </c>
      <c r="CS84" s="244">
        <f t="shared" si="355"/>
        <v>9439751.6400000006</v>
      </c>
      <c r="CT84" s="244">
        <f t="shared" si="355"/>
        <v>6933932.870000001</v>
      </c>
      <c r="CU84" s="244">
        <f t="shared" si="355"/>
        <v>6019196.8200000003</v>
      </c>
      <c r="CV84" s="244">
        <f t="shared" si="355"/>
        <v>-11833056.460000001</v>
      </c>
      <c r="CW84" s="244">
        <f t="shared" si="355"/>
        <v>4097019</v>
      </c>
      <c r="CX84" s="244">
        <f t="shared" si="355"/>
        <v>-1324897.8800000008</v>
      </c>
      <c r="CY84" s="244">
        <f t="shared" si="356"/>
        <v>1346582</v>
      </c>
      <c r="CZ84" s="244">
        <f t="shared" si="356"/>
        <v>-2427286</v>
      </c>
      <c r="DA84" s="244">
        <f t="shared" si="356"/>
        <v>6101003</v>
      </c>
      <c r="DB84" s="370">
        <f t="shared" si="356"/>
        <v>8855001</v>
      </c>
      <c r="DC84" s="370">
        <f t="shared" si="356"/>
        <v>4602727</v>
      </c>
      <c r="DD84" s="370">
        <f t="shared" si="356"/>
        <v>6160003</v>
      </c>
      <c r="DE84" s="370">
        <f t="shared" si="356"/>
        <v>3307983</v>
      </c>
      <c r="DF84" s="370">
        <f t="shared" si="356"/>
        <v>-1115444</v>
      </c>
      <c r="DG84" s="370">
        <f t="shared" si="356"/>
        <v>770072</v>
      </c>
      <c r="DH84" s="370">
        <f t="shared" si="356"/>
        <v>971113</v>
      </c>
      <c r="DI84" s="370">
        <f t="shared" si="357"/>
        <v>-2792495</v>
      </c>
      <c r="DJ84" s="370">
        <f t="shared" si="357"/>
        <v>1038064</v>
      </c>
      <c r="DK84" s="370">
        <f t="shared" si="357"/>
        <v>-1292317</v>
      </c>
      <c r="DL84" s="370">
        <f t="shared" si="357"/>
        <v>-2848753</v>
      </c>
      <c r="DM84" s="370">
        <f t="shared" si="357"/>
        <v>-1376032</v>
      </c>
      <c r="DN84" s="370">
        <f t="shared" si="357"/>
        <v>1715121</v>
      </c>
      <c r="DO84" s="370">
        <f t="shared" si="357"/>
        <v>1599594</v>
      </c>
      <c r="DP84" s="370">
        <f t="shared" si="357"/>
        <v>3848763</v>
      </c>
      <c r="DQ84" s="370">
        <f t="shared" si="357"/>
        <v>-1514803</v>
      </c>
      <c r="DR84" s="370">
        <f t="shared" si="357"/>
        <v>9028362</v>
      </c>
      <c r="DS84" s="370">
        <f t="shared" si="357"/>
        <v>432885</v>
      </c>
      <c r="DT84" s="370">
        <f t="shared" si="357"/>
        <v>-17184651</v>
      </c>
      <c r="DU84" s="370"/>
      <c r="DV84" s="370"/>
      <c r="DW84" s="370"/>
      <c r="DX84" s="370"/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ht="15">
      <c r="A85" s="139"/>
      <c r="B85" s="32" t="s">
        <v>144</v>
      </c>
      <c r="C85" s="123">
        <f>SUM(C80:C84)</f>
        <v>197023612.13999999</v>
      </c>
      <c r="D85" s="124">
        <f t="shared" si="358" ref="D85:EC92">SUM(D80:D84)</f>
        <v>145905938.97</v>
      </c>
      <c r="E85" s="124">
        <f t="shared" si="358"/>
        <v>86326392.640000001</v>
      </c>
      <c r="F85" s="124">
        <f t="shared" si="358"/>
        <v>46376852.259999998</v>
      </c>
      <c r="G85" s="124">
        <f t="shared" si="358"/>
        <v>33738288.880000003</v>
      </c>
      <c r="H85" s="124">
        <f t="shared" si="358"/>
        <v>34565149.870000005</v>
      </c>
      <c r="I85" s="124">
        <f t="shared" si="358"/>
        <v>33164286.869999997</v>
      </c>
      <c r="J85" s="124">
        <f t="shared" si="358"/>
        <v>47392016.810000002</v>
      </c>
      <c r="K85" s="124">
        <f t="shared" si="358"/>
        <v>76922660.799999997</v>
      </c>
      <c r="L85" s="126">
        <f t="shared" si="358"/>
        <v>181801823.10999998</v>
      </c>
      <c r="M85" s="124">
        <f t="shared" si="358"/>
        <v>195418013.07999998</v>
      </c>
      <c r="N85" s="133">
        <f t="shared" si="358"/>
        <v>172806956.87</v>
      </c>
      <c r="O85" s="133">
        <f t="shared" si="358"/>
        <v>161104945.68000001</v>
      </c>
      <c r="P85" s="133">
        <f t="shared" si="358"/>
        <v>129576506.88</v>
      </c>
      <c r="Q85" s="133">
        <f t="shared" si="358"/>
        <v>92242122.170000002</v>
      </c>
      <c r="R85" s="133">
        <f t="shared" si="358"/>
        <v>42289412.25</v>
      </c>
      <c r="S85" s="133">
        <f t="shared" si="358"/>
        <v>34609273</v>
      </c>
      <c r="T85" s="133">
        <f t="shared" si="358"/>
        <v>31069865.710000001</v>
      </c>
      <c r="U85" s="133">
        <f t="shared" si="358"/>
        <v>31013918.57</v>
      </c>
      <c r="V85" s="133">
        <f t="shared" si="358"/>
        <v>38582045</v>
      </c>
      <c r="W85" s="133">
        <f t="shared" si="358"/>
        <v>73327347.620000005</v>
      </c>
      <c r="X85" s="126">
        <f t="shared" si="358"/>
        <v>161321127.33999997</v>
      </c>
      <c r="Y85" s="133">
        <f t="shared" si="358"/>
        <v>198877054</v>
      </c>
      <c r="Z85" s="133">
        <f t="shared" si="358"/>
        <v>210875242</v>
      </c>
      <c r="AA85" s="133">
        <f t="shared" si="358"/>
        <v>202211628.19</v>
      </c>
      <c r="AB85" s="133">
        <f t="shared" si="358"/>
        <v>134293470.79999998</v>
      </c>
      <c r="AC85" s="133">
        <f t="shared" si="358"/>
        <v>74483218.420000002</v>
      </c>
      <c r="AD85" s="133">
        <f t="shared" si="358"/>
        <v>62431855.300000004</v>
      </c>
      <c r="AE85" s="133">
        <f t="shared" si="358"/>
        <v>35643052</v>
      </c>
      <c r="AF85" s="133">
        <f t="shared" si="35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71">
        <v>282597862</v>
      </c>
      <c r="BJ85" s="534">
        <v>284061073</v>
      </c>
      <c r="BK85" s="558">
        <v>241745445</v>
      </c>
      <c r="BL85" s="125">
        <v>207079284</v>
      </c>
      <c r="BM85" s="280">
        <v>97766890</v>
      </c>
      <c r="BN85" s="595">
        <v>0</v>
      </c>
      <c r="BO85" s="125"/>
      <c r="BP85" s="280"/>
      <c r="BQ85" s="280"/>
      <c r="BR85" s="280"/>
      <c r="BS85" s="280"/>
      <c r="BT85" s="280"/>
      <c r="BU85" s="123">
        <f t="shared" si="321"/>
        <v>-35918666.460000008</v>
      </c>
      <c r="BV85" s="127">
        <f t="shared" si="359" ref="BV85:BW85">SUM(BV80:BV84)</f>
        <v>-16329432.089999985</v>
      </c>
      <c r="BW85" s="127">
        <f t="shared" si="359"/>
        <v>5915729.5299999993</v>
      </c>
      <c r="BX85" s="127">
        <f t="shared" si="360" ref="BX85:BY85">SUM(BX80:BX84)</f>
        <v>-4087440.0099999993</v>
      </c>
      <c r="BY85" s="127">
        <f t="shared" si="360"/>
        <v>870984.11999999941</v>
      </c>
      <c r="BZ85" s="127">
        <f t="shared" si="361" ref="BZ85:CH85">SUM(BZ80:BZ84)</f>
        <v>-3495284.1599999988</v>
      </c>
      <c r="CA85" s="127">
        <f t="shared" si="361"/>
        <v>-2150368.2999999998</v>
      </c>
      <c r="CB85" s="127">
        <f t="shared" si="361"/>
        <v>-8809971.8099999987</v>
      </c>
      <c r="CC85" s="127">
        <f t="shared" si="361"/>
        <v>-3595313.1799999974</v>
      </c>
      <c r="CD85" s="391">
        <f t="shared" si="361"/>
        <v>-20480695.769999996</v>
      </c>
      <c r="CE85" s="414">
        <f t="shared" si="361"/>
        <v>3459040.9199999943</v>
      </c>
      <c r="CF85" s="127">
        <f t="shared" si="361"/>
        <v>38068285.129999995</v>
      </c>
      <c r="CG85" s="127">
        <f t="shared" si="361"/>
        <v>41106682.510000013</v>
      </c>
      <c r="CH85" s="127">
        <f t="shared" si="361"/>
        <v>4716963.9199999906</v>
      </c>
      <c r="CI85" s="127">
        <f t="shared" si="362" ref="CI85:CJ85">SUM(CI80:CI84)</f>
        <v>-17758903.750000004</v>
      </c>
      <c r="CJ85" s="232">
        <f t="shared" si="362"/>
        <v>20142443.050000004</v>
      </c>
      <c r="CK85" s="232">
        <f t="shared" si="363" ref="CK85:CL85">SUM(CK80:CK84)</f>
        <v>1033779.0000000002</v>
      </c>
      <c r="CL85" s="232">
        <f t="shared" si="363"/>
        <v>6534196.3100000015</v>
      </c>
      <c r="CM85" s="232">
        <f t="shared" si="364" ref="CM85:CN85">SUM(CM80:CM84)</f>
        <v>4752616.4299999997</v>
      </c>
      <c r="CN85" s="232">
        <f t="shared" si="364"/>
        <v>7370053</v>
      </c>
      <c r="CO85" s="232">
        <f t="shared" si="365" ref="CO85:CQ85">SUM(CO80:CO84)</f>
        <v>11910814.380000003</v>
      </c>
      <c r="CP85" s="371">
        <f t="shared" si="365"/>
        <v>36398413.659999996</v>
      </c>
      <c r="CQ85" s="340">
        <f t="shared" si="365"/>
        <v>50016803</v>
      </c>
      <c r="CR85" s="257">
        <f t="shared" si="366" ref="CR85">SUM(CR80:CR84)</f>
        <v>36400931</v>
      </c>
      <c r="CS85" s="257">
        <f t="shared" si="367" ref="CS85">SUM(CS80:CS84)</f>
        <v>48837508.809999995</v>
      </c>
      <c r="CT85" s="257">
        <f t="shared" si="368" ref="CT85">SUM(CT80:CT84)</f>
        <v>32626378.200000003</v>
      </c>
      <c r="CU85" s="257">
        <f t="shared" si="369" ref="CU85">SUM(CU80:CU84)</f>
        <v>29004676.579999998</v>
      </c>
      <c r="CV85" s="257">
        <f t="shared" si="370" ref="CV85">SUM(CV80:CV84)</f>
        <v>-1280270.3000000026</v>
      </c>
      <c r="CW85" s="257">
        <f t="shared" si="371" ref="CW85">SUM(CW80:CW84)</f>
        <v>13935722</v>
      </c>
      <c r="CX85" s="257">
        <f t="shared" si="372" ref="CX85">SUM(CX80:CX84)</f>
        <v>5639888.9799999986</v>
      </c>
      <c r="CY85" s="257">
        <f t="shared" si="373" ref="CY85">SUM(CY80:CY84)</f>
        <v>8769814</v>
      </c>
      <c r="CZ85" s="257">
        <f t="shared" si="374" ref="CZ85">SUM(CZ80:CZ84)</f>
        <v>14817249</v>
      </c>
      <c r="DA85" s="257">
        <f t="shared" si="375" ref="DA85">SUM(DA80:DA84)</f>
        <v>16512307</v>
      </c>
      <c r="DB85" s="371">
        <f t="shared" si="376" ref="DB85">SUM(DB80:DB84)</f>
        <v>43757806</v>
      </c>
      <c r="DC85" s="371">
        <f t="shared" si="377" ref="DC85">SUM(DC80:DC84)</f>
        <v>17353628</v>
      </c>
      <c r="DD85" s="371">
        <f t="shared" si="378" ref="DD85">SUM(DD80:DD84)</f>
        <v>10664921</v>
      </c>
      <c r="DE85" s="371">
        <f t="shared" si="379" ref="DE85">SUM(DE80:DE84)</f>
        <v>2978219</v>
      </c>
      <c r="DF85" s="371">
        <f t="shared" si="380" ref="DF85:DG85">SUM(DF80:DF84)</f>
        <v>-15450220</v>
      </c>
      <c r="DG85" s="371">
        <f t="shared" si="380"/>
        <v>1374496</v>
      </c>
      <c r="DH85" s="371">
        <f t="shared" si="381" ref="DH85">SUM(DH80:DH84)</f>
        <v>-1929480</v>
      </c>
      <c r="DI85" s="371">
        <f t="shared" si="382" ref="DI85">SUM(DI80:DI84)</f>
        <v>-13120579</v>
      </c>
      <c r="DJ85" s="371">
        <f t="shared" si="383" ref="DJ85:DK85">SUM(DJ80:DJ84)</f>
        <v>-2139100</v>
      </c>
      <c r="DK85" s="371">
        <f t="shared" si="383"/>
        <v>-7102063</v>
      </c>
      <c r="DL85" s="371">
        <f t="shared" si="384" ref="DL85:DM85">SUM(DL80:DL84)</f>
        <v>-15893609</v>
      </c>
      <c r="DM85" s="371">
        <f t="shared" si="384"/>
        <v>7554345</v>
      </c>
      <c r="DN85" s="371">
        <f t="shared" si="385" ref="DN85:DO85">SUM(DN80:DN84)</f>
        <v>-6921370</v>
      </c>
      <c r="DO85" s="371">
        <f t="shared" si="385"/>
        <v>16350377</v>
      </c>
      <c r="DP85" s="371">
        <f t="shared" si="386" ref="DP85">SUM(DP80:DP84)</f>
        <v>26119979</v>
      </c>
      <c r="DQ85" s="371">
        <f t="shared" si="387" ref="DQ85:DR85">SUM(DQ80:DQ84)</f>
        <v>-12281911</v>
      </c>
      <c r="DR85" s="371">
        <f t="shared" si="387"/>
        <v>55609655</v>
      </c>
      <c r="DS85" s="371">
        <f t="shared" si="388" ref="DS85:DT85">SUM(DS80:DS84)</f>
        <v>-7095501</v>
      </c>
      <c r="DT85" s="371">
        <f t="shared" si="388"/>
        <v>-59222105</v>
      </c>
      <c r="DU85" s="371"/>
      <c r="DV85" s="371"/>
      <c r="DW85" s="371"/>
      <c r="DX85" s="371"/>
      <c r="DY85" s="371"/>
      <c r="DZ85" s="371"/>
      <c r="EA85" s="371"/>
      <c r="EC85" s="125">
        <f t="shared" si="358"/>
        <v>0</v>
      </c>
    </row>
    <row r="86" spans="1:133" s="31" customFormat="1" ht="1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42"/>
      <c r="BM86" s="278"/>
      <c r="BN86" s="593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ht="15">
      <c r="A87" s="138"/>
      <c r="B87" s="32" t="s">
        <v>139</v>
      </c>
      <c r="C87" s="152">
        <v>50649.879999999997</v>
      </c>
      <c r="D87" s="153">
        <v>36562.43</v>
      </c>
      <c r="E87" s="153">
        <v>28608.700000000001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303820.83000000002</v>
      </c>
      <c r="N87" s="153">
        <v>742654.22999999998</v>
      </c>
      <c r="O87" s="90">
        <v>1440585.8500000001</v>
      </c>
      <c r="P87" s="153">
        <v>1169707.8500000001</v>
      </c>
      <c r="Q87" s="90">
        <v>869906.70999999996</v>
      </c>
      <c r="R87" s="90">
        <v>349671.71000000002</v>
      </c>
      <c r="S87" s="90">
        <v>260276.14999999999</v>
      </c>
      <c r="T87" s="90">
        <v>198042.89000000001</v>
      </c>
      <c r="U87" s="191">
        <v>219541.67999999999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858344.16000000003</v>
      </c>
      <c r="AC87" s="191">
        <v>454443.41999999998</v>
      </c>
      <c r="AD87" s="191">
        <v>286208.44</v>
      </c>
      <c r="AE87" s="191">
        <v>190124</v>
      </c>
      <c r="AF87" s="191">
        <v>175132.29000000001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70">
        <v>1138778</v>
      </c>
      <c r="BJ87" s="533">
        <v>1074226</v>
      </c>
      <c r="BK87" s="557">
        <v>875806</v>
      </c>
      <c r="BL87" s="28">
        <v>693557</v>
      </c>
      <c r="BM87" s="191">
        <v>276512</v>
      </c>
      <c r="BN87" s="596">
        <v>0</v>
      </c>
      <c r="BO87" s="28"/>
      <c r="BP87" s="191"/>
      <c r="BQ87" s="191"/>
      <c r="BR87" s="191"/>
      <c r="BS87" s="191"/>
      <c r="BT87" s="191"/>
      <c r="BU87" s="152">
        <f t="shared" si="389" ref="BU87:CD91">O87-C87</f>
        <v>1389935.9700000002</v>
      </c>
      <c r="BV87" s="92">
        <f t="shared" si="389"/>
        <v>1133145.4200000002</v>
      </c>
      <c r="BW87" s="92">
        <f t="shared" si="389"/>
        <v>841298.01000000001</v>
      </c>
      <c r="BX87" s="92">
        <f t="shared" si="389"/>
        <v>333386.38</v>
      </c>
      <c r="BY87" s="92">
        <f t="shared" si="389"/>
        <v>249900.60000000001</v>
      </c>
      <c r="BZ87" s="92">
        <f t="shared" si="389"/>
        <v>187815.56000000003</v>
      </c>
      <c r="CA87" s="92">
        <f t="shared" si="389"/>
        <v>208181.5</v>
      </c>
      <c r="CB87" s="92">
        <f t="shared" si="389"/>
        <v>300399.64000000001</v>
      </c>
      <c r="CC87" s="92">
        <f t="shared" si="389"/>
        <v>584942.65999999992</v>
      </c>
      <c r="CD87" s="390">
        <f t="shared" si="389"/>
        <v>1039789.61</v>
      </c>
      <c r="CE87" s="413">
        <f t="shared" si="390" ref="CE87:CN91">Y87-M87</f>
        <v>1198317.1699999999</v>
      </c>
      <c r="CF87" s="92">
        <f t="shared" si="390"/>
        <v>816855.77000000002</v>
      </c>
      <c r="CG87" s="92">
        <f t="shared" si="390"/>
        <v>-16097.14000000013</v>
      </c>
      <c r="CH87" s="92">
        <f t="shared" si="390"/>
        <v>-311363.69000000006</v>
      </c>
      <c r="CI87" s="92">
        <f t="shared" si="390"/>
        <v>-415463.28999999998</v>
      </c>
      <c r="CJ87" s="231">
        <f t="shared" si="390"/>
        <v>-63463.270000000019</v>
      </c>
      <c r="CK87" s="231">
        <f t="shared" si="390"/>
        <v>-70152.149999999994</v>
      </c>
      <c r="CL87" s="231">
        <f t="shared" si="390"/>
        <v>-22910.600000000006</v>
      </c>
      <c r="CM87" s="231">
        <f t="shared" si="390"/>
        <v>-47620.679999999993</v>
      </c>
      <c r="CN87" s="231">
        <f t="shared" si="390"/>
        <v>-103258</v>
      </c>
      <c r="CO87" s="231">
        <f t="shared" si="391" ref="CO87:CX91">AI87-W87</f>
        <v>-93934.819999999949</v>
      </c>
      <c r="CP87" s="370">
        <f t="shared" si="391"/>
        <v>-49936.520000000019</v>
      </c>
      <c r="CQ87" s="339">
        <f t="shared" si="391"/>
        <v>23657</v>
      </c>
      <c r="CR87" s="244">
        <f t="shared" si="391"/>
        <v>-34469</v>
      </c>
      <c r="CS87" s="244">
        <f t="shared" si="391"/>
        <v>57641.290000000037</v>
      </c>
      <c r="CT87" s="244">
        <f t="shared" si="391"/>
        <v>-46637.160000000033</v>
      </c>
      <c r="CU87" s="244">
        <f t="shared" si="391"/>
        <v>6668.5800000000163</v>
      </c>
      <c r="CV87" s="244">
        <f t="shared" si="391"/>
        <v>-47575.440000000002</v>
      </c>
      <c r="CW87" s="244">
        <f t="shared" si="391"/>
        <v>-16571</v>
      </c>
      <c r="CX87" s="244">
        <f t="shared" si="391"/>
        <v>-10795.290000000008</v>
      </c>
      <c r="CY87" s="244">
        <f t="shared" si="392" ref="CY87:DH91">AS87-AG87</f>
        <v>8777</v>
      </c>
      <c r="CZ87" s="244">
        <f t="shared" si="392"/>
        <v>60002</v>
      </c>
      <c r="DA87" s="244">
        <f t="shared" si="392"/>
        <v>-521638</v>
      </c>
      <c r="DB87" s="370">
        <f t="shared" si="392"/>
        <v>-1085695</v>
      </c>
      <c r="DC87" s="370">
        <f t="shared" si="392"/>
        <v>-880880</v>
      </c>
      <c r="DD87" s="370">
        <f t="shared" si="392"/>
        <v>-132562</v>
      </c>
      <c r="DE87" s="370">
        <f t="shared" si="392"/>
        <v>-84167</v>
      </c>
      <c r="DF87" s="370">
        <f t="shared" si="392"/>
        <v>-63061</v>
      </c>
      <c r="DG87" s="370">
        <f t="shared" si="392"/>
        <v>6982</v>
      </c>
      <c r="DH87" s="370">
        <f t="shared" si="392"/>
        <v>-9176</v>
      </c>
      <c r="DI87" s="370">
        <f t="shared" si="393" ref="DI87:DT91">BC87-AQ87</f>
        <v>-40047</v>
      </c>
      <c r="DJ87" s="370">
        <f t="shared" si="393"/>
        <v>-19158</v>
      </c>
      <c r="DK87" s="370">
        <f t="shared" si="393"/>
        <v>-36719</v>
      </c>
      <c r="DL87" s="370">
        <f t="shared" si="393"/>
        <v>-73691</v>
      </c>
      <c r="DM87" s="370">
        <f t="shared" si="393"/>
        <v>458812</v>
      </c>
      <c r="DN87" s="370">
        <f t="shared" si="393"/>
        <v>773966</v>
      </c>
      <c r="DO87" s="370">
        <f t="shared" si="393"/>
        <v>493863</v>
      </c>
      <c r="DP87" s="370">
        <f t="shared" si="393"/>
        <v>-318253</v>
      </c>
      <c r="DQ87" s="370">
        <f t="shared" si="393"/>
        <v>-522157</v>
      </c>
      <c r="DR87" s="370">
        <f t="shared" si="393"/>
        <v>-55089</v>
      </c>
      <c r="DS87" s="370">
        <f t="shared" si="393"/>
        <v>-191582</v>
      </c>
      <c r="DT87" s="370">
        <f t="shared" si="393"/>
        <v>-229457</v>
      </c>
      <c r="DU87" s="370"/>
      <c r="DV87" s="370"/>
      <c r="DW87" s="370"/>
      <c r="DX87" s="370"/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ht="15">
      <c r="A88" s="138"/>
      <c r="B88" s="32" t="s">
        <v>140</v>
      </c>
      <c r="C88" s="152">
        <v>39037.209999999999</v>
      </c>
      <c r="D88" s="153">
        <v>29364.330000000002</v>
      </c>
      <c r="E88" s="153">
        <v>27621.68</v>
      </c>
      <c r="F88" s="153">
        <v>14352.99</v>
      </c>
      <c r="G88" s="153">
        <v>8701.3299999999999</v>
      </c>
      <c r="H88" s="153">
        <v>8454.3700000000008</v>
      </c>
      <c r="I88" s="153">
        <v>8178.8400000000001</v>
      </c>
      <c r="J88" s="153">
        <v>16045.969999999999</v>
      </c>
      <c r="K88" s="153">
        <v>32013.48</v>
      </c>
      <c r="L88" s="154">
        <v>101648.46000000001</v>
      </c>
      <c r="M88" s="153">
        <v>140248.16</v>
      </c>
      <c r="N88" s="153">
        <v>196277.75</v>
      </c>
      <c r="O88" s="90">
        <v>249834.44</v>
      </c>
      <c r="P88" s="153">
        <v>220319.35000000001</v>
      </c>
      <c r="Q88" s="90">
        <v>144971.35000000001</v>
      </c>
      <c r="R88" s="90">
        <v>69066.869999999995</v>
      </c>
      <c r="S88" s="90">
        <v>54804.400000000001</v>
      </c>
      <c r="T88" s="90">
        <v>39528.120000000003</v>
      </c>
      <c r="U88" s="191">
        <v>44224.099999999999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172394.82000000001</v>
      </c>
      <c r="AC88" s="191">
        <v>79908.929999999993</v>
      </c>
      <c r="AD88" s="191">
        <v>60480.93</v>
      </c>
      <c r="AE88" s="191">
        <v>40058</v>
      </c>
      <c r="AF88" s="191">
        <v>38809.709999999999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70">
        <v>197218</v>
      </c>
      <c r="BJ88" s="533">
        <v>189059</v>
      </c>
      <c r="BK88" s="557">
        <v>150779</v>
      </c>
      <c r="BL88" s="28">
        <v>123375</v>
      </c>
      <c r="BM88" s="191">
        <v>41899</v>
      </c>
      <c r="BN88" s="596">
        <v>0</v>
      </c>
      <c r="BO88" s="28"/>
      <c r="BP88" s="191"/>
      <c r="BQ88" s="191"/>
      <c r="BR88" s="191"/>
      <c r="BS88" s="191"/>
      <c r="BT88" s="191"/>
      <c r="BU88" s="152">
        <f t="shared" si="389"/>
        <v>210797.23000000001</v>
      </c>
      <c r="BV88" s="92">
        <f t="shared" si="389"/>
        <v>190955.02000000002</v>
      </c>
      <c r="BW88" s="92">
        <f t="shared" si="389"/>
        <v>117349.67000000001</v>
      </c>
      <c r="BX88" s="92">
        <f t="shared" si="389"/>
        <v>54713.879999999997</v>
      </c>
      <c r="BY88" s="92">
        <f t="shared" si="389"/>
        <v>46103.07</v>
      </c>
      <c r="BZ88" s="92">
        <f t="shared" si="389"/>
        <v>31073.75</v>
      </c>
      <c r="CA88" s="92">
        <f t="shared" si="389"/>
        <v>36045.259999999995</v>
      </c>
      <c r="CB88" s="92">
        <f t="shared" si="389"/>
        <v>41018.029999999999</v>
      </c>
      <c r="CC88" s="92">
        <f t="shared" si="389"/>
        <v>84250.150000000009</v>
      </c>
      <c r="CD88" s="390">
        <f t="shared" si="389"/>
        <v>112295.78999999999</v>
      </c>
      <c r="CE88" s="413">
        <f t="shared" si="390"/>
        <v>121721.84</v>
      </c>
      <c r="CF88" s="92">
        <f t="shared" si="390"/>
        <v>72792.25</v>
      </c>
      <c r="CG88" s="92">
        <f t="shared" si="390"/>
        <v>4305.5299999999988</v>
      </c>
      <c r="CH88" s="92">
        <f t="shared" si="390"/>
        <v>-47924.529999999999</v>
      </c>
      <c r="CI88" s="92">
        <f t="shared" si="390"/>
        <v>-65062.420000000013</v>
      </c>
      <c r="CJ88" s="231">
        <f t="shared" si="390"/>
        <v>-8585.9399999999951</v>
      </c>
      <c r="CK88" s="231">
        <f t="shared" si="390"/>
        <v>-14746.400000000001</v>
      </c>
      <c r="CL88" s="231">
        <f t="shared" si="390"/>
        <v>-718.41000000000349</v>
      </c>
      <c r="CM88" s="231">
        <f t="shared" si="390"/>
        <v>-8106.0999999999985</v>
      </c>
      <c r="CN88" s="231">
        <f t="shared" si="390"/>
        <v>-12146</v>
      </c>
      <c r="CO88" s="231">
        <f t="shared" si="391"/>
        <v>-17607.630000000005</v>
      </c>
      <c r="CP88" s="370">
        <f t="shared" si="391"/>
        <v>7065.75</v>
      </c>
      <c r="CQ88" s="339">
        <f t="shared" si="391"/>
        <v>13706</v>
      </c>
      <c r="CR88" s="244">
        <f t="shared" si="391"/>
        <v>17257</v>
      </c>
      <c r="CS88" s="244">
        <f t="shared" si="391"/>
        <v>41058.029999999999</v>
      </c>
      <c r="CT88" s="244">
        <f t="shared" si="391"/>
        <v>-4412.820000000007</v>
      </c>
      <c r="CU88" s="244">
        <f t="shared" si="391"/>
        <v>17507.070000000007</v>
      </c>
      <c r="CV88" s="244">
        <f t="shared" si="391"/>
        <v>-5679.9300000000003</v>
      </c>
      <c r="CW88" s="244">
        <f t="shared" si="391"/>
        <v>-1549</v>
      </c>
      <c r="CX88" s="244">
        <f t="shared" si="391"/>
        <v>-1723.7099999999991</v>
      </c>
      <c r="CY88" s="244">
        <f t="shared" si="392"/>
        <v>949</v>
      </c>
      <c r="CZ88" s="244">
        <f t="shared" si="392"/>
        <v>11561</v>
      </c>
      <c r="DA88" s="244">
        <f t="shared" si="392"/>
        <v>-83273</v>
      </c>
      <c r="DB88" s="370">
        <f t="shared" si="392"/>
        <v>-171932</v>
      </c>
      <c r="DC88" s="370">
        <f t="shared" si="392"/>
        <v>-125991</v>
      </c>
      <c r="DD88" s="370">
        <f t="shared" si="392"/>
        <v>-25574</v>
      </c>
      <c r="DE88" s="370">
        <f t="shared" si="392"/>
        <v>-22795</v>
      </c>
      <c r="DF88" s="370">
        <f t="shared" si="392"/>
        <v>-21008</v>
      </c>
      <c r="DG88" s="370">
        <f t="shared" si="392"/>
        <v>8143</v>
      </c>
      <c r="DH88" s="370">
        <f t="shared" si="392"/>
        <v>-8709</v>
      </c>
      <c r="DI88" s="370">
        <f t="shared" si="393"/>
        <v>-10520</v>
      </c>
      <c r="DJ88" s="370">
        <f t="shared" si="393"/>
        <v>-6033</v>
      </c>
      <c r="DK88" s="370">
        <f t="shared" si="393"/>
        <v>-6802</v>
      </c>
      <c r="DL88" s="370">
        <f t="shared" si="393"/>
        <v>-16958</v>
      </c>
      <c r="DM88" s="370">
        <f t="shared" si="393"/>
        <v>65464</v>
      </c>
      <c r="DN88" s="370">
        <f t="shared" si="393"/>
        <v>104069</v>
      </c>
      <c r="DO88" s="370">
        <f t="shared" si="393"/>
        <v>47533</v>
      </c>
      <c r="DP88" s="370">
        <f t="shared" si="393"/>
        <v>-71694</v>
      </c>
      <c r="DQ88" s="370">
        <f t="shared" si="393"/>
        <v>-121624</v>
      </c>
      <c r="DR88" s="370">
        <f t="shared" si="393"/>
        <v>-23599</v>
      </c>
      <c r="DS88" s="370">
        <f t="shared" si="393"/>
        <v>-63660</v>
      </c>
      <c r="DT88" s="370">
        <f t="shared" si="393"/>
        <v>-46092</v>
      </c>
      <c r="DU88" s="370"/>
      <c r="DV88" s="370"/>
      <c r="DW88" s="370"/>
      <c r="DX88" s="370"/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ht="15">
      <c r="A89" s="138"/>
      <c r="B89" s="32" t="s">
        <v>141</v>
      </c>
      <c r="C89" s="152">
        <v>911.27999999999997</v>
      </c>
      <c r="D89" s="153">
        <v>806.53999999999996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2298.8699999999999</v>
      </c>
      <c r="J89" s="153">
        <v>3089.6300000000001</v>
      </c>
      <c r="K89" s="153">
        <v>6505.0299999999997</v>
      </c>
      <c r="L89" s="154">
        <v>25949.209999999999</v>
      </c>
      <c r="M89" s="153">
        <v>47919.190000000002</v>
      </c>
      <c r="N89" s="153">
        <v>145287.60999999999</v>
      </c>
      <c r="O89" s="90">
        <v>299633.21999999997</v>
      </c>
      <c r="P89" s="153">
        <v>210957.89999999999</v>
      </c>
      <c r="Q89" s="90">
        <v>155497.39000000001</v>
      </c>
      <c r="R89" s="90">
        <v>78929.479999999996</v>
      </c>
      <c r="S89" s="90">
        <v>64813.290000000001</v>
      </c>
      <c r="T89" s="90">
        <v>53944.220000000001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224132.60000000001</v>
      </c>
      <c r="AC89" s="191">
        <v>153379.25</v>
      </c>
      <c r="AD89" s="191">
        <v>97793.320000000007</v>
      </c>
      <c r="AE89" s="191">
        <v>79828</v>
      </c>
      <c r="AF89" s="191">
        <v>77069.199999999997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70">
        <v>509097</v>
      </c>
      <c r="BJ89" s="533">
        <v>429560</v>
      </c>
      <c r="BK89" s="557">
        <v>391534</v>
      </c>
      <c r="BL89" s="28">
        <v>304951</v>
      </c>
      <c r="BM89" s="191">
        <v>149263</v>
      </c>
      <c r="BN89" s="596">
        <v>0</v>
      </c>
      <c r="BO89" s="28"/>
      <c r="BP89" s="191"/>
      <c r="BQ89" s="191"/>
      <c r="BR89" s="191"/>
      <c r="BS89" s="191"/>
      <c r="BT89" s="191"/>
      <c r="BU89" s="152">
        <f t="shared" si="389"/>
        <v>298721.93999999994</v>
      </c>
      <c r="BV89" s="92">
        <f t="shared" si="389"/>
        <v>210151.35999999999</v>
      </c>
      <c r="BW89" s="92">
        <f t="shared" si="389"/>
        <v>155193.11000000002</v>
      </c>
      <c r="BX89" s="92">
        <f t="shared" si="389"/>
        <v>78599.669999999998</v>
      </c>
      <c r="BY89" s="92">
        <f t="shared" si="389"/>
        <v>63999.290000000001</v>
      </c>
      <c r="BZ89" s="92">
        <f t="shared" si="389"/>
        <v>52300.470000000001</v>
      </c>
      <c r="CA89" s="92">
        <f t="shared" si="389"/>
        <v>62914.949999999997</v>
      </c>
      <c r="CB89" s="92">
        <f t="shared" si="389"/>
        <v>83288.369999999995</v>
      </c>
      <c r="CC89" s="92">
        <f t="shared" si="389"/>
        <v>140112.13</v>
      </c>
      <c r="CD89" s="390">
        <f t="shared" si="389"/>
        <v>244530.50000000003</v>
      </c>
      <c r="CE89" s="413">
        <f t="shared" si="390"/>
        <v>287415.81</v>
      </c>
      <c r="CF89" s="92">
        <f t="shared" si="390"/>
        <v>220570.39000000001</v>
      </c>
      <c r="CG89" s="92">
        <f t="shared" si="390"/>
        <v>86671.22000000003</v>
      </c>
      <c r="CH89" s="92">
        <f t="shared" si="390"/>
        <v>13174.700000000012</v>
      </c>
      <c r="CI89" s="92">
        <f t="shared" si="390"/>
        <v>-2118.140000000014</v>
      </c>
      <c r="CJ89" s="231">
        <f t="shared" si="390"/>
        <v>18863.840000000011</v>
      </c>
      <c r="CK89" s="231">
        <f t="shared" si="390"/>
        <v>15014.709999999999</v>
      </c>
      <c r="CL89" s="231">
        <f t="shared" si="390"/>
        <v>23124.979999999996</v>
      </c>
      <c r="CM89" s="231">
        <f t="shared" si="390"/>
        <v>9135.1800000000003</v>
      </c>
      <c r="CN89" s="231">
        <f t="shared" si="390"/>
        <v>2097</v>
      </c>
      <c r="CO89" s="231">
        <f t="shared" si="391"/>
        <v>19756.839999999997</v>
      </c>
      <c r="CP89" s="370">
        <f t="shared" si="391"/>
        <v>45040.289999999979</v>
      </c>
      <c r="CQ89" s="339">
        <f t="shared" si="391"/>
        <v>75395</v>
      </c>
      <c r="CR89" s="244">
        <f t="shared" si="391"/>
        <v>62844</v>
      </c>
      <c r="CS89" s="244">
        <f t="shared" si="391"/>
        <v>11214.559999999998</v>
      </c>
      <c r="CT89" s="244">
        <f t="shared" si="391"/>
        <v>25504.399999999994</v>
      </c>
      <c r="CU89" s="244">
        <f t="shared" si="391"/>
        <v>6115.75</v>
      </c>
      <c r="CV89" s="244">
        <f t="shared" si="391"/>
        <v>10802.679999999993</v>
      </c>
      <c r="CW89" s="244">
        <f t="shared" si="391"/>
        <v>7595</v>
      </c>
      <c r="CX89" s="244">
        <f t="shared" si="391"/>
        <v>19742.800000000003</v>
      </c>
      <c r="CY89" s="244">
        <f t="shared" si="392"/>
        <v>27427</v>
      </c>
      <c r="CZ89" s="244">
        <f t="shared" si="392"/>
        <v>51839</v>
      </c>
      <c r="DA89" s="244">
        <f t="shared" si="392"/>
        <v>-148798</v>
      </c>
      <c r="DB89" s="370">
        <f t="shared" si="392"/>
        <v>-224796</v>
      </c>
      <c r="DC89" s="370">
        <f t="shared" si="392"/>
        <v>-63050</v>
      </c>
      <c r="DD89" s="370">
        <f t="shared" si="392"/>
        <v>74752</v>
      </c>
      <c r="DE89" s="370">
        <f t="shared" si="392"/>
        <v>207092</v>
      </c>
      <c r="DF89" s="370">
        <f t="shared" si="392"/>
        <v>48508</v>
      </c>
      <c r="DG89" s="370">
        <f t="shared" si="392"/>
        <v>58435</v>
      </c>
      <c r="DH89" s="370">
        <f t="shared" si="392"/>
        <v>42893</v>
      </c>
      <c r="DI89" s="370">
        <f t="shared" si="393"/>
        <v>4305</v>
      </c>
      <c r="DJ89" s="370">
        <f t="shared" si="393"/>
        <v>18228</v>
      </c>
      <c r="DK89" s="370">
        <f t="shared" si="393"/>
        <v>9169</v>
      </c>
      <c r="DL89" s="370">
        <f t="shared" si="393"/>
        <v>4699</v>
      </c>
      <c r="DM89" s="370">
        <f t="shared" si="393"/>
        <v>195333</v>
      </c>
      <c r="DN89" s="370">
        <f t="shared" si="393"/>
        <v>300207</v>
      </c>
      <c r="DO89" s="370">
        <f t="shared" si="393"/>
        <v>161417</v>
      </c>
      <c r="DP89" s="370">
        <f t="shared" si="393"/>
        <v>-73894</v>
      </c>
      <c r="DQ89" s="370">
        <f t="shared" si="393"/>
        <v>-213077</v>
      </c>
      <c r="DR89" s="370">
        <f t="shared" si="393"/>
        <v>6806</v>
      </c>
      <c r="DS89" s="370">
        <f t="shared" si="393"/>
        <v>-68667</v>
      </c>
      <c r="DT89" s="370">
        <f t="shared" si="393"/>
        <v>-151489</v>
      </c>
      <c r="DU89" s="370"/>
      <c r="DV89" s="370"/>
      <c r="DW89" s="370"/>
      <c r="DX89" s="370"/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ht="15">
      <c r="A90" s="138"/>
      <c r="B90" s="32" t="s">
        <v>142</v>
      </c>
      <c r="C90" s="152">
        <v>355.26999999999998</v>
      </c>
      <c r="D90" s="153">
        <v>676.84000000000003</v>
      </c>
      <c r="E90" s="153">
        <v>414.43000000000001</v>
      </c>
      <c r="F90" s="153">
        <v>183.56999999999999</v>
      </c>
      <c r="G90" s="153">
        <v>8321.6900000000005</v>
      </c>
      <c r="H90" s="153">
        <v>1232.79</v>
      </c>
      <c r="I90" s="153">
        <v>1367.6900000000001</v>
      </c>
      <c r="J90" s="153">
        <v>2266.4499999999998</v>
      </c>
      <c r="K90" s="153">
        <v>4873.8900000000003</v>
      </c>
      <c r="L90" s="154">
        <v>21586.049999999999</v>
      </c>
      <c r="M90" s="153">
        <v>62777.720000000001</v>
      </c>
      <c r="N90" s="153">
        <v>225487.75</v>
      </c>
      <c r="O90" s="90">
        <v>527637.95999999996</v>
      </c>
      <c r="P90" s="153">
        <v>365082.5</v>
      </c>
      <c r="Q90" s="90">
        <v>274862.03000000003</v>
      </c>
      <c r="R90" s="90">
        <v>144347.17999999999</v>
      </c>
      <c r="S90" s="90">
        <v>109553.50999999999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436796.73999999999</v>
      </c>
      <c r="Y90" s="191">
        <v>533021</v>
      </c>
      <c r="Z90" s="191">
        <v>615707</v>
      </c>
      <c r="AA90" s="191">
        <v>518492.46999999997</v>
      </c>
      <c r="AB90" s="191">
        <v>360351.32000000001</v>
      </c>
      <c r="AC90" s="191">
        <v>253929.42999999999</v>
      </c>
      <c r="AD90" s="191">
        <v>146450.48000000001</v>
      </c>
      <c r="AE90" s="191">
        <v>118340</v>
      </c>
      <c r="AF90" s="191">
        <v>119119.25999999999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70">
        <v>582166</v>
      </c>
      <c r="BJ90" s="533">
        <v>448840</v>
      </c>
      <c r="BK90" s="557">
        <v>422763</v>
      </c>
      <c r="BL90" s="28">
        <v>337437</v>
      </c>
      <c r="BM90" s="191">
        <v>175585</v>
      </c>
      <c r="BN90" s="596">
        <v>0</v>
      </c>
      <c r="BO90" s="28"/>
      <c r="BP90" s="191"/>
      <c r="BQ90" s="191"/>
      <c r="BR90" s="191"/>
      <c r="BS90" s="191"/>
      <c r="BT90" s="191"/>
      <c r="BU90" s="152">
        <f t="shared" si="389"/>
        <v>527282.68999999994</v>
      </c>
      <c r="BV90" s="92">
        <f t="shared" si="389"/>
        <v>364405.65999999997</v>
      </c>
      <c r="BW90" s="92">
        <f t="shared" si="389"/>
        <v>274447.60000000003</v>
      </c>
      <c r="BX90" s="92">
        <f t="shared" si="389"/>
        <v>144163.60999999999</v>
      </c>
      <c r="BY90" s="92">
        <f t="shared" si="389"/>
        <v>101231.81999999999</v>
      </c>
      <c r="BZ90" s="92">
        <f t="shared" si="389"/>
        <v>76255.200000000012</v>
      </c>
      <c r="CA90" s="92">
        <f t="shared" si="389"/>
        <v>104872.31</v>
      </c>
      <c r="CB90" s="92">
        <f t="shared" si="389"/>
        <v>174300.54999999999</v>
      </c>
      <c r="CC90" s="92">
        <f t="shared" si="389"/>
        <v>244290.22999999998</v>
      </c>
      <c r="CD90" s="390">
        <f t="shared" si="389"/>
        <v>415210.69</v>
      </c>
      <c r="CE90" s="413">
        <f t="shared" si="390"/>
        <v>470243.28000000003</v>
      </c>
      <c r="CF90" s="92">
        <f t="shared" si="390"/>
        <v>390219.25</v>
      </c>
      <c r="CG90" s="92">
        <f t="shared" si="390"/>
        <v>-9145.4899999999907</v>
      </c>
      <c r="CH90" s="92">
        <f t="shared" si="390"/>
        <v>-4731.179999999993</v>
      </c>
      <c r="CI90" s="92">
        <f t="shared" si="390"/>
        <v>-20932.600000000035</v>
      </c>
      <c r="CJ90" s="231">
        <f t="shared" si="390"/>
        <v>2103.3000000000175</v>
      </c>
      <c r="CK90" s="231">
        <f t="shared" si="390"/>
        <v>8786.4900000000052</v>
      </c>
      <c r="CL90" s="231">
        <f t="shared" si="390"/>
        <v>41631.26999999999</v>
      </c>
      <c r="CM90" s="231">
        <f t="shared" si="390"/>
        <v>11901</v>
      </c>
      <c r="CN90" s="231">
        <f t="shared" si="390"/>
        <v>-34697</v>
      </c>
      <c r="CO90" s="231">
        <f t="shared" si="391"/>
        <v>2127.8800000000047</v>
      </c>
      <c r="CP90" s="370">
        <f t="shared" si="391"/>
        <v>47842.260000000009</v>
      </c>
      <c r="CQ90" s="339">
        <f t="shared" si="391"/>
        <v>43391</v>
      </c>
      <c r="CR90" s="244">
        <f t="shared" si="391"/>
        <v>-8907</v>
      </c>
      <c r="CS90" s="244">
        <f t="shared" si="391"/>
        <v>91598.530000000028</v>
      </c>
      <c r="CT90" s="244">
        <f t="shared" si="391"/>
        <v>34960.679999999993</v>
      </c>
      <c r="CU90" s="244">
        <f t="shared" si="391"/>
        <v>-11396.429999999993</v>
      </c>
      <c r="CV90" s="244">
        <f t="shared" si="391"/>
        <v>19648.51999999999</v>
      </c>
      <c r="CW90" s="244">
        <f t="shared" si="391"/>
        <v>15558</v>
      </c>
      <c r="CX90" s="244">
        <f t="shared" si="391"/>
        <v>12453.740000000005</v>
      </c>
      <c r="CY90" s="244">
        <f t="shared" si="392"/>
        <v>28685</v>
      </c>
      <c r="CZ90" s="244">
        <f t="shared" si="392"/>
        <v>74357</v>
      </c>
      <c r="DA90" s="244">
        <f t="shared" si="392"/>
        <v>-206410</v>
      </c>
      <c r="DB90" s="370">
        <f t="shared" si="392"/>
        <v>-270517</v>
      </c>
      <c r="DC90" s="370">
        <f t="shared" si="392"/>
        <v>-79572</v>
      </c>
      <c r="DD90" s="370">
        <f t="shared" si="392"/>
        <v>145529</v>
      </c>
      <c r="DE90" s="370">
        <f t="shared" si="392"/>
        <v>202441</v>
      </c>
      <c r="DF90" s="370">
        <f t="shared" si="392"/>
        <v>149447</v>
      </c>
      <c r="DG90" s="370">
        <f t="shared" si="392"/>
        <v>-17237</v>
      </c>
      <c r="DH90" s="370">
        <f t="shared" si="392"/>
        <v>70812</v>
      </c>
      <c r="DI90" s="370">
        <f t="shared" si="393"/>
        <v>12115</v>
      </c>
      <c r="DJ90" s="370">
        <f t="shared" si="393"/>
        <v>28742</v>
      </c>
      <c r="DK90" s="370">
        <f t="shared" si="393"/>
        <v>-13643</v>
      </c>
      <c r="DL90" s="370">
        <f t="shared" si="393"/>
        <v>-557</v>
      </c>
      <c r="DM90" s="370">
        <f t="shared" si="393"/>
        <v>288211</v>
      </c>
      <c r="DN90" s="370">
        <f t="shared" si="393"/>
        <v>308549</v>
      </c>
      <c r="DO90" s="370">
        <f t="shared" si="393"/>
        <v>85326</v>
      </c>
      <c r="DP90" s="370">
        <f t="shared" si="393"/>
        <v>-303489</v>
      </c>
      <c r="DQ90" s="370">
        <f t="shared" si="393"/>
        <v>-389769</v>
      </c>
      <c r="DR90" s="370">
        <f t="shared" si="393"/>
        <v>-207322</v>
      </c>
      <c r="DS90" s="370">
        <f t="shared" si="393"/>
        <v>-49711</v>
      </c>
      <c r="DT90" s="370">
        <f t="shared" si="393"/>
        <v>-236911</v>
      </c>
      <c r="DU90" s="370"/>
      <c r="DV90" s="370"/>
      <c r="DW90" s="370"/>
      <c r="DX90" s="370"/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ht="15">
      <c r="A91" s="138"/>
      <c r="B91" s="32" t="s">
        <v>143</v>
      </c>
      <c r="C91" s="152">
        <v>1718.6600000000001</v>
      </c>
      <c r="D91" s="153">
        <v>1135</v>
      </c>
      <c r="E91" s="153">
        <v>520.45000000000005</v>
      </c>
      <c r="F91" s="153">
        <v>951.61000000000001</v>
      </c>
      <c r="G91" s="153">
        <v>821.92999999999995</v>
      </c>
      <c r="H91" s="153">
        <v>685.40999999999997</v>
      </c>
      <c r="I91" s="153">
        <v>736.88999999999999</v>
      </c>
      <c r="J91" s="153">
        <v>2686.4099999999999</v>
      </c>
      <c r="K91" s="153">
        <v>4955.1700000000001</v>
      </c>
      <c r="L91" s="154">
        <v>24090.990000000002</v>
      </c>
      <c r="M91" s="153">
        <v>135860.07000000001</v>
      </c>
      <c r="N91" s="153">
        <v>533457.18000000005</v>
      </c>
      <c r="O91" s="90">
        <v>1506253.5600000001</v>
      </c>
      <c r="P91" s="153">
        <v>1119944.3500000001</v>
      </c>
      <c r="Q91" s="90">
        <v>893861.34999999998</v>
      </c>
      <c r="R91" s="90">
        <v>377642.25</v>
      </c>
      <c r="S91" s="90">
        <v>291319.97999999998</v>
      </c>
      <c r="T91" s="90">
        <v>271411.21000000002</v>
      </c>
      <c r="U91" s="191">
        <v>280135.27000000002</v>
      </c>
      <c r="V91" s="191">
        <v>327733</v>
      </c>
      <c r="W91" s="191">
        <v>730298.69999999995</v>
      </c>
      <c r="X91" s="154">
        <v>1392550.77</v>
      </c>
      <c r="Y91" s="191">
        <v>1621533</v>
      </c>
      <c r="Z91" s="191">
        <v>1846836</v>
      </c>
      <c r="AA91" s="191">
        <v>1786204.4399999999</v>
      </c>
      <c r="AB91" s="191">
        <v>1187129.73</v>
      </c>
      <c r="AC91" s="191">
        <v>818142.81999999995</v>
      </c>
      <c r="AD91" s="191">
        <v>501877.48999999999</v>
      </c>
      <c r="AE91" s="191">
        <v>420366</v>
      </c>
      <c r="AF91" s="191">
        <v>348003.40000000002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70">
        <v>880212</v>
      </c>
      <c r="BJ91" s="533">
        <v>822405</v>
      </c>
      <c r="BK91" s="557">
        <v>658964</v>
      </c>
      <c r="BL91" s="28">
        <v>575721</v>
      </c>
      <c r="BM91" s="191">
        <v>285632</v>
      </c>
      <c r="BN91" s="596">
        <v>0</v>
      </c>
      <c r="BO91" s="28"/>
      <c r="BP91" s="191"/>
      <c r="BQ91" s="191"/>
      <c r="BR91" s="191"/>
      <c r="BS91" s="191"/>
      <c r="BT91" s="191"/>
      <c r="BU91" s="152">
        <f t="shared" si="389"/>
        <v>1504534.9000000001</v>
      </c>
      <c r="BV91" s="92">
        <f t="shared" si="389"/>
        <v>1118809.3500000001</v>
      </c>
      <c r="BW91" s="92">
        <f t="shared" si="389"/>
        <v>893340.90000000002</v>
      </c>
      <c r="BX91" s="92">
        <f t="shared" si="389"/>
        <v>376690.64000000001</v>
      </c>
      <c r="BY91" s="92">
        <f t="shared" si="389"/>
        <v>290498.04999999999</v>
      </c>
      <c r="BZ91" s="92">
        <f t="shared" si="389"/>
        <v>270725.80000000005</v>
      </c>
      <c r="CA91" s="92">
        <f t="shared" si="389"/>
        <v>279398.38</v>
      </c>
      <c r="CB91" s="92">
        <f t="shared" si="389"/>
        <v>325046.59000000003</v>
      </c>
      <c r="CC91" s="92">
        <f t="shared" si="389"/>
        <v>725343.52999999991</v>
      </c>
      <c r="CD91" s="390">
        <f t="shared" si="389"/>
        <v>1368459.78</v>
      </c>
      <c r="CE91" s="413">
        <f t="shared" si="390"/>
        <v>1485672.9299999999</v>
      </c>
      <c r="CF91" s="92">
        <f t="shared" si="390"/>
        <v>1313378.8199999998</v>
      </c>
      <c r="CG91" s="92">
        <f t="shared" si="390"/>
        <v>279950.87999999989</v>
      </c>
      <c r="CH91" s="92">
        <f t="shared" si="390"/>
        <v>67185.379999999888</v>
      </c>
      <c r="CI91" s="92">
        <f t="shared" si="390"/>
        <v>-75718.530000000028</v>
      </c>
      <c r="CJ91" s="231">
        <f t="shared" si="390"/>
        <v>124235.23999999999</v>
      </c>
      <c r="CK91" s="231">
        <f t="shared" si="390"/>
        <v>129046.02000000002</v>
      </c>
      <c r="CL91" s="231">
        <f t="shared" si="390"/>
        <v>76592.190000000002</v>
      </c>
      <c r="CM91" s="231">
        <f t="shared" si="390"/>
        <v>71411.729999999981</v>
      </c>
      <c r="CN91" s="231">
        <f t="shared" si="390"/>
        <v>90980</v>
      </c>
      <c r="CO91" s="231">
        <f t="shared" si="391"/>
        <v>24855.300000000047</v>
      </c>
      <c r="CP91" s="370">
        <f t="shared" si="391"/>
        <v>96681.229999999981</v>
      </c>
      <c r="CQ91" s="339">
        <f t="shared" si="391"/>
        <v>216465</v>
      </c>
      <c r="CR91" s="244">
        <f t="shared" si="391"/>
        <v>-34992</v>
      </c>
      <c r="CS91" s="244">
        <f t="shared" si="391"/>
        <v>36444.560000000056</v>
      </c>
      <c r="CT91" s="244">
        <f t="shared" si="391"/>
        <v>134415.27000000002</v>
      </c>
      <c r="CU91" s="244">
        <f t="shared" si="391"/>
        <v>81479.180000000051</v>
      </c>
      <c r="CV91" s="244">
        <f t="shared" si="391"/>
        <v>-105327.48999999999</v>
      </c>
      <c r="CW91" s="244">
        <f t="shared" si="391"/>
        <v>-12015</v>
      </c>
      <c r="CX91" s="244">
        <f t="shared" si="391"/>
        <v>160396.59999999998</v>
      </c>
      <c r="CY91" s="244">
        <f t="shared" si="392"/>
        <v>128585</v>
      </c>
      <c r="CZ91" s="244">
        <f t="shared" si="392"/>
        <v>468267</v>
      </c>
      <c r="DA91" s="244">
        <f t="shared" si="392"/>
        <v>-709513</v>
      </c>
      <c r="DB91" s="370">
        <f t="shared" si="392"/>
        <v>-1258587</v>
      </c>
      <c r="DC91" s="370">
        <f t="shared" si="392"/>
        <v>-1147957</v>
      </c>
      <c r="DD91" s="370">
        <f t="shared" si="392"/>
        <v>63700</v>
      </c>
      <c r="DE91" s="370">
        <f t="shared" si="392"/>
        <v>-56732</v>
      </c>
      <c r="DF91" s="370">
        <f t="shared" si="392"/>
        <v>-158374</v>
      </c>
      <c r="DG91" s="370">
        <f t="shared" si="392"/>
        <v>21262</v>
      </c>
      <c r="DH91" s="370">
        <f t="shared" si="392"/>
        <v>248219</v>
      </c>
      <c r="DI91" s="370">
        <f t="shared" si="393"/>
        <v>-5730</v>
      </c>
      <c r="DJ91" s="370">
        <f t="shared" si="393"/>
        <v>-113740</v>
      </c>
      <c r="DK91" s="370">
        <f t="shared" si="393"/>
        <v>-59871</v>
      </c>
      <c r="DL91" s="370">
        <f t="shared" si="393"/>
        <v>-345966</v>
      </c>
      <c r="DM91" s="370">
        <f t="shared" si="393"/>
        <v>378564</v>
      </c>
      <c r="DN91" s="370">
        <f t="shared" si="393"/>
        <v>632701</v>
      </c>
      <c r="DO91" s="370">
        <f t="shared" si="393"/>
        <v>190171</v>
      </c>
      <c r="DP91" s="370">
        <f t="shared" si="393"/>
        <v>-1053139</v>
      </c>
      <c r="DQ91" s="370">
        <f t="shared" si="393"/>
        <v>-1106953</v>
      </c>
      <c r="DR91" s="370">
        <f t="shared" si="393"/>
        <v>-587450</v>
      </c>
      <c r="DS91" s="370">
        <f t="shared" si="393"/>
        <v>-635252</v>
      </c>
      <c r="DT91" s="370">
        <f t="shared" si="393"/>
        <v>-644769</v>
      </c>
      <c r="DU91" s="370"/>
      <c r="DV91" s="370"/>
      <c r="DW91" s="370"/>
      <c r="DX91" s="370"/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ht="15">
      <c r="A92" s="139"/>
      <c r="B92" s="32" t="s">
        <v>144</v>
      </c>
      <c r="C92" s="123">
        <f>SUM(C87:C91)</f>
        <v>92672.300000000003</v>
      </c>
      <c r="D92" s="124">
        <f t="shared" si="394" ref="D92:BV106">SUM(D87:D91)</f>
        <v>68545.139999999999</v>
      </c>
      <c r="E92" s="124">
        <f t="shared" si="394"/>
        <v>57469.540000000001</v>
      </c>
      <c r="F92" s="124">
        <f t="shared" si="394"/>
        <v>32103.310000000001</v>
      </c>
      <c r="G92" s="124">
        <f t="shared" si="394"/>
        <v>29034.5</v>
      </c>
      <c r="H92" s="124">
        <f t="shared" si="394"/>
        <v>22243.650000000001</v>
      </c>
      <c r="I92" s="124">
        <f t="shared" si="394"/>
        <v>23942.469999999998</v>
      </c>
      <c r="J92" s="124">
        <f t="shared" si="394"/>
        <v>47853.819999999992</v>
      </c>
      <c r="K92" s="124">
        <f t="shared" si="394"/>
        <v>100375.73</v>
      </c>
      <c r="L92" s="126">
        <f t="shared" si="394"/>
        <v>362471.62</v>
      </c>
      <c r="M92" s="124">
        <f t="shared" si="394"/>
        <v>690625.96999999997</v>
      </c>
      <c r="N92" s="124">
        <f t="shared" si="394"/>
        <v>1843164.52</v>
      </c>
      <c r="O92" s="133">
        <f t="shared" si="394"/>
        <v>4023945.0299999998</v>
      </c>
      <c r="P92" s="124">
        <f t="shared" si="394"/>
        <v>3086011.9500000002</v>
      </c>
      <c r="Q92" s="133">
        <f t="shared" si="394"/>
        <v>2339098.8300000001</v>
      </c>
      <c r="R92" s="133">
        <f t="shared" si="394"/>
        <v>1019657.49</v>
      </c>
      <c r="S92" s="133">
        <f t="shared" si="394"/>
        <v>780767.32999999996</v>
      </c>
      <c r="T92" s="133">
        <f t="shared" si="394"/>
        <v>640414.42999999993</v>
      </c>
      <c r="U92" s="133">
        <f t="shared" si="394"/>
        <v>715354.87</v>
      </c>
      <c r="V92" s="133">
        <f t="shared" si="394"/>
        <v>971907</v>
      </c>
      <c r="W92" s="133">
        <f t="shared" si="394"/>
        <v>1879314.4299999999</v>
      </c>
      <c r="X92" s="126">
        <f t="shared" si="394"/>
        <v>3542757.9899999998</v>
      </c>
      <c r="Y92" s="133">
        <f t="shared" si="394"/>
        <v>4253997</v>
      </c>
      <c r="Z92" s="133">
        <f t="shared" si="394"/>
        <v>4656981</v>
      </c>
      <c r="AA92" s="133">
        <f t="shared" si="394"/>
        <v>4369630.0299999993</v>
      </c>
      <c r="AB92" s="133">
        <f t="shared" si="394"/>
        <v>2802352.6299999999</v>
      </c>
      <c r="AC92" s="133">
        <f t="shared" si="394"/>
        <v>1759803.8500000001</v>
      </c>
      <c r="AD92" s="133">
        <f t="shared" si="394"/>
        <v>1092810.6600000001</v>
      </c>
      <c r="AE92" s="133">
        <f t="shared" si="394"/>
        <v>848716</v>
      </c>
      <c r="AF92" s="133">
        <f t="shared" si="39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71">
        <v>3307471</v>
      </c>
      <c r="BJ92" s="534">
        <v>2964090</v>
      </c>
      <c r="BK92" s="558">
        <v>2499846</v>
      </c>
      <c r="BL92" s="125">
        <v>2035041</v>
      </c>
      <c r="BM92" s="280">
        <v>928891</v>
      </c>
      <c r="BN92" s="595">
        <v>0</v>
      </c>
      <c r="BO92" s="125"/>
      <c r="BP92" s="280"/>
      <c r="BQ92" s="280"/>
      <c r="BR92" s="280"/>
      <c r="BS92" s="280"/>
      <c r="BT92" s="280"/>
      <c r="BU92" s="571">
        <f t="shared" si="394"/>
        <v>3931272.7300000004</v>
      </c>
      <c r="BV92" s="127">
        <f t="shared" si="394"/>
        <v>3017466.8100000005</v>
      </c>
      <c r="BW92" s="127">
        <f t="shared" si="395" ref="BW92:BX92">SUM(BW87:BW91)</f>
        <v>2281629.29</v>
      </c>
      <c r="BX92" s="127">
        <f t="shared" si="395"/>
        <v>987554.18000000005</v>
      </c>
      <c r="BY92" s="127">
        <f t="shared" si="396" ref="BY92">SUM(BY87:BY91)</f>
        <v>751732.82999999996</v>
      </c>
      <c r="BZ92" s="127">
        <f t="shared" si="397" ref="BZ92:CH92">SUM(BZ87:BZ91)</f>
        <v>618170.78000000003</v>
      </c>
      <c r="CA92" s="127">
        <f t="shared" si="397"/>
        <v>691412.40000000002</v>
      </c>
      <c r="CB92" s="127">
        <f t="shared" si="397"/>
        <v>924053.18000000017</v>
      </c>
      <c r="CC92" s="127">
        <f t="shared" si="397"/>
        <v>1778938.6999999997</v>
      </c>
      <c r="CD92" s="391">
        <f t="shared" si="397"/>
        <v>3180286.3700000001</v>
      </c>
      <c r="CE92" s="414">
        <f t="shared" si="397"/>
        <v>3563371.0300000003</v>
      </c>
      <c r="CF92" s="127">
        <f t="shared" si="397"/>
        <v>2813816.48</v>
      </c>
      <c r="CG92" s="127">
        <f t="shared" si="397"/>
        <v>345684.99999999977</v>
      </c>
      <c r="CH92" s="127">
        <f t="shared" si="397"/>
        <v>-283659.32000000018</v>
      </c>
      <c r="CI92" s="127">
        <f t="shared" si="398" ref="CI92:CJ92">SUM(CI87:CI91)</f>
        <v>-579294.97999999998</v>
      </c>
      <c r="CJ92" s="232">
        <f t="shared" si="398"/>
        <v>73153.169999999998</v>
      </c>
      <c r="CK92" s="232">
        <f t="shared" si="399" ref="CK92:CL92">SUM(CK87:CK91)</f>
        <v>67948.670000000027</v>
      </c>
      <c r="CL92" s="232">
        <f t="shared" si="399"/>
        <v>117719.42999999998</v>
      </c>
      <c r="CM92" s="232">
        <f t="shared" si="400" ref="CM92:CN92">SUM(CM87:CM91)</f>
        <v>36721.12999999999</v>
      </c>
      <c r="CN92" s="232">
        <f t="shared" si="400"/>
        <v>-57024</v>
      </c>
      <c r="CO92" s="232">
        <f t="shared" si="401" ref="CO92:CQ92">SUM(CO87:CO91)</f>
        <v>-64802.429999999906</v>
      </c>
      <c r="CP92" s="371">
        <f t="shared" si="401"/>
        <v>146693.00999999995</v>
      </c>
      <c r="CQ92" s="340">
        <f t="shared" si="401"/>
        <v>372614</v>
      </c>
      <c r="CR92" s="257">
        <f t="shared" si="402" ref="CR92">SUM(CR87:CR91)</f>
        <v>1733</v>
      </c>
      <c r="CS92" s="257">
        <f t="shared" si="403" ref="CS92">SUM(CS87:CS91)</f>
        <v>237956.97000000012</v>
      </c>
      <c r="CT92" s="257">
        <f t="shared" si="404" ref="CT92">SUM(CT87:CT91)</f>
        <v>143830.36999999997</v>
      </c>
      <c r="CU92" s="257">
        <f t="shared" si="405" ref="CU92">SUM(CU87:CU91)</f>
        <v>100374.15000000008</v>
      </c>
      <c r="CV92" s="257">
        <f t="shared" si="406" ref="CV92">SUM(CV87:CV91)</f>
        <v>-128131.66</v>
      </c>
      <c r="CW92" s="257">
        <f t="shared" si="407" ref="CW92">SUM(CW87:CW91)</f>
        <v>-6982</v>
      </c>
      <c r="CX92" s="257">
        <f t="shared" si="408" ref="CX92">SUM(CX87:CX91)</f>
        <v>180074.13999999998</v>
      </c>
      <c r="CY92" s="257">
        <f t="shared" si="409" ref="CY92">SUM(CY87:CY91)</f>
        <v>194423</v>
      </c>
      <c r="CZ92" s="257">
        <f t="shared" si="410" ref="CZ92">SUM(CZ87:CZ91)</f>
        <v>666026</v>
      </c>
      <c r="DA92" s="257">
        <f t="shared" si="411" ref="DA92">SUM(DA87:DA91)</f>
        <v>-1669632</v>
      </c>
      <c r="DB92" s="371">
        <f t="shared" si="412" ref="DB92">SUM(DB87:DB91)</f>
        <v>-3011527</v>
      </c>
      <c r="DC92" s="371">
        <f t="shared" si="413" ref="DC92">SUM(DC87:DC91)</f>
        <v>-2297450</v>
      </c>
      <c r="DD92" s="371">
        <f t="shared" si="414" ref="DD92">SUM(DD87:DD91)</f>
        <v>125845</v>
      </c>
      <c r="DE92" s="371">
        <f t="shared" si="415" ref="DE92">SUM(DE87:DE91)</f>
        <v>245839</v>
      </c>
      <c r="DF92" s="371">
        <f t="shared" si="416" ref="DF92:DG92">SUM(DF87:DF91)</f>
        <v>-44488</v>
      </c>
      <c r="DG92" s="371">
        <f t="shared" si="416"/>
        <v>77585</v>
      </c>
      <c r="DH92" s="371">
        <f t="shared" si="417" ref="DH92">SUM(DH87:DH91)</f>
        <v>344039</v>
      </c>
      <c r="DI92" s="371">
        <f t="shared" si="418" ref="DI92">SUM(DI87:DI91)</f>
        <v>-39877</v>
      </c>
      <c r="DJ92" s="371">
        <f t="shared" si="419" ref="DJ92:DK92">SUM(DJ87:DJ91)</f>
        <v>-91961</v>
      </c>
      <c r="DK92" s="371">
        <f t="shared" si="419"/>
        <v>-107866</v>
      </c>
      <c r="DL92" s="371">
        <f t="shared" si="420" ref="DL92:DM92">SUM(DL87:DL91)</f>
        <v>-432473</v>
      </c>
      <c r="DM92" s="371">
        <f t="shared" si="420"/>
        <v>1386384</v>
      </c>
      <c r="DN92" s="371">
        <f t="shared" si="421" ref="DN92:DO92">SUM(DN87:DN91)</f>
        <v>2119492</v>
      </c>
      <c r="DO92" s="371">
        <f t="shared" si="421"/>
        <v>978310</v>
      </c>
      <c r="DP92" s="371">
        <f t="shared" si="422" ref="DP92">SUM(DP87:DP91)</f>
        <v>-1820469</v>
      </c>
      <c r="DQ92" s="371">
        <f t="shared" si="423" ref="DQ92:DR92">SUM(DQ87:DQ91)</f>
        <v>-2353580</v>
      </c>
      <c r="DR92" s="371">
        <f t="shared" si="423"/>
        <v>-866654</v>
      </c>
      <c r="DS92" s="371">
        <f t="shared" si="424" ref="DS92:DT92">SUM(DS87:DS91)</f>
        <v>-1008872</v>
      </c>
      <c r="DT92" s="371">
        <f t="shared" si="424"/>
        <v>-1308718</v>
      </c>
      <c r="DU92" s="371"/>
      <c r="DV92" s="371"/>
      <c r="DW92" s="371"/>
      <c r="DX92" s="371"/>
      <c r="DY92" s="371"/>
      <c r="DZ92" s="371"/>
      <c r="EA92" s="371"/>
      <c r="EC92" s="125">
        <f t="shared" si="358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42"/>
      <c r="BM93" s="278"/>
      <c r="BN93" s="593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ht="15">
      <c r="A94" s="138"/>
      <c r="B94" s="32" t="s">
        <v>139</v>
      </c>
      <c r="C94" s="89">
        <f t="shared" si="425" ref="C94">C80+C87</f>
        <v>116566692.53</v>
      </c>
      <c r="D94" s="90">
        <f t="shared" si="426" ref="D94:P94">D80+D87</f>
        <v>74703060.890000001</v>
      </c>
      <c r="E94" s="90">
        <f t="shared" si="426"/>
        <v>43118486.720000006</v>
      </c>
      <c r="F94" s="90">
        <f t="shared" si="426"/>
        <v>22174258.189999998</v>
      </c>
      <c r="G94" s="90">
        <f t="shared" si="426"/>
        <v>16404243.360000001</v>
      </c>
      <c r="H94" s="90">
        <f t="shared" si="426"/>
        <v>15567360.689999999</v>
      </c>
      <c r="I94" s="90">
        <f t="shared" si="426"/>
        <v>14835685.85</v>
      </c>
      <c r="J94" s="90">
        <f t="shared" si="426"/>
        <v>23676839.109999999</v>
      </c>
      <c r="K94" s="90">
        <f t="shared" si="426"/>
        <v>45400509.099999994</v>
      </c>
      <c r="L94" s="91">
        <f t="shared" si="426"/>
        <v>112681444.25999999</v>
      </c>
      <c r="M94" s="90">
        <f t="shared" si="426"/>
        <v>120918349.45</v>
      </c>
      <c r="N94" s="90">
        <f t="shared" si="426"/>
        <v>106705519.95</v>
      </c>
      <c r="O94" s="90">
        <f t="shared" si="426"/>
        <v>98284873.36999999</v>
      </c>
      <c r="P94" s="90">
        <f t="shared" si="426"/>
        <v>78683493.25</v>
      </c>
      <c r="Q94" s="90">
        <f t="shared" si="427" ref="Q94:R94">Q80+Q87</f>
        <v>54257250.840000004</v>
      </c>
      <c r="R94" s="90">
        <f t="shared" si="427"/>
        <v>22406749.66</v>
      </c>
      <c r="S94" s="90">
        <f t="shared" si="428" ref="S94:T94">S80+S87</f>
        <v>18288632.759999998</v>
      </c>
      <c r="T94" s="90">
        <f t="shared" si="428"/>
        <v>14804081.550000001</v>
      </c>
      <c r="U94" s="90">
        <f t="shared" si="429" ref="U94:V94">U80+U87</f>
        <v>16401950.529999999</v>
      </c>
      <c r="V94" s="90">
        <f t="shared" si="429"/>
        <v>20532058</v>
      </c>
      <c r="W94" s="90">
        <f t="shared" si="430" ref="W94:X94">W80+W87</f>
        <v>44688472.689999998</v>
      </c>
      <c r="X94" s="91">
        <f t="shared" si="430"/>
        <v>102155856.58</v>
      </c>
      <c r="Y94" s="90">
        <f t="shared" si="431" ref="Y94:AA94">Y80+Y87</f>
        <v>124670704</v>
      </c>
      <c r="Z94" s="90">
        <f t="shared" si="431"/>
        <v>133235174</v>
      </c>
      <c r="AA94" s="90">
        <f t="shared" si="431"/>
        <v>126628463.33</v>
      </c>
      <c r="AB94" s="90">
        <f t="shared" si="432" ref="AB94:AC94">AB80+AB87</f>
        <v>79157888.319999993</v>
      </c>
      <c r="AC94" s="90">
        <f t="shared" si="432"/>
        <v>40413474.420000002</v>
      </c>
      <c r="AD94" s="90">
        <f t="shared" si="433" ref="AD94:AF94">AD80+AD87</f>
        <v>24662344.970000003</v>
      </c>
      <c r="AE94" s="90">
        <f t="shared" si="433"/>
        <v>18497402</v>
      </c>
      <c r="AF94" s="90">
        <f t="shared" si="43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70">
        <v>172963562</v>
      </c>
      <c r="BJ94" s="533">
        <v>172210130</v>
      </c>
      <c r="BK94" s="557">
        <v>141321629</v>
      </c>
      <c r="BL94" s="56">
        <v>118804191</v>
      </c>
      <c r="BM94" s="279">
        <v>50025001</v>
      </c>
      <c r="BN94" s="594">
        <v>29741674</v>
      </c>
      <c r="BO94" s="56"/>
      <c r="BP94" s="279"/>
      <c r="BQ94" s="279"/>
      <c r="BR94" s="279"/>
      <c r="BS94" s="279"/>
      <c r="BT94" s="279"/>
      <c r="BU94" s="89">
        <f t="shared" si="434" ref="BU94:CD98">O94-C94</f>
        <v>-18281819.160000011</v>
      </c>
      <c r="BV94" s="92">
        <f t="shared" si="434"/>
        <v>3980432.3599999994</v>
      </c>
      <c r="BW94" s="92">
        <f t="shared" si="434"/>
        <v>11138764.119999997</v>
      </c>
      <c r="BX94" s="92">
        <f t="shared" si="434"/>
        <v>232491.47000000253</v>
      </c>
      <c r="BY94" s="92">
        <f t="shared" si="434"/>
        <v>1884389.3999999966</v>
      </c>
      <c r="BZ94" s="92">
        <f t="shared" si="434"/>
        <v>-763279.13999999873</v>
      </c>
      <c r="CA94" s="92">
        <f t="shared" si="434"/>
        <v>1566264.6799999997</v>
      </c>
      <c r="CB94" s="92">
        <f t="shared" si="434"/>
        <v>-3144781.1099999994</v>
      </c>
      <c r="CC94" s="92">
        <f t="shared" si="434"/>
        <v>-712036.40999999642</v>
      </c>
      <c r="CD94" s="390">
        <f t="shared" si="434"/>
        <v>-10525587.679999992</v>
      </c>
      <c r="CE94" s="413">
        <f t="shared" si="435" ref="CE94:CN98">Y94-M94</f>
        <v>3752354.549999997</v>
      </c>
      <c r="CF94" s="92">
        <f t="shared" si="435"/>
        <v>26529654.049999997</v>
      </c>
      <c r="CG94" s="92">
        <f t="shared" si="435"/>
        <v>28343589.960000008</v>
      </c>
      <c r="CH94" s="92">
        <f t="shared" si="435"/>
        <v>474395.06999999285</v>
      </c>
      <c r="CI94" s="92">
        <f t="shared" si="435"/>
        <v>-13843776.420000002</v>
      </c>
      <c r="CJ94" s="231">
        <f t="shared" si="435"/>
        <v>2255595.3100000024</v>
      </c>
      <c r="CK94" s="231">
        <f t="shared" si="435"/>
        <v>208769.24000000209</v>
      </c>
      <c r="CL94" s="231">
        <f t="shared" si="435"/>
        <v>2579107.4499999993</v>
      </c>
      <c r="CM94" s="231">
        <f t="shared" si="435"/>
        <v>1435071.4700000007</v>
      </c>
      <c r="CN94" s="231">
        <f t="shared" si="435"/>
        <v>58411</v>
      </c>
      <c r="CO94" s="231">
        <f t="shared" si="436" ref="CO94:CX98">AI94-W94</f>
        <v>6821967.3100000024</v>
      </c>
      <c r="CP94" s="370">
        <f t="shared" si="436"/>
        <v>21077216.420000002</v>
      </c>
      <c r="CQ94" s="339">
        <f t="shared" si="436"/>
        <v>31558723</v>
      </c>
      <c r="CR94" s="244">
        <f t="shared" si="436"/>
        <v>21388048</v>
      </c>
      <c r="CS94" s="244">
        <f t="shared" si="436"/>
        <v>28867537.670000002</v>
      </c>
      <c r="CT94" s="244">
        <f t="shared" si="436"/>
        <v>18247805.680000007</v>
      </c>
      <c r="CU94" s="244">
        <f t="shared" si="436"/>
        <v>15942497.579999998</v>
      </c>
      <c r="CV94" s="244">
        <f t="shared" si="436"/>
        <v>6690297.0299999975</v>
      </c>
      <c r="CW94" s="244">
        <f t="shared" si="436"/>
        <v>6674998</v>
      </c>
      <c r="CX94" s="244">
        <f t="shared" si="436"/>
        <v>4788208</v>
      </c>
      <c r="CY94" s="244">
        <f t="shared" si="437" ref="CY94:DH98">AS94-AG94</f>
        <v>5210433</v>
      </c>
      <c r="CZ94" s="244">
        <f t="shared" si="437"/>
        <v>12603755</v>
      </c>
      <c r="DA94" s="244">
        <f t="shared" si="437"/>
        <v>5209208</v>
      </c>
      <c r="DB94" s="370">
        <f t="shared" si="437"/>
        <v>22985464</v>
      </c>
      <c r="DC94" s="370">
        <f t="shared" si="437"/>
        <v>5682410</v>
      </c>
      <c r="DD94" s="370">
        <f t="shared" si="437"/>
        <v>1099535</v>
      </c>
      <c r="DE94" s="370">
        <f t="shared" si="437"/>
        <v>-1866144</v>
      </c>
      <c r="DF94" s="370">
        <f t="shared" si="437"/>
        <v>-12897354</v>
      </c>
      <c r="DG94" s="370">
        <f t="shared" si="437"/>
        <v>-752229</v>
      </c>
      <c r="DH94" s="370">
        <f t="shared" si="437"/>
        <v>-2459224</v>
      </c>
      <c r="DI94" s="370">
        <f t="shared" si="438" ref="DI94:DT98">BC94-AQ94</f>
        <v>-6968415</v>
      </c>
      <c r="DJ94" s="370">
        <f t="shared" si="438"/>
        <v>-2441289</v>
      </c>
      <c r="DK94" s="370">
        <f t="shared" si="438"/>
        <v>-4280838</v>
      </c>
      <c r="DL94" s="370">
        <f t="shared" si="438"/>
        <v>-9947891</v>
      </c>
      <c r="DM94" s="370">
        <f t="shared" si="438"/>
        <v>8757435</v>
      </c>
      <c r="DN94" s="370">
        <f t="shared" si="438"/>
        <v>-6782440</v>
      </c>
      <c r="DO94" s="370">
        <f t="shared" si="438"/>
        <v>11051725</v>
      </c>
      <c r="DP94" s="370">
        <f t="shared" si="438"/>
        <v>16487373</v>
      </c>
      <c r="DQ94" s="370">
        <f t="shared" si="438"/>
        <v>-12308228</v>
      </c>
      <c r="DR94" s="370">
        <f t="shared" si="438"/>
        <v>34295851</v>
      </c>
      <c r="DS94" s="370">
        <f t="shared" si="438"/>
        <v>-5578742</v>
      </c>
      <c r="DT94" s="370">
        <f t="shared" si="438"/>
        <v>848256</v>
      </c>
      <c r="DU94" s="370"/>
      <c r="DV94" s="370"/>
      <c r="DW94" s="370"/>
      <c r="DX94" s="370"/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29741674</v>
      </c>
    </row>
    <row r="95" spans="1:133" s="31" customFormat="1" ht="15">
      <c r="A95" s="138"/>
      <c r="B95" s="32" t="s">
        <v>140</v>
      </c>
      <c r="C95" s="89">
        <f t="shared" si="439" ref="C95:X95">C81+C88</f>
        <v>11136953.950000001</v>
      </c>
      <c r="D95" s="90">
        <f t="shared" si="439"/>
        <v>7852484.9400000004</v>
      </c>
      <c r="E95" s="90">
        <f t="shared" si="439"/>
        <v>4976954.9399999995</v>
      </c>
      <c r="F95" s="90">
        <f t="shared" si="439"/>
        <v>2342510.9500000002</v>
      </c>
      <c r="G95" s="90">
        <f t="shared" si="439"/>
        <v>1579780.3300000001</v>
      </c>
      <c r="H95" s="90">
        <f t="shared" si="439"/>
        <v>1463494.8300000001</v>
      </c>
      <c r="I95" s="90">
        <f t="shared" si="439"/>
        <v>1320333.3700000001</v>
      </c>
      <c r="J95" s="90">
        <f t="shared" si="439"/>
        <v>2111665.98</v>
      </c>
      <c r="K95" s="90">
        <f t="shared" si="439"/>
        <v>3787331.1299999999</v>
      </c>
      <c r="L95" s="91">
        <f t="shared" si="439"/>
        <v>9437299.370000001</v>
      </c>
      <c r="M95" s="90">
        <f t="shared" si="439"/>
        <v>10045327.49</v>
      </c>
      <c r="N95" s="90">
        <f t="shared" si="439"/>
        <v>9321577.7799999993</v>
      </c>
      <c r="O95" s="90">
        <f t="shared" si="439"/>
        <v>8778594.9799999986</v>
      </c>
      <c r="P95" s="90">
        <f t="shared" si="439"/>
        <v>7435741.04</v>
      </c>
      <c r="Q95" s="90">
        <f t="shared" si="439"/>
        <v>4815453.8099999996</v>
      </c>
      <c r="R95" s="90">
        <f t="shared" si="439"/>
        <v>2338755.4100000001</v>
      </c>
      <c r="S95" s="90">
        <f t="shared" si="439"/>
        <v>1987858.26</v>
      </c>
      <c r="T95" s="90">
        <f t="shared" si="439"/>
        <v>1375393.9700000002</v>
      </c>
      <c r="U95" s="90">
        <f t="shared" si="439"/>
        <v>1490946.0800000001</v>
      </c>
      <c r="V95" s="90">
        <f t="shared" si="439"/>
        <v>1885059</v>
      </c>
      <c r="W95" s="90">
        <f t="shared" si="439"/>
        <v>4199204.6699999999</v>
      </c>
      <c r="X95" s="91">
        <f t="shared" si="439"/>
        <v>9318542.8599999994</v>
      </c>
      <c r="Y95" s="90">
        <f t="shared" si="440" ref="Y95:AA95">Y81+Y88</f>
        <v>12753890</v>
      </c>
      <c r="Z95" s="90">
        <f t="shared" si="440"/>
        <v>12786950</v>
      </c>
      <c r="AA95" s="90">
        <f t="shared" si="440"/>
        <v>12869472.060000001</v>
      </c>
      <c r="AB95" s="90">
        <f t="shared" si="441" ref="AB95:AC95">AB81+AB88</f>
        <v>9507047.0899999999</v>
      </c>
      <c r="AC95" s="90">
        <f t="shared" si="441"/>
        <v>4770269.6799999997</v>
      </c>
      <c r="AD95" s="90">
        <f t="shared" si="442" ref="AD95:AF95">AD81+AD88</f>
        <v>3423777.3000000003</v>
      </c>
      <c r="AE95" s="90">
        <f t="shared" si="442"/>
        <v>2868504</v>
      </c>
      <c r="AF95" s="90">
        <f t="shared" si="442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70">
        <v>22038033</v>
      </c>
      <c r="BJ95" s="533">
        <v>22294201</v>
      </c>
      <c r="BK95" s="557">
        <v>20788851</v>
      </c>
      <c r="BL95" s="56">
        <v>18554803</v>
      </c>
      <c r="BM95" s="279">
        <v>7943481</v>
      </c>
      <c r="BN95" s="594">
        <v>4816208</v>
      </c>
      <c r="BO95" s="56"/>
      <c r="BP95" s="279"/>
      <c r="BQ95" s="279"/>
      <c r="BR95" s="279"/>
      <c r="BS95" s="279"/>
      <c r="BT95" s="279"/>
      <c r="BU95" s="89">
        <f t="shared" si="434"/>
        <v>-2358358.9700000025</v>
      </c>
      <c r="BV95" s="92">
        <f t="shared" si="434"/>
        <v>-416743.90000000037</v>
      </c>
      <c r="BW95" s="92">
        <f t="shared" si="434"/>
        <v>-161501.12999999989</v>
      </c>
      <c r="BX95" s="92">
        <f t="shared" si="434"/>
        <v>-3755.5400000000373</v>
      </c>
      <c r="BY95" s="92">
        <f t="shared" si="434"/>
        <v>408077.92999999993</v>
      </c>
      <c r="BZ95" s="92">
        <f t="shared" si="434"/>
        <v>-88100.85999999987</v>
      </c>
      <c r="CA95" s="92">
        <f t="shared" si="434"/>
        <v>170612.70999999996</v>
      </c>
      <c r="CB95" s="92">
        <f t="shared" si="434"/>
        <v>-226606.97999999998</v>
      </c>
      <c r="CC95" s="92">
        <f t="shared" si="434"/>
        <v>411873.54000000004</v>
      </c>
      <c r="CD95" s="390">
        <f t="shared" si="434"/>
        <v>-118756.51000000164</v>
      </c>
      <c r="CE95" s="413">
        <f t="shared" si="435"/>
        <v>2708562.5099999998</v>
      </c>
      <c r="CF95" s="92">
        <f t="shared" si="435"/>
        <v>3465372.2200000007</v>
      </c>
      <c r="CG95" s="92">
        <f t="shared" si="435"/>
        <v>4090877.0800000019</v>
      </c>
      <c r="CH95" s="92">
        <f t="shared" si="435"/>
        <v>2071306.0499999998</v>
      </c>
      <c r="CI95" s="92">
        <f t="shared" si="435"/>
        <v>-45184.129999999888</v>
      </c>
      <c r="CJ95" s="231">
        <f t="shared" si="435"/>
        <v>1085021.8900000001</v>
      </c>
      <c r="CK95" s="231">
        <f t="shared" si="435"/>
        <v>880645.73999999999</v>
      </c>
      <c r="CL95" s="231">
        <f t="shared" si="435"/>
        <v>572194.37999999966</v>
      </c>
      <c r="CM95" s="231">
        <f t="shared" si="435"/>
        <v>401951.91999999993</v>
      </c>
      <c r="CN95" s="231">
        <f t="shared" si="435"/>
        <v>334714</v>
      </c>
      <c r="CO95" s="231">
        <f t="shared" si="436"/>
        <v>1083641.3300000001</v>
      </c>
      <c r="CP95" s="370">
        <f t="shared" si="436"/>
        <v>3803135.1400000006</v>
      </c>
      <c r="CQ95" s="339">
        <f t="shared" si="436"/>
        <v>3244095</v>
      </c>
      <c r="CR95" s="244">
        <f t="shared" si="436"/>
        <v>4011558</v>
      </c>
      <c r="CS95" s="244">
        <f t="shared" si="436"/>
        <v>4823901.9399999995</v>
      </c>
      <c r="CT95" s="244">
        <f t="shared" si="436"/>
        <v>2883602.9100000001</v>
      </c>
      <c r="CU95" s="244">
        <f t="shared" si="436"/>
        <v>3288253.3200000003</v>
      </c>
      <c r="CV95" s="244">
        <f t="shared" si="436"/>
        <v>1440224.6999999997</v>
      </c>
      <c r="CW95" s="244">
        <f t="shared" si="436"/>
        <v>765082</v>
      </c>
      <c r="CX95" s="244">
        <f t="shared" si="436"/>
        <v>776091.65000000014</v>
      </c>
      <c r="CY95" s="244">
        <f t="shared" si="437"/>
        <v>716294</v>
      </c>
      <c r="CZ95" s="244">
        <f t="shared" si="437"/>
        <v>1681296</v>
      </c>
      <c r="DA95" s="244">
        <f t="shared" si="437"/>
        <v>1953580</v>
      </c>
      <c r="DB95" s="370">
        <f t="shared" si="437"/>
        <v>4791264</v>
      </c>
      <c r="DC95" s="370">
        <f t="shared" si="437"/>
        <v>3282071</v>
      </c>
      <c r="DD95" s="370">
        <f t="shared" si="437"/>
        <v>2428859</v>
      </c>
      <c r="DE95" s="370">
        <f t="shared" si="437"/>
        <v>1682219</v>
      </c>
      <c r="DF95" s="370">
        <f t="shared" si="437"/>
        <v>553056</v>
      </c>
      <c r="DG95" s="370">
        <f t="shared" si="437"/>
        <v>1224912</v>
      </c>
      <c r="DH95" s="370">
        <f t="shared" si="437"/>
        <v>710172</v>
      </c>
      <c r="DI95" s="370">
        <f t="shared" si="438"/>
        <v>-933654</v>
      </c>
      <c r="DJ95" s="370">
        <f t="shared" si="438"/>
        <v>216275</v>
      </c>
      <c r="DK95" s="370">
        <f t="shared" si="438"/>
        <v>-192672</v>
      </c>
      <c r="DL95" s="370">
        <f t="shared" si="438"/>
        <v>-958020</v>
      </c>
      <c r="DM95" s="370">
        <f t="shared" si="438"/>
        <v>617486</v>
      </c>
      <c r="DN95" s="370">
        <f t="shared" si="438"/>
        <v>114938</v>
      </c>
      <c r="DO95" s="370">
        <f t="shared" si="438"/>
        <v>2757977</v>
      </c>
      <c r="DP95" s="370">
        <f t="shared" si="438"/>
        <v>3066834</v>
      </c>
      <c r="DQ95" s="370">
        <f t="shared" si="438"/>
        <v>1413258</v>
      </c>
      <c r="DR95" s="370">
        <f t="shared" si="438"/>
        <v>5611097</v>
      </c>
      <c r="DS95" s="370">
        <f t="shared" si="438"/>
        <v>-1339954</v>
      </c>
      <c r="DT95" s="370">
        <f t="shared" si="438"/>
        <v>-757966</v>
      </c>
      <c r="DU95" s="370"/>
      <c r="DV95" s="370"/>
      <c r="DW95" s="370"/>
      <c r="DX95" s="370"/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4816208</v>
      </c>
    </row>
    <row r="96" spans="1:133" s="31" customFormat="1" ht="15">
      <c r="A96" s="138"/>
      <c r="B96" s="32" t="s">
        <v>141</v>
      </c>
      <c r="C96" s="89">
        <f t="shared" si="443" ref="C96:X96">C82+C89</f>
        <v>13222164.049999999</v>
      </c>
      <c r="D96" s="90">
        <f t="shared" si="443"/>
        <v>8845144.8199999984</v>
      </c>
      <c r="E96" s="90">
        <f t="shared" si="443"/>
        <v>5502939.7000000002</v>
      </c>
      <c r="F96" s="90">
        <f t="shared" si="443"/>
        <v>3421130.8999999999</v>
      </c>
      <c r="G96" s="90">
        <f t="shared" si="443"/>
        <v>2567181.5</v>
      </c>
      <c r="H96" s="90">
        <f t="shared" si="443"/>
        <v>2535033.4399999999</v>
      </c>
      <c r="I96" s="90">
        <f t="shared" si="443"/>
        <v>2365727.1200000001</v>
      </c>
      <c r="J96" s="90">
        <f t="shared" si="443"/>
        <v>3325053.3100000001</v>
      </c>
      <c r="K96" s="90">
        <f t="shared" si="443"/>
        <v>5062260.7000000002</v>
      </c>
      <c r="L96" s="91">
        <f t="shared" si="443"/>
        <v>11869269.08</v>
      </c>
      <c r="M96" s="90">
        <f t="shared" si="443"/>
        <v>13116258.359999999</v>
      </c>
      <c r="N96" s="90">
        <f t="shared" si="443"/>
        <v>11355598.33</v>
      </c>
      <c r="O96" s="90">
        <f t="shared" si="443"/>
        <v>10619882.92</v>
      </c>
      <c r="P96" s="90">
        <f t="shared" si="443"/>
        <v>7595221.8900000006</v>
      </c>
      <c r="Q96" s="90">
        <f t="shared" si="443"/>
        <v>5305286.7699999996</v>
      </c>
      <c r="R96" s="90">
        <f t="shared" si="443"/>
        <v>2795269.3300000001</v>
      </c>
      <c r="S96" s="90">
        <f t="shared" si="443"/>
        <v>2436654.1699999999</v>
      </c>
      <c r="T96" s="90">
        <f t="shared" si="443"/>
        <v>2142449.8200000003</v>
      </c>
      <c r="U96" s="90">
        <f t="shared" si="443"/>
        <v>2361143.8899999997</v>
      </c>
      <c r="V96" s="90">
        <f t="shared" si="443"/>
        <v>2877570</v>
      </c>
      <c r="W96" s="90">
        <f t="shared" si="443"/>
        <v>4879030.3900000006</v>
      </c>
      <c r="X96" s="91">
        <f t="shared" si="443"/>
        <v>10519627.950000001</v>
      </c>
      <c r="Y96" s="90">
        <f t="shared" si="444" ref="Y96:AA96">Y82+Y89</f>
        <v>12895081</v>
      </c>
      <c r="Z96" s="90">
        <f t="shared" si="444"/>
        <v>13434231</v>
      </c>
      <c r="AA96" s="90">
        <f t="shared" si="444"/>
        <v>13723960.02</v>
      </c>
      <c r="AB96" s="90">
        <f t="shared" si="445" ref="AB96:AC96">AB82+AB89</f>
        <v>8355370.8799999999</v>
      </c>
      <c r="AC96" s="90">
        <f t="shared" si="445"/>
        <v>4671133.3399999999</v>
      </c>
      <c r="AD96" s="90">
        <f t="shared" si="446" ref="AD96:AF96">AD82+AD89</f>
        <v>3345566.0699999998</v>
      </c>
      <c r="AE96" s="90">
        <f t="shared" si="446"/>
        <v>2562193</v>
      </c>
      <c r="AF96" s="90">
        <f t="shared" si="446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70">
        <v>18778042</v>
      </c>
      <c r="BJ96" s="533">
        <v>18380819</v>
      </c>
      <c r="BK96" s="557">
        <v>15884380</v>
      </c>
      <c r="BL96" s="56">
        <v>12921576</v>
      </c>
      <c r="BM96" s="279">
        <v>5883593</v>
      </c>
      <c r="BN96" s="594">
        <v>1992178</v>
      </c>
      <c r="BO96" s="56"/>
      <c r="BP96" s="279"/>
      <c r="BQ96" s="279"/>
      <c r="BR96" s="279"/>
      <c r="BS96" s="279"/>
      <c r="BT96" s="279"/>
      <c r="BU96" s="89">
        <f t="shared" si="434"/>
        <v>-2602281.129999999</v>
      </c>
      <c r="BV96" s="92">
        <f t="shared" si="434"/>
        <v>-1249922.9299999978</v>
      </c>
      <c r="BW96" s="92">
        <f t="shared" si="434"/>
        <v>-197652.93000000063</v>
      </c>
      <c r="BX96" s="92">
        <f t="shared" si="434"/>
        <v>-625861.56999999983</v>
      </c>
      <c r="BY96" s="92">
        <f t="shared" si="434"/>
        <v>-130527.33000000007</v>
      </c>
      <c r="BZ96" s="92">
        <f t="shared" si="434"/>
        <v>-392583.61999999965</v>
      </c>
      <c r="CA96" s="92">
        <f t="shared" si="434"/>
        <v>-4583.230000000447</v>
      </c>
      <c r="CB96" s="92">
        <f t="shared" si="434"/>
        <v>-447483.31000000006</v>
      </c>
      <c r="CC96" s="92">
        <f t="shared" si="434"/>
        <v>-183230.30999999959</v>
      </c>
      <c r="CD96" s="390">
        <f t="shared" si="434"/>
        <v>-1349641.129999999</v>
      </c>
      <c r="CE96" s="413">
        <f t="shared" si="435"/>
        <v>-221177.3599999994</v>
      </c>
      <c r="CF96" s="92">
        <f t="shared" si="435"/>
        <v>2078632.6699999999</v>
      </c>
      <c r="CG96" s="92">
        <f t="shared" si="435"/>
        <v>3104077.0999999996</v>
      </c>
      <c r="CH96" s="92">
        <f t="shared" si="435"/>
        <v>760148.98999999929</v>
      </c>
      <c r="CI96" s="92">
        <f t="shared" si="435"/>
        <v>-634153.4299999997</v>
      </c>
      <c r="CJ96" s="231">
        <f t="shared" si="435"/>
        <v>550296.73999999976</v>
      </c>
      <c r="CK96" s="231">
        <f t="shared" si="435"/>
        <v>125538.83000000007</v>
      </c>
      <c r="CL96" s="231">
        <f t="shared" si="435"/>
        <v>388152.12999999989</v>
      </c>
      <c r="CM96" s="231">
        <f t="shared" si="435"/>
        <v>310629.11000000034</v>
      </c>
      <c r="CN96" s="231">
        <f t="shared" si="435"/>
        <v>32838</v>
      </c>
      <c r="CO96" s="231">
        <f t="shared" si="436"/>
        <v>899694.6099999994</v>
      </c>
      <c r="CP96" s="370">
        <f t="shared" si="436"/>
        <v>2050474.0499999989</v>
      </c>
      <c r="CQ96" s="339">
        <f t="shared" si="436"/>
        <v>3719521</v>
      </c>
      <c r="CR96" s="244">
        <f t="shared" si="436"/>
        <v>3523661</v>
      </c>
      <c r="CS96" s="244">
        <f t="shared" si="436"/>
        <v>3042143.9800000004</v>
      </c>
      <c r="CT96" s="244">
        <f t="shared" si="436"/>
        <v>2276113.1200000001</v>
      </c>
      <c r="CU96" s="244">
        <f t="shared" si="436"/>
        <v>1705831.6600000001</v>
      </c>
      <c r="CV96" s="244">
        <f t="shared" si="436"/>
        <v>942887.93000000017</v>
      </c>
      <c r="CW96" s="244">
        <f t="shared" si="436"/>
        <v>963432</v>
      </c>
      <c r="CX96" s="244">
        <f t="shared" si="436"/>
        <v>824151.04999999981</v>
      </c>
      <c r="CY96" s="244">
        <f t="shared" si="437"/>
        <v>700987</v>
      </c>
      <c r="CZ96" s="244">
        <f t="shared" si="437"/>
        <v>1437219</v>
      </c>
      <c r="DA96" s="244">
        <f t="shared" si="437"/>
        <v>1009103</v>
      </c>
      <c r="DB96" s="370">
        <f t="shared" si="437"/>
        <v>2715318</v>
      </c>
      <c r="DC96" s="370">
        <f t="shared" si="437"/>
        <v>950809</v>
      </c>
      <c r="DD96" s="370">
        <f t="shared" si="437"/>
        <v>453220</v>
      </c>
      <c r="DE96" s="370">
        <f t="shared" si="437"/>
        <v>-74385</v>
      </c>
      <c r="DF96" s="370">
        <f t="shared" si="437"/>
        <v>-1327797</v>
      </c>
      <c r="DG96" s="370">
        <f t="shared" si="437"/>
        <v>246906</v>
      </c>
      <c r="DH96" s="370">
        <f t="shared" si="437"/>
        <v>-401503</v>
      </c>
      <c r="DI96" s="370">
        <f t="shared" si="438"/>
        <v>-1049690</v>
      </c>
      <c r="DJ96" s="370">
        <f t="shared" si="438"/>
        <v>-430396</v>
      </c>
      <c r="DK96" s="370">
        <f t="shared" si="438"/>
        <v>-724287</v>
      </c>
      <c r="DL96" s="370">
        <f t="shared" si="438"/>
        <v>-989097</v>
      </c>
      <c r="DM96" s="370">
        <f t="shared" si="438"/>
        <v>422756</v>
      </c>
      <c r="DN96" s="370">
        <f t="shared" si="438"/>
        <v>-484212</v>
      </c>
      <c r="DO96" s="370">
        <f t="shared" si="438"/>
        <v>1212631</v>
      </c>
      <c r="DP96" s="370">
        <f t="shared" si="438"/>
        <v>969707</v>
      </c>
      <c r="DQ96" s="370">
        <f t="shared" si="438"/>
        <v>-807339</v>
      </c>
      <c r="DR96" s="370">
        <f t="shared" si="438"/>
        <v>3617889</v>
      </c>
      <c r="DS96" s="370">
        <f t="shared" si="438"/>
        <v>-740278</v>
      </c>
      <c r="DT96" s="370">
        <f t="shared" si="438"/>
        <v>-1894773</v>
      </c>
      <c r="DU96" s="370"/>
      <c r="DV96" s="370"/>
      <c r="DW96" s="370"/>
      <c r="DX96" s="370"/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1992178</v>
      </c>
    </row>
    <row r="97" spans="1:133" s="31" customFormat="1" ht="15">
      <c r="A97" s="138"/>
      <c r="B97" s="32" t="s">
        <v>142</v>
      </c>
      <c r="C97" s="89">
        <f t="shared" si="447" ref="C97:X97">C83+C90</f>
        <v>13827941.199999999</v>
      </c>
      <c r="D97" s="90">
        <f t="shared" si="447"/>
        <v>9669496.0500000007</v>
      </c>
      <c r="E97" s="90">
        <f t="shared" si="447"/>
        <v>6561217.25</v>
      </c>
      <c r="F97" s="90">
        <f t="shared" si="447"/>
        <v>3794456.7399999998</v>
      </c>
      <c r="G97" s="90">
        <f t="shared" si="447"/>
        <v>3110892.4199999999</v>
      </c>
      <c r="H97" s="90">
        <f t="shared" si="447"/>
        <v>2842654.9700000002</v>
      </c>
      <c r="I97" s="90">
        <f t="shared" si="447"/>
        <v>2661914.9199999999</v>
      </c>
      <c r="J97" s="90">
        <f t="shared" si="447"/>
        <v>3771481.7400000002</v>
      </c>
      <c r="K97" s="90">
        <f t="shared" si="447"/>
        <v>5948693.0999999996</v>
      </c>
      <c r="L97" s="91">
        <f t="shared" si="447"/>
        <v>11832321.190000001</v>
      </c>
      <c r="M97" s="90">
        <f t="shared" si="447"/>
        <v>12931720.860000001</v>
      </c>
      <c r="N97" s="90">
        <f t="shared" si="447"/>
        <v>11414321.98</v>
      </c>
      <c r="O97" s="90">
        <f t="shared" si="447"/>
        <v>11062915.23</v>
      </c>
      <c r="P97" s="90">
        <f t="shared" si="447"/>
        <v>8090970.5099999998</v>
      </c>
      <c r="Q97" s="90">
        <f t="shared" si="447"/>
        <v>6163007.29</v>
      </c>
      <c r="R97" s="90">
        <f t="shared" si="447"/>
        <v>3210207.8500000001</v>
      </c>
      <c r="S97" s="90">
        <f t="shared" si="447"/>
        <v>2574660.75</v>
      </c>
      <c r="T97" s="90">
        <f t="shared" si="447"/>
        <v>2233380.8500000001</v>
      </c>
      <c r="U97" s="90">
        <f t="shared" si="447"/>
        <v>2483902.9300000002</v>
      </c>
      <c r="V97" s="90">
        <f t="shared" si="447"/>
        <v>3278192</v>
      </c>
      <c r="W97" s="90">
        <f t="shared" si="447"/>
        <v>5052365.6000000006</v>
      </c>
      <c r="X97" s="91">
        <f t="shared" si="447"/>
        <v>10823283.529999999</v>
      </c>
      <c r="Y97" s="90">
        <f t="shared" si="448" ref="Y97:AA97">Y83+Y90</f>
        <v>13084680</v>
      </c>
      <c r="Z97" s="90">
        <f t="shared" si="448"/>
        <v>13844163</v>
      </c>
      <c r="AA97" s="90">
        <f t="shared" si="448"/>
        <v>13859735.01</v>
      </c>
      <c r="AB97" s="90">
        <f t="shared" si="449" ref="AB97:AC97">AB83+AB90</f>
        <v>9055742.2800000012</v>
      </c>
      <c r="AC97" s="90">
        <f t="shared" si="449"/>
        <v>5354748.8300000001</v>
      </c>
      <c r="AD97" s="90">
        <f t="shared" si="450" ref="AD97:AF97">AD83+AD90</f>
        <v>3544505.6699999999</v>
      </c>
      <c r="AE97" s="90">
        <f t="shared" si="450"/>
        <v>2819125</v>
      </c>
      <c r="AF97" s="90">
        <f t="shared" si="450"/>
        <v>2965069.2999999998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70">
        <v>18453664</v>
      </c>
      <c r="BJ97" s="533">
        <v>18317103</v>
      </c>
      <c r="BK97" s="557">
        <v>16645112</v>
      </c>
      <c r="BL97" s="56">
        <v>13578538</v>
      </c>
      <c r="BM97" s="279">
        <v>7120667</v>
      </c>
      <c r="BN97" s="594">
        <v>2288788</v>
      </c>
      <c r="BO97" s="56"/>
      <c r="BP97" s="279"/>
      <c r="BQ97" s="279"/>
      <c r="BR97" s="279"/>
      <c r="BS97" s="279"/>
      <c r="BT97" s="279"/>
      <c r="BU97" s="89">
        <f t="shared" si="434"/>
        <v>-2765025.9699999988</v>
      </c>
      <c r="BV97" s="92">
        <f t="shared" si="434"/>
        <v>-1578525.540000001</v>
      </c>
      <c r="BW97" s="92">
        <f t="shared" si="434"/>
        <v>-398209.95999999996</v>
      </c>
      <c r="BX97" s="92">
        <f t="shared" si="434"/>
        <v>-584248.88999999966</v>
      </c>
      <c r="BY97" s="92">
        <f t="shared" si="434"/>
        <v>-536231.66999999993</v>
      </c>
      <c r="BZ97" s="92">
        <f t="shared" si="434"/>
        <v>-609274.12000000011</v>
      </c>
      <c r="CA97" s="92">
        <f t="shared" si="434"/>
        <v>-178011.98999999976</v>
      </c>
      <c r="CB97" s="92">
        <f t="shared" si="434"/>
        <v>-493289.74000000022</v>
      </c>
      <c r="CC97" s="92">
        <f t="shared" si="434"/>
        <v>-896327.49999999907</v>
      </c>
      <c r="CD97" s="390">
        <f t="shared" si="434"/>
        <v>-1009037.660000002</v>
      </c>
      <c r="CE97" s="413">
        <f t="shared" si="435"/>
        <v>152959.13999999873</v>
      </c>
      <c r="CF97" s="92">
        <f t="shared" si="435"/>
        <v>2429841.0199999996</v>
      </c>
      <c r="CG97" s="92">
        <f t="shared" si="435"/>
        <v>2796819.7799999993</v>
      </c>
      <c r="CH97" s="92">
        <f t="shared" si="435"/>
        <v>964771.77000000142</v>
      </c>
      <c r="CI97" s="92">
        <f t="shared" si="435"/>
        <v>-808258.45999999996</v>
      </c>
      <c r="CJ97" s="231">
        <f t="shared" si="435"/>
        <v>334297.81999999983</v>
      </c>
      <c r="CK97" s="231">
        <f t="shared" si="435"/>
        <v>244464.25</v>
      </c>
      <c r="CL97" s="231">
        <f t="shared" si="435"/>
        <v>731688.44999999972</v>
      </c>
      <c r="CM97" s="231">
        <f t="shared" si="435"/>
        <v>320025.06999999983</v>
      </c>
      <c r="CN97" s="231">
        <f t="shared" si="435"/>
        <v>57449</v>
      </c>
      <c r="CO97" s="231">
        <f t="shared" si="436"/>
        <v>1016975.3999999994</v>
      </c>
      <c r="CP97" s="370">
        <f t="shared" si="436"/>
        <v>1941466.4700000007</v>
      </c>
      <c r="CQ97" s="339">
        <f t="shared" si="436"/>
        <v>3166277</v>
      </c>
      <c r="CR97" s="244">
        <f t="shared" si="436"/>
        <v>2907519</v>
      </c>
      <c r="CS97" s="244">
        <f t="shared" si="436"/>
        <v>2865685.9900000002</v>
      </c>
      <c r="CT97" s="244">
        <f t="shared" si="436"/>
        <v>2294338.7199999988</v>
      </c>
      <c r="CU97" s="244">
        <f t="shared" si="436"/>
        <v>2067792.1699999999</v>
      </c>
      <c r="CV97" s="244">
        <f t="shared" si="436"/>
        <v>1456572.3300000001</v>
      </c>
      <c r="CW97" s="244">
        <f t="shared" si="436"/>
        <v>1440224</v>
      </c>
      <c r="CX97" s="244">
        <f t="shared" si="436"/>
        <v>596013.70000000019</v>
      </c>
      <c r="CY97" s="244">
        <f t="shared" si="437"/>
        <v>861356</v>
      </c>
      <c r="CZ97" s="244">
        <f t="shared" si="437"/>
        <v>1720024</v>
      </c>
      <c r="DA97" s="244">
        <f t="shared" si="437"/>
        <v>1279294</v>
      </c>
      <c r="DB97" s="370">
        <f t="shared" si="437"/>
        <v>2657819</v>
      </c>
      <c r="DC97" s="370">
        <f t="shared" si="437"/>
        <v>1686118</v>
      </c>
      <c r="DD97" s="370">
        <f t="shared" si="437"/>
        <v>585449</v>
      </c>
      <c r="DE97" s="370">
        <f t="shared" si="437"/>
        <v>231117</v>
      </c>
      <c r="DF97" s="370">
        <f t="shared" si="437"/>
        <v>-548795</v>
      </c>
      <c r="DG97" s="370">
        <f t="shared" si="437"/>
        <v>-58842</v>
      </c>
      <c r="DH97" s="370">
        <f t="shared" si="437"/>
        <v>-654218</v>
      </c>
      <c r="DI97" s="370">
        <f t="shared" si="438"/>
        <v>-1410472</v>
      </c>
      <c r="DJ97" s="370">
        <f t="shared" si="438"/>
        <v>-499975</v>
      </c>
      <c r="DK97" s="370">
        <f t="shared" si="438"/>
        <v>-659944</v>
      </c>
      <c r="DL97" s="370">
        <f t="shared" si="438"/>
        <v>-1236355</v>
      </c>
      <c r="DM97" s="370">
        <f t="shared" si="438"/>
        <v>140520</v>
      </c>
      <c r="DN97" s="370">
        <f t="shared" si="438"/>
        <v>2014</v>
      </c>
      <c r="DO97" s="370">
        <f t="shared" si="438"/>
        <v>516589</v>
      </c>
      <c r="DP97" s="370">
        <f t="shared" si="438"/>
        <v>979972</v>
      </c>
      <c r="DQ97" s="370">
        <f t="shared" si="438"/>
        <v>-311426</v>
      </c>
      <c r="DR97" s="370">
        <f t="shared" si="438"/>
        <v>2777252</v>
      </c>
      <c r="DS97" s="370">
        <f t="shared" si="438"/>
        <v>-243032</v>
      </c>
      <c r="DT97" s="370">
        <f t="shared" si="438"/>
        <v>-2058072</v>
      </c>
      <c r="DU97" s="370"/>
      <c r="DV97" s="370"/>
      <c r="DW97" s="370"/>
      <c r="DX97" s="370"/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2288788</v>
      </c>
    </row>
    <row r="98" spans="1:133" s="31" customFormat="1" ht="15">
      <c r="A98" s="138"/>
      <c r="B98" s="32" t="s">
        <v>143</v>
      </c>
      <c r="C98" s="89">
        <f t="shared" si="451" ref="C98:X98">C84+C91</f>
        <v>42362532.709999993</v>
      </c>
      <c r="D98" s="90">
        <f t="shared" si="451"/>
        <v>44904297.409999996</v>
      </c>
      <c r="E98" s="90">
        <f t="shared" si="451"/>
        <v>26224263.57</v>
      </c>
      <c r="F98" s="90">
        <f t="shared" si="451"/>
        <v>14676598.789999999</v>
      </c>
      <c r="G98" s="90">
        <f t="shared" si="451"/>
        <v>10105225.77</v>
      </c>
      <c r="H98" s="90">
        <f t="shared" si="451"/>
        <v>12178849.59</v>
      </c>
      <c r="I98" s="90">
        <f t="shared" si="451"/>
        <v>12004568.08</v>
      </c>
      <c r="J98" s="90">
        <f t="shared" si="451"/>
        <v>14554830.49</v>
      </c>
      <c r="K98" s="90">
        <f t="shared" si="451"/>
        <v>16824242.5</v>
      </c>
      <c r="L98" s="91">
        <f t="shared" si="451"/>
        <v>36343960.830000006</v>
      </c>
      <c r="M98" s="90">
        <f t="shared" si="451"/>
        <v>39096982.890000001</v>
      </c>
      <c r="N98" s="90">
        <f t="shared" si="451"/>
        <v>35853103.350000001</v>
      </c>
      <c r="O98" s="90">
        <f t="shared" si="451"/>
        <v>36382624.210000001</v>
      </c>
      <c r="P98" s="90">
        <f t="shared" si="451"/>
        <v>30857092.140000001</v>
      </c>
      <c r="Q98" s="90">
        <f t="shared" si="451"/>
        <v>24040222.290000003</v>
      </c>
      <c r="R98" s="90">
        <f t="shared" si="451"/>
        <v>12558087.49</v>
      </c>
      <c r="S98" s="90">
        <f t="shared" si="451"/>
        <v>10102234.390000001</v>
      </c>
      <c r="T98" s="90">
        <f t="shared" si="451"/>
        <v>11154973.950000001</v>
      </c>
      <c r="U98" s="90">
        <f t="shared" si="451"/>
        <v>8991330.0099999998</v>
      </c>
      <c r="V98" s="90">
        <f t="shared" si="451"/>
        <v>10981073</v>
      </c>
      <c r="W98" s="90">
        <f t="shared" si="451"/>
        <v>16387588.699999999</v>
      </c>
      <c r="X98" s="91">
        <f t="shared" si="451"/>
        <v>32046574.41</v>
      </c>
      <c r="Y98" s="90">
        <f t="shared" si="452" ref="Y98:AA98">Y84+Y91</f>
        <v>39726696</v>
      </c>
      <c r="Z98" s="90">
        <f t="shared" si="452"/>
        <v>42231705</v>
      </c>
      <c r="AA98" s="90">
        <f t="shared" si="452"/>
        <v>39499627.799999997</v>
      </c>
      <c r="AB98" s="90">
        <f t="shared" si="453" ref="AB98:AC98">AB84+AB91</f>
        <v>31019774.859999999</v>
      </c>
      <c r="AC98" s="90">
        <f t="shared" si="453"/>
        <v>21033396</v>
      </c>
      <c r="AD98" s="90">
        <f t="shared" si="454" ref="AD98:AF98">AD84+AD91</f>
        <v>28548471.949999999</v>
      </c>
      <c r="AE98" s="90">
        <f t="shared" si="454"/>
        <v>9744544</v>
      </c>
      <c r="AF98" s="90">
        <f t="shared" si="454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70">
        <v>53672032</v>
      </c>
      <c r="BJ98" s="533">
        <v>55822910</v>
      </c>
      <c r="BK98" s="557">
        <v>49605319</v>
      </c>
      <c r="BL98" s="56">
        <v>45255217</v>
      </c>
      <c r="BM98" s="279">
        <v>27723039</v>
      </c>
      <c r="BN98" s="594">
        <v>5630677</v>
      </c>
      <c r="BO98" s="56"/>
      <c r="BP98" s="279"/>
      <c r="BQ98" s="279"/>
      <c r="BR98" s="279"/>
      <c r="BS98" s="279"/>
      <c r="BT98" s="279"/>
      <c r="BU98" s="89">
        <f t="shared" si="434"/>
        <v>-5979908.4999999925</v>
      </c>
      <c r="BV98" s="92">
        <f t="shared" si="434"/>
        <v>-14047205.269999996</v>
      </c>
      <c r="BW98" s="92">
        <f t="shared" si="434"/>
        <v>-2184041.2799999975</v>
      </c>
      <c r="BX98" s="92">
        <f t="shared" si="434"/>
        <v>-2118511.2999999989</v>
      </c>
      <c r="BY98" s="92">
        <f t="shared" si="434"/>
        <v>-2991.3799999989569</v>
      </c>
      <c r="BZ98" s="92">
        <f t="shared" si="434"/>
        <v>-1023875.6399999987</v>
      </c>
      <c r="CA98" s="92">
        <f t="shared" si="434"/>
        <v>-3013238.0700000003</v>
      </c>
      <c r="CB98" s="92">
        <f t="shared" si="434"/>
        <v>-3573757.4900000002</v>
      </c>
      <c r="CC98" s="92">
        <f t="shared" si="434"/>
        <v>-436653.80000000075</v>
      </c>
      <c r="CD98" s="390">
        <f t="shared" si="434"/>
        <v>-4297386.4200000055</v>
      </c>
      <c r="CE98" s="413">
        <f t="shared" si="435"/>
        <v>629713.1099999994</v>
      </c>
      <c r="CF98" s="92">
        <f t="shared" si="435"/>
        <v>6378601.6499999985</v>
      </c>
      <c r="CG98" s="92">
        <f t="shared" si="435"/>
        <v>3117003.5899999961</v>
      </c>
      <c r="CH98" s="92">
        <f t="shared" si="435"/>
        <v>162682.71999999881</v>
      </c>
      <c r="CI98" s="92">
        <f t="shared" si="435"/>
        <v>-3006826.2900000028</v>
      </c>
      <c r="CJ98" s="231">
        <f t="shared" si="435"/>
        <v>15990384.459999999</v>
      </c>
      <c r="CK98" s="231">
        <f t="shared" si="435"/>
        <v>-357690.3900000006</v>
      </c>
      <c r="CL98" s="231">
        <f t="shared" si="435"/>
        <v>2380773.3300000001</v>
      </c>
      <c r="CM98" s="231">
        <f t="shared" si="435"/>
        <v>2321659.9900000002</v>
      </c>
      <c r="CN98" s="231">
        <f t="shared" si="435"/>
        <v>6829617</v>
      </c>
      <c r="CO98" s="231">
        <f t="shared" si="436"/>
        <v>2023733.3000000007</v>
      </c>
      <c r="CP98" s="370">
        <f t="shared" si="436"/>
        <v>7672814.5899999999</v>
      </c>
      <c r="CQ98" s="339">
        <f t="shared" si="436"/>
        <v>8700801</v>
      </c>
      <c r="CR98" s="244">
        <f t="shared" si="436"/>
        <v>4571878</v>
      </c>
      <c r="CS98" s="244">
        <f t="shared" si="436"/>
        <v>9476196.200000003</v>
      </c>
      <c r="CT98" s="244">
        <f t="shared" si="436"/>
        <v>7068348.1400000006</v>
      </c>
      <c r="CU98" s="244">
        <f t="shared" si="436"/>
        <v>6100676</v>
      </c>
      <c r="CV98" s="244">
        <f t="shared" si="436"/>
        <v>-11938383.949999999</v>
      </c>
      <c r="CW98" s="244">
        <f t="shared" si="436"/>
        <v>4085004</v>
      </c>
      <c r="CX98" s="244">
        <f t="shared" si="436"/>
        <v>-1164501.2800000012</v>
      </c>
      <c r="CY98" s="244">
        <f t="shared" si="437"/>
        <v>1475167</v>
      </c>
      <c r="CZ98" s="244">
        <f t="shared" si="437"/>
        <v>-1959019</v>
      </c>
      <c r="DA98" s="244">
        <f t="shared" si="437"/>
        <v>5391490</v>
      </c>
      <c r="DB98" s="370">
        <f t="shared" si="437"/>
        <v>7596414</v>
      </c>
      <c r="DC98" s="370">
        <f t="shared" si="437"/>
        <v>3454770</v>
      </c>
      <c r="DD98" s="370">
        <f t="shared" si="437"/>
        <v>6223703</v>
      </c>
      <c r="DE98" s="370">
        <f t="shared" si="437"/>
        <v>3251251</v>
      </c>
      <c r="DF98" s="370">
        <f t="shared" si="437"/>
        <v>-1273818</v>
      </c>
      <c r="DG98" s="370">
        <f t="shared" si="437"/>
        <v>791334</v>
      </c>
      <c r="DH98" s="370">
        <f t="shared" si="437"/>
        <v>1219332</v>
      </c>
      <c r="DI98" s="370">
        <f t="shared" si="438"/>
        <v>-2798225</v>
      </c>
      <c r="DJ98" s="370">
        <f t="shared" si="438"/>
        <v>924324</v>
      </c>
      <c r="DK98" s="370">
        <f t="shared" si="438"/>
        <v>-1352188</v>
      </c>
      <c r="DL98" s="370">
        <f t="shared" si="438"/>
        <v>-3194719</v>
      </c>
      <c r="DM98" s="370">
        <f t="shared" si="438"/>
        <v>-997468</v>
      </c>
      <c r="DN98" s="370">
        <f t="shared" si="438"/>
        <v>2347822</v>
      </c>
      <c r="DO98" s="370">
        <f t="shared" si="438"/>
        <v>1789765</v>
      </c>
      <c r="DP98" s="370">
        <f t="shared" si="438"/>
        <v>2795624</v>
      </c>
      <c r="DQ98" s="370">
        <f t="shared" si="438"/>
        <v>-2621756</v>
      </c>
      <c r="DR98" s="370">
        <f t="shared" si="438"/>
        <v>8440912</v>
      </c>
      <c r="DS98" s="370">
        <f t="shared" si="438"/>
        <v>-202367</v>
      </c>
      <c r="DT98" s="370">
        <f t="shared" si="438"/>
        <v>-12198743</v>
      </c>
      <c r="DU98" s="370"/>
      <c r="DV98" s="370"/>
      <c r="DW98" s="370"/>
      <c r="DX98" s="370"/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5630677</v>
      </c>
    </row>
    <row r="99" spans="1:133" s="122" customFormat="1" ht="15.75" thickBot="1">
      <c r="A99" s="139"/>
      <c r="B99" s="44" t="s">
        <v>144</v>
      </c>
      <c r="C99" s="118">
        <f t="shared" si="455" ref="C99:V99">SUM(C94:C98)</f>
        <v>197116284.44</v>
      </c>
      <c r="D99" s="119">
        <f t="shared" si="455"/>
        <v>145974484.10999998</v>
      </c>
      <c r="E99" s="119">
        <f t="shared" si="455"/>
        <v>86383862.180000007</v>
      </c>
      <c r="F99" s="119">
        <f t="shared" si="455"/>
        <v>46408955.569999993</v>
      </c>
      <c r="G99" s="119">
        <f t="shared" si="455"/>
        <v>33767323.379999995</v>
      </c>
      <c r="H99" s="119">
        <f t="shared" si="455"/>
        <v>34587393.519999996</v>
      </c>
      <c r="I99" s="119">
        <f t="shared" si="455"/>
        <v>33188229.339999996</v>
      </c>
      <c r="J99" s="119">
        <f t="shared" si="455"/>
        <v>47439870.630000003</v>
      </c>
      <c r="K99" s="119">
        <f t="shared" si="455"/>
        <v>77023036.530000001</v>
      </c>
      <c r="L99" s="120">
        <f t="shared" si="455"/>
        <v>182164294.73000002</v>
      </c>
      <c r="M99" s="119">
        <f t="shared" si="455"/>
        <v>196108639.05000001</v>
      </c>
      <c r="N99" s="119">
        <f t="shared" si="455"/>
        <v>174650121.38999999</v>
      </c>
      <c r="O99" s="119">
        <f t="shared" si="455"/>
        <v>165128890.71000001</v>
      </c>
      <c r="P99" s="119">
        <f t="shared" si="455"/>
        <v>132662518.83000001</v>
      </c>
      <c r="Q99" s="119">
        <f t="shared" si="455"/>
        <v>94581221.000000015</v>
      </c>
      <c r="R99" s="119">
        <f t="shared" si="455"/>
        <v>43309069.740000002</v>
      </c>
      <c r="S99" s="119">
        <f t="shared" si="455"/>
        <v>35390040.329999998</v>
      </c>
      <c r="T99" s="119">
        <f t="shared" si="455"/>
        <v>31710280.140000008</v>
      </c>
      <c r="U99" s="119">
        <f t="shared" si="455"/>
        <v>31729273.439999998</v>
      </c>
      <c r="V99" s="119">
        <f t="shared" si="455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si="456" ref="Y99:AA99">SUM(Y94+Y95+Y96+Y97+Y98)</f>
        <v>203131051</v>
      </c>
      <c r="Z99" s="119">
        <f t="shared" si="456"/>
        <v>215532223</v>
      </c>
      <c r="AA99" s="119">
        <f t="shared" si="456"/>
        <v>206581258.21999997</v>
      </c>
      <c r="AB99" s="119">
        <f t="shared" si="457" ref="AB99:AC99">SUM(AB94+AB95+AB96+AB97+AB98)</f>
        <v>137095823.43000001</v>
      </c>
      <c r="AC99" s="119">
        <f t="shared" si="457"/>
        <v>76243022.269999996</v>
      </c>
      <c r="AD99" s="119">
        <f t="shared" si="458" ref="AD99:AF99">SUM(AD94+AD95+AD96+AD97+AD98)</f>
        <v>63524665.960000008</v>
      </c>
      <c r="AE99" s="119">
        <f t="shared" si="458"/>
        <v>36491768</v>
      </c>
      <c r="AF99" s="119">
        <f t="shared" si="458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68">
        <v>285905333</v>
      </c>
      <c r="BJ99" s="532">
        <v>287025163</v>
      </c>
      <c r="BK99" s="555">
        <v>244245291</v>
      </c>
      <c r="BL99" s="29">
        <v>209114325</v>
      </c>
      <c r="BM99" s="201">
        <v>98695781</v>
      </c>
      <c r="BN99" s="597">
        <v>44469525</v>
      </c>
      <c r="BO99" s="29"/>
      <c r="BP99" s="201"/>
      <c r="BQ99" s="201"/>
      <c r="BR99" s="201"/>
      <c r="BS99" s="201"/>
      <c r="BT99" s="201"/>
      <c r="BU99" s="118">
        <f t="shared" si="459" ref="BU99:BY99">SUM(BU94:BU98)</f>
        <v>-31987393.730000004</v>
      </c>
      <c r="BV99" s="121">
        <f t="shared" si="459"/>
        <v>-13311965.279999996</v>
      </c>
      <c r="BW99" s="121">
        <f t="shared" si="459"/>
        <v>8197358.8200000003</v>
      </c>
      <c r="BX99" s="121">
        <f t="shared" si="459"/>
        <v>-3099885.8299999959</v>
      </c>
      <c r="BY99" s="121">
        <f t="shared" si="459"/>
        <v>1622716.9499999974</v>
      </c>
      <c r="BZ99" s="121">
        <f t="shared" si="460" ref="BZ99:CH99">SUM(BZ94:BZ98)</f>
        <v>-2877113.3799999971</v>
      </c>
      <c r="CA99" s="121">
        <f t="shared" si="460"/>
        <v>-1458955.9000000008</v>
      </c>
      <c r="CB99" s="121">
        <f t="shared" si="460"/>
        <v>-7885918.6299999999</v>
      </c>
      <c r="CC99" s="121">
        <f t="shared" si="460"/>
        <v>-1816374.4799999958</v>
      </c>
      <c r="CD99" s="389">
        <f t="shared" si="460"/>
        <v>-17300409.399999999</v>
      </c>
      <c r="CE99" s="412">
        <f t="shared" si="460"/>
        <v>7022411.9499999955</v>
      </c>
      <c r="CF99" s="121">
        <f t="shared" si="460"/>
        <v>40882101.609999992</v>
      </c>
      <c r="CG99" s="121">
        <f t="shared" si="460"/>
        <v>41452367.510000005</v>
      </c>
      <c r="CH99" s="121">
        <f t="shared" si="460"/>
        <v>4433304.5999999922</v>
      </c>
      <c r="CI99" s="121">
        <f t="shared" si="461" ref="CI99:CJ99">SUM(CI94:CI98)</f>
        <v>-18338198.730000004</v>
      </c>
      <c r="CJ99" s="230">
        <f t="shared" si="461"/>
        <v>20215596.219999999</v>
      </c>
      <c r="CK99" s="230">
        <f t="shared" si="462" ref="CK99:CL99">SUM(CK94:CK98)</f>
        <v>1101727.6700000016</v>
      </c>
      <c r="CL99" s="230">
        <f t="shared" si="462"/>
        <v>6651915.7399999984</v>
      </c>
      <c r="CM99" s="230">
        <f t="shared" si="463" ref="CM99:CN99">SUM(CM94:CM98)</f>
        <v>4789337.5600000005</v>
      </c>
      <c r="CN99" s="230">
        <f t="shared" si="463"/>
        <v>7313029</v>
      </c>
      <c r="CO99" s="230">
        <f t="shared" si="464" ref="CO99:CQ99">SUM(CO94:CO98)</f>
        <v>11846011.950000003</v>
      </c>
      <c r="CP99" s="369">
        <f t="shared" si="464"/>
        <v>36545106.670000002</v>
      </c>
      <c r="CQ99" s="338">
        <f t="shared" si="464"/>
        <v>50389417</v>
      </c>
      <c r="CR99" s="256">
        <f t="shared" si="465" ref="CR99">SUM(CR94:CR98)</f>
        <v>36402664</v>
      </c>
      <c r="CS99" s="256">
        <f t="shared" si="466" ref="CS99">SUM(CS94:CS98)</f>
        <v>49075465.780000009</v>
      </c>
      <c r="CT99" s="256">
        <f t="shared" si="467" ref="CT99">SUM(CT94:CT98)</f>
        <v>32770208.570000008</v>
      </c>
      <c r="CU99" s="256">
        <f t="shared" si="468" ref="CU99">SUM(CU94:CU98)</f>
        <v>29105050.729999997</v>
      </c>
      <c r="CV99" s="256">
        <f t="shared" si="469" ref="CV99">SUM(CV94:CV98)</f>
        <v>-1408401.9600000028</v>
      </c>
      <c r="CW99" s="256">
        <f t="shared" si="470" ref="CW99">SUM(CW94:CW98)</f>
        <v>13928740</v>
      </c>
      <c r="CX99" s="256">
        <f t="shared" si="471" ref="CX99">SUM(CX94:CX98)</f>
        <v>5819963.1199999992</v>
      </c>
      <c r="CY99" s="256">
        <f t="shared" si="472" ref="CY99">SUM(CY94:CY98)</f>
        <v>8964237</v>
      </c>
      <c r="CZ99" s="256">
        <f t="shared" si="473" ref="CZ99">SUM(CZ94:CZ98)</f>
        <v>15483275</v>
      </c>
      <c r="DA99" s="256">
        <f t="shared" si="474" ref="DA99">SUM(DA94:DA98)</f>
        <v>14842675</v>
      </c>
      <c r="DB99" s="369">
        <f t="shared" si="475" ref="DB99">SUM(DB94:DB98)</f>
        <v>40746279</v>
      </c>
      <c r="DC99" s="369">
        <f t="shared" si="476" ref="DC99">SUM(DC94:DC98)</f>
        <v>15056178</v>
      </c>
      <c r="DD99" s="369">
        <f t="shared" si="477" ref="DD99">SUM(DD94:DD98)</f>
        <v>10790766</v>
      </c>
      <c r="DE99" s="369">
        <f t="shared" si="478" ref="DE99">SUM(DE94:DE98)</f>
        <v>3224058</v>
      </c>
      <c r="DF99" s="369">
        <f t="shared" si="479" ref="DF99:DG99">SUM(DF94:DF98)</f>
        <v>-15494708</v>
      </c>
      <c r="DG99" s="369">
        <f t="shared" si="479"/>
        <v>1452081</v>
      </c>
      <c r="DH99" s="369">
        <f t="shared" si="480" ref="DH99">SUM(DH94:DH98)</f>
        <v>-1585441</v>
      </c>
      <c r="DI99" s="369">
        <f t="shared" si="481" ref="DI99">SUM(DI94:DI98)</f>
        <v>-13160456</v>
      </c>
      <c r="DJ99" s="369">
        <f t="shared" si="482" ref="DJ99:DK99">SUM(DJ94:DJ98)</f>
        <v>-2231061</v>
      </c>
      <c r="DK99" s="369">
        <f t="shared" si="482"/>
        <v>-7209929</v>
      </c>
      <c r="DL99" s="369">
        <f t="shared" si="483" ref="DL99:DM99">SUM(DL94:DL98)</f>
        <v>-16326082</v>
      </c>
      <c r="DM99" s="369">
        <f t="shared" si="483"/>
        <v>8940729</v>
      </c>
      <c r="DN99" s="369">
        <f t="shared" si="484" ref="DN99:DO99">SUM(DN94:DN98)</f>
        <v>-4801878</v>
      </c>
      <c r="DO99" s="369">
        <f t="shared" si="484"/>
        <v>17328687</v>
      </c>
      <c r="DP99" s="369">
        <f t="shared" si="485" ref="DP99">SUM(DP94:DP98)</f>
        <v>24299510</v>
      </c>
      <c r="DQ99" s="369">
        <f t="shared" si="486" ref="DQ99:DR99">SUM(DQ94:DQ98)</f>
        <v>-14635491</v>
      </c>
      <c r="DR99" s="369">
        <f t="shared" si="486"/>
        <v>54743001</v>
      </c>
      <c r="DS99" s="369">
        <f t="shared" si="487" ref="DS99:DT99">SUM(DS94:DS98)</f>
        <v>-8104373</v>
      </c>
      <c r="DT99" s="369">
        <f t="shared" si="487"/>
        <v>-16061298</v>
      </c>
      <c r="DU99" s="369"/>
      <c r="DV99" s="369"/>
      <c r="DW99" s="369"/>
      <c r="DX99" s="369"/>
      <c r="DY99" s="369"/>
      <c r="DZ99" s="369"/>
      <c r="EA99" s="369"/>
      <c r="EC99" s="29">
        <f t="shared" si="488" ref="EC99">SUM(EC94:EC98)</f>
        <v>44469525</v>
      </c>
    </row>
    <row r="100" spans="1:133" s="31" customFormat="1" ht="15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ht="15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70">
        <v>123459246</v>
      </c>
      <c r="BJ101" s="533">
        <v>140172546</v>
      </c>
      <c r="BK101" s="557">
        <v>131587350</v>
      </c>
      <c r="BL101" s="56">
        <v>116116197</v>
      </c>
      <c r="BM101" s="279">
        <v>74276574</v>
      </c>
      <c r="BN101" s="279">
        <v>40464679</v>
      </c>
      <c r="BO101" s="56"/>
      <c r="BP101" s="279"/>
      <c r="BQ101" s="279"/>
      <c r="BR101" s="279"/>
      <c r="BS101" s="279"/>
      <c r="BT101" s="279"/>
      <c r="BU101" s="89">
        <f t="shared" si="489" ref="BU101:CD105">O101-C101</f>
        <v>-6373502.3599999994</v>
      </c>
      <c r="BV101" s="92">
        <f t="shared" si="489"/>
        <v>-11956452</v>
      </c>
      <c r="BW101" s="92">
        <f t="shared" si="489"/>
        <v>603708.1099999994</v>
      </c>
      <c r="BX101" s="92">
        <f t="shared" si="489"/>
        <v>357145.75</v>
      </c>
      <c r="BY101" s="92">
        <f t="shared" si="489"/>
        <v>-3844734.1399999969</v>
      </c>
      <c r="BZ101" s="92">
        <f t="shared" si="489"/>
        <v>-2137589.879999999</v>
      </c>
      <c r="CA101" s="92">
        <f t="shared" si="489"/>
        <v>-868488.87999999896</v>
      </c>
      <c r="CB101" s="92">
        <f t="shared" si="489"/>
        <v>-3106436.7399999984</v>
      </c>
      <c r="CC101" s="92">
        <f t="shared" si="489"/>
        <v>885154.92000000179</v>
      </c>
      <c r="CD101" s="390">
        <f t="shared" si="489"/>
        <v>-4511452.5099999905</v>
      </c>
      <c r="CE101" s="413">
        <f t="shared" si="490" ref="CE101:CN105">Y101-M101</f>
        <v>-8081743.6899999976</v>
      </c>
      <c r="CF101" s="92">
        <f t="shared" si="490"/>
        <v>9835143.9899999946</v>
      </c>
      <c r="CG101" s="92">
        <f t="shared" si="490"/>
        <v>24292893.400000006</v>
      </c>
      <c r="CH101" s="92">
        <f t="shared" si="490"/>
        <v>8077519.0700000077</v>
      </c>
      <c r="CI101" s="92">
        <f t="shared" si="490"/>
        <v>-6027553.7199999988</v>
      </c>
      <c r="CJ101" s="231">
        <f t="shared" si="490"/>
        <v>1007024.2899999991</v>
      </c>
      <c r="CK101" s="231">
        <f t="shared" si="490"/>
        <v>2413759.379999999</v>
      </c>
      <c r="CL101" s="231">
        <f t="shared" si="490"/>
        <v>3150628.3299999982</v>
      </c>
      <c r="CM101" s="231">
        <f t="shared" si="490"/>
        <v>687903.75</v>
      </c>
      <c r="CN101" s="231">
        <f t="shared" si="490"/>
        <v>462975</v>
      </c>
      <c r="CO101" s="231">
        <f t="shared" si="491" ref="CO101:CX105">AI101-W101</f>
        <v>2445971.4200000018</v>
      </c>
      <c r="CP101" s="370">
        <f t="shared" si="491"/>
        <v>7929448.2099999934</v>
      </c>
      <c r="CQ101" s="339">
        <f t="shared" si="491"/>
        <v>17532363</v>
      </c>
      <c r="CR101" s="244">
        <f t="shared" si="491"/>
        <v>34920894</v>
      </c>
      <c r="CS101" s="244">
        <f t="shared" si="491"/>
        <v>18800181.409999996</v>
      </c>
      <c r="CT101" s="244">
        <f t="shared" si="491"/>
        <v>15917984.189999998</v>
      </c>
      <c r="CU101" s="244">
        <f t="shared" si="491"/>
        <v>19980286.670000002</v>
      </c>
      <c r="CV101" s="244">
        <f t="shared" si="491"/>
        <v>12413955.719999999</v>
      </c>
      <c r="CW101" s="244">
        <f t="shared" si="491"/>
        <v>7046657</v>
      </c>
      <c r="CX101" s="244">
        <f t="shared" si="491"/>
        <v>9708806.8200000003</v>
      </c>
      <c r="CY101" s="244">
        <f t="shared" si="492" ref="CY101:DH105">AS101-AG101</f>
        <v>7336249</v>
      </c>
      <c r="CZ101" s="244">
        <f t="shared" si="492"/>
        <v>10802914</v>
      </c>
      <c r="DA101" s="244">
        <f t="shared" si="492"/>
        <v>11692006</v>
      </c>
      <c r="DB101" s="370">
        <f t="shared" si="492"/>
        <v>10288255</v>
      </c>
      <c r="DC101" s="370">
        <f t="shared" si="492"/>
        <v>23008846</v>
      </c>
      <c r="DD101" s="370">
        <f t="shared" si="492"/>
        <v>-4229930</v>
      </c>
      <c r="DE101" s="370">
        <f t="shared" si="492"/>
        <v>1937951</v>
      </c>
      <c r="DF101" s="370">
        <f t="shared" si="492"/>
        <v>-529959</v>
      </c>
      <c r="DG101" s="370">
        <f t="shared" si="492"/>
        <v>4094777</v>
      </c>
      <c r="DH101" s="370">
        <f t="shared" si="492"/>
        <v>-6412529</v>
      </c>
      <c r="DI101" s="370">
        <f t="shared" si="493" ref="DI101:DT105">BC101-AQ101</f>
        <v>-6107355</v>
      </c>
      <c r="DJ101" s="370">
        <f t="shared" si="493"/>
        <v>-5801986</v>
      </c>
      <c r="DK101" s="370">
        <f t="shared" si="493"/>
        <v>-4058409</v>
      </c>
      <c r="DL101" s="370">
        <f t="shared" si="493"/>
        <v>-5592511</v>
      </c>
      <c r="DM101" s="370">
        <f t="shared" si="493"/>
        <v>-5413716</v>
      </c>
      <c r="DN101" s="370">
        <f t="shared" si="493"/>
        <v>2264669</v>
      </c>
      <c r="DO101" s="370">
        <f t="shared" si="493"/>
        <v>-2496964</v>
      </c>
      <c r="DP101" s="370">
        <f t="shared" si="493"/>
        <v>10263974</v>
      </c>
      <c r="DQ101" s="370">
        <f t="shared" si="493"/>
        <v>-8738190</v>
      </c>
      <c r="DR101" s="370">
        <f t="shared" si="493"/>
        <v>17548509</v>
      </c>
      <c r="DS101" s="370">
        <f t="shared" si="493"/>
        <v>-11084069</v>
      </c>
      <c r="DT101" s="370">
        <f t="shared" si="493"/>
        <v>-10201100</v>
      </c>
      <c r="DU101" s="370"/>
      <c r="DV101" s="370"/>
      <c r="DW101" s="370"/>
      <c r="DX101" s="370"/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40464679</v>
      </c>
    </row>
    <row r="102" spans="1:133" s="31" customFormat="1" ht="15">
      <c r="A102" s="138"/>
      <c r="B102" s="32" t="s">
        <v>140</v>
      </c>
      <c r="C102" s="89">
        <v>5440644.79</v>
      </c>
      <c r="D102" s="90">
        <v>5342614.6500000004</v>
      </c>
      <c r="E102" s="90">
        <v>4026889.1600000001</v>
      </c>
      <c r="F102" s="28">
        <v>3923400.1299999999</v>
      </c>
      <c r="G102" s="90">
        <v>2305804.96</v>
      </c>
      <c r="H102" s="90">
        <v>1958759.6000000001</v>
      </c>
      <c r="I102" s="90">
        <v>1846890.77</v>
      </c>
      <c r="J102" s="90">
        <v>1981765.3600000001</v>
      </c>
      <c r="K102" s="90">
        <v>1801779.46</v>
      </c>
      <c r="L102" s="91">
        <v>2583385.8300000001</v>
      </c>
      <c r="M102" s="90">
        <v>4666823.8799999999</v>
      </c>
      <c r="N102" s="90">
        <v>5536571.4699999997</v>
      </c>
      <c r="O102" s="90">
        <v>4733750.0700000003</v>
      </c>
      <c r="P102" s="90">
        <v>3818080.5299999998</v>
      </c>
      <c r="Q102" s="90">
        <v>4070389.04</v>
      </c>
      <c r="R102" s="90">
        <v>2772278.2000000002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1692789.1299999999</v>
      </c>
      <c r="X102" s="91">
        <v>2725212.0899999999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4023648.1299999999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70">
        <v>7712307</v>
      </c>
      <c r="BJ102" s="533">
        <v>9502820</v>
      </c>
      <c r="BK102" s="557">
        <v>9339582</v>
      </c>
      <c r="BL102" s="56">
        <v>10082143</v>
      </c>
      <c r="BM102" s="279">
        <v>8381208</v>
      </c>
      <c r="BN102" s="279">
        <v>5936994</v>
      </c>
      <c r="BO102" s="56"/>
      <c r="BP102" s="279"/>
      <c r="BQ102" s="279"/>
      <c r="BR102" s="279"/>
      <c r="BS102" s="279"/>
      <c r="BT102" s="279"/>
      <c r="BU102" s="89">
        <f t="shared" si="489"/>
        <v>-706894.71999999974</v>
      </c>
      <c r="BV102" s="92">
        <f t="shared" si="489"/>
        <v>-1524534.1200000006</v>
      </c>
      <c r="BW102" s="92">
        <f t="shared" si="489"/>
        <v>43499.879999999888</v>
      </c>
      <c r="BX102" s="92">
        <f t="shared" si="489"/>
        <v>-1151121.9299999997</v>
      </c>
      <c r="BY102" s="92">
        <f t="shared" si="489"/>
        <v>-59785.759999999776</v>
      </c>
      <c r="BZ102" s="92">
        <f t="shared" si="489"/>
        <v>-63948.800000000047</v>
      </c>
      <c r="CA102" s="92">
        <f t="shared" si="489"/>
        <v>-124449.55000000005</v>
      </c>
      <c r="CB102" s="92">
        <f t="shared" si="489"/>
        <v>-381194.3600000001</v>
      </c>
      <c r="CC102" s="92">
        <f t="shared" si="489"/>
        <v>-108990.33000000007</v>
      </c>
      <c r="CD102" s="390">
        <f t="shared" si="489"/>
        <v>141826.25999999978</v>
      </c>
      <c r="CE102" s="413">
        <f t="shared" si="490"/>
        <v>-401285.87999999989</v>
      </c>
      <c r="CF102" s="92">
        <f t="shared" si="490"/>
        <v>167991.53000000026</v>
      </c>
      <c r="CG102" s="92">
        <f t="shared" si="490"/>
        <v>2740430.8899999997</v>
      </c>
      <c r="CH102" s="92">
        <f t="shared" si="490"/>
        <v>833889.08000000054</v>
      </c>
      <c r="CI102" s="92">
        <f t="shared" si="490"/>
        <v>1341187.5300000003</v>
      </c>
      <c r="CJ102" s="231">
        <f t="shared" si="490"/>
        <v>1251369.9299999997</v>
      </c>
      <c r="CK102" s="231">
        <f t="shared" si="490"/>
        <v>770088.79999999981</v>
      </c>
      <c r="CL102" s="231">
        <f t="shared" si="490"/>
        <v>1123399.7</v>
      </c>
      <c r="CM102" s="231">
        <f t="shared" si="490"/>
        <v>801111.78000000003</v>
      </c>
      <c r="CN102" s="231">
        <f t="shared" si="490"/>
        <v>556681</v>
      </c>
      <c r="CO102" s="231">
        <f t="shared" si="491"/>
        <v>2487635.8700000001</v>
      </c>
      <c r="CP102" s="370">
        <f t="shared" si="491"/>
        <v>3661483.9100000001</v>
      </c>
      <c r="CQ102" s="339">
        <f t="shared" si="491"/>
        <v>1544671</v>
      </c>
      <c r="CR102" s="244">
        <f t="shared" si="491"/>
        <v>1805766</v>
      </c>
      <c r="CS102" s="244">
        <f t="shared" si="491"/>
        <v>1704258.04</v>
      </c>
      <c r="CT102" s="244">
        <f t="shared" si="491"/>
        <v>2210873.3899999997</v>
      </c>
      <c r="CU102" s="244">
        <f t="shared" si="491"/>
        <v>1550558.4299999997</v>
      </c>
      <c r="CV102" s="244">
        <f t="shared" si="491"/>
        <v>1244695.8700000001</v>
      </c>
      <c r="CW102" s="244">
        <f t="shared" si="491"/>
        <v>396313</v>
      </c>
      <c r="CX102" s="244">
        <f t="shared" si="491"/>
        <v>834922.5</v>
      </c>
      <c r="CY102" s="244">
        <f t="shared" si="492"/>
        <v>372235</v>
      </c>
      <c r="CZ102" s="244">
        <f t="shared" si="492"/>
        <v>888066</v>
      </c>
      <c r="DA102" s="244">
        <f t="shared" si="492"/>
        <v>-849108</v>
      </c>
      <c r="DB102" s="370">
        <f t="shared" si="492"/>
        <v>-1968225</v>
      </c>
      <c r="DC102" s="370">
        <f t="shared" si="492"/>
        <v>1879347</v>
      </c>
      <c r="DD102" s="370">
        <f t="shared" si="492"/>
        <v>1038562</v>
      </c>
      <c r="DE102" s="370">
        <f t="shared" si="492"/>
        <v>523171</v>
      </c>
      <c r="DF102" s="370">
        <f t="shared" si="492"/>
        <v>1095545</v>
      </c>
      <c r="DG102" s="370">
        <f t="shared" si="492"/>
        <v>1857695</v>
      </c>
      <c r="DH102" s="370">
        <f t="shared" si="492"/>
        <v>-61558</v>
      </c>
      <c r="DI102" s="370">
        <f t="shared" si="493"/>
        <v>865348</v>
      </c>
      <c r="DJ102" s="370">
        <f t="shared" si="493"/>
        <v>439401</v>
      </c>
      <c r="DK102" s="370">
        <f t="shared" si="493"/>
        <v>442379</v>
      </c>
      <c r="DL102" s="370">
        <f t="shared" si="493"/>
        <v>288285</v>
      </c>
      <c r="DM102" s="370">
        <f t="shared" si="493"/>
        <v>-13828</v>
      </c>
      <c r="DN102" s="370">
        <f t="shared" si="493"/>
        <v>745783</v>
      </c>
      <c r="DO102" s="370">
        <f t="shared" si="493"/>
        <v>22751</v>
      </c>
      <c r="DP102" s="370">
        <f t="shared" si="493"/>
        <v>953929</v>
      </c>
      <c r="DQ102" s="370">
        <f t="shared" si="493"/>
        <v>-362028</v>
      </c>
      <c r="DR102" s="370">
        <f t="shared" si="493"/>
        <v>2123755</v>
      </c>
      <c r="DS102" s="370">
        <f t="shared" si="493"/>
        <v>-438622</v>
      </c>
      <c r="DT102" s="370">
        <f t="shared" si="493"/>
        <v>730208</v>
      </c>
      <c r="DU102" s="370"/>
      <c r="DV102" s="370"/>
      <c r="DW102" s="370"/>
      <c r="DX102" s="370"/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5936994</v>
      </c>
    </row>
    <row r="103" spans="1:133" s="31" customFormat="1" ht="15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4869242.9900000002</v>
      </c>
      <c r="G103" s="90">
        <v>3748597.27</v>
      </c>
      <c r="H103" s="90">
        <v>3059845.46</v>
      </c>
      <c r="I103" s="90">
        <v>2815540.2400000002</v>
      </c>
      <c r="J103" s="90">
        <v>3096305.7400000002</v>
      </c>
      <c r="K103" s="90">
        <v>3385448.3500000001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5100340.3300000001</v>
      </c>
      <c r="S103" s="90">
        <v>3517847.8199999998</v>
      </c>
      <c r="T103" s="90">
        <v>2597276.9199999999</v>
      </c>
      <c r="U103" s="191">
        <v>2513034.29</v>
      </c>
      <c r="V103" s="191">
        <v>2440038</v>
      </c>
      <c r="W103" s="191">
        <v>3129945.0600000001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3221851.1800000002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70">
        <v>14565535</v>
      </c>
      <c r="BJ103" s="533">
        <v>17204091</v>
      </c>
      <c r="BK103" s="557">
        <v>16539752</v>
      </c>
      <c r="BL103" s="56">
        <v>14359686</v>
      </c>
      <c r="BM103" s="279">
        <v>9197839</v>
      </c>
      <c r="BN103" s="279">
        <v>3730672</v>
      </c>
      <c r="BO103" s="56"/>
      <c r="BP103" s="279"/>
      <c r="BQ103" s="279"/>
      <c r="BR103" s="279"/>
      <c r="BS103" s="279"/>
      <c r="BT103" s="279"/>
      <c r="BU103" s="89">
        <f t="shared" si="489"/>
        <v>-1809263.4499999993</v>
      </c>
      <c r="BV103" s="92">
        <f t="shared" si="489"/>
        <v>-4153950.6099999994</v>
      </c>
      <c r="BW103" s="92">
        <f t="shared" si="489"/>
        <v>-1773436.7999999998</v>
      </c>
      <c r="BX103" s="92">
        <f t="shared" si="489"/>
        <v>231097.33999999985</v>
      </c>
      <c r="BY103" s="92">
        <f t="shared" si="489"/>
        <v>-230749.45000000019</v>
      </c>
      <c r="BZ103" s="92">
        <f t="shared" si="489"/>
        <v>-462568.54000000004</v>
      </c>
      <c r="CA103" s="92">
        <f t="shared" si="489"/>
        <v>-302505.95000000019</v>
      </c>
      <c r="CB103" s="92">
        <f t="shared" si="489"/>
        <v>-656267.74000000022</v>
      </c>
      <c r="CC103" s="92">
        <f t="shared" si="489"/>
        <v>-255503.29000000004</v>
      </c>
      <c r="CD103" s="390">
        <f t="shared" si="489"/>
        <v>-862864.58999999985</v>
      </c>
      <c r="CE103" s="413">
        <f t="shared" si="490"/>
        <v>-3404135.4000000004</v>
      </c>
      <c r="CF103" s="92">
        <f t="shared" si="490"/>
        <v>905929.78999999911</v>
      </c>
      <c r="CG103" s="92">
        <f t="shared" si="490"/>
        <v>3942594.4499999993</v>
      </c>
      <c r="CH103" s="92">
        <f t="shared" si="490"/>
        <v>2701430.7899999991</v>
      </c>
      <c r="CI103" s="92">
        <f t="shared" si="490"/>
        <v>-385514.05999999959</v>
      </c>
      <c r="CJ103" s="231">
        <f t="shared" si="490"/>
        <v>-694370.19000000041</v>
      </c>
      <c r="CK103" s="231">
        <f t="shared" si="490"/>
        <v>-81195.819999999832</v>
      </c>
      <c r="CL103" s="231">
        <f t="shared" si="490"/>
        <v>624574.26000000024</v>
      </c>
      <c r="CM103" s="231">
        <f t="shared" si="490"/>
        <v>335460.70999999996</v>
      </c>
      <c r="CN103" s="231">
        <f t="shared" si="490"/>
        <v>195540</v>
      </c>
      <c r="CO103" s="231">
        <f t="shared" si="491"/>
        <v>505628.93999999994</v>
      </c>
      <c r="CP103" s="370">
        <f t="shared" si="491"/>
        <v>640654.59999999963</v>
      </c>
      <c r="CQ103" s="339">
        <f t="shared" si="491"/>
        <v>1643673</v>
      </c>
      <c r="CR103" s="244">
        <f t="shared" si="491"/>
        <v>5400811</v>
      </c>
      <c r="CS103" s="244">
        <f t="shared" si="491"/>
        <v>2251692.2300000004</v>
      </c>
      <c r="CT103" s="244">
        <f t="shared" si="491"/>
        <v>3299746.8900000006</v>
      </c>
      <c r="CU103" s="244">
        <f t="shared" si="491"/>
        <v>3236730.3499999996</v>
      </c>
      <c r="CV103" s="244">
        <f t="shared" si="491"/>
        <v>1814901.8600000003</v>
      </c>
      <c r="CW103" s="244">
        <f t="shared" si="491"/>
        <v>1090297</v>
      </c>
      <c r="CX103" s="244">
        <f t="shared" si="491"/>
        <v>995567.81999999983</v>
      </c>
      <c r="CY103" s="244">
        <f t="shared" si="492"/>
        <v>446136</v>
      </c>
      <c r="CZ103" s="244">
        <f t="shared" si="492"/>
        <v>1380863</v>
      </c>
      <c r="DA103" s="244">
        <f t="shared" si="492"/>
        <v>1651728</v>
      </c>
      <c r="DB103" s="370">
        <f t="shared" si="492"/>
        <v>1790175</v>
      </c>
      <c r="DC103" s="370">
        <f t="shared" si="492"/>
        <v>4789761</v>
      </c>
      <c r="DD103" s="370">
        <f t="shared" si="492"/>
        <v>-534366</v>
      </c>
      <c r="DE103" s="370">
        <f t="shared" si="492"/>
        <v>223459</v>
      </c>
      <c r="DF103" s="370">
        <f t="shared" si="492"/>
        <v>-1268709</v>
      </c>
      <c r="DG103" s="370">
        <f t="shared" si="492"/>
        <v>-929975</v>
      </c>
      <c r="DH103" s="370">
        <f t="shared" si="492"/>
        <v>-532009</v>
      </c>
      <c r="DI103" s="370">
        <f t="shared" si="493"/>
        <v>-833966</v>
      </c>
      <c r="DJ103" s="370">
        <f t="shared" si="493"/>
        <v>-900213</v>
      </c>
      <c r="DK103" s="370">
        <f t="shared" si="493"/>
        <v>-409880</v>
      </c>
      <c r="DL103" s="370">
        <f t="shared" si="493"/>
        <v>-992984</v>
      </c>
      <c r="DM103" s="370">
        <f t="shared" si="493"/>
        <v>-1169409</v>
      </c>
      <c r="DN103" s="370">
        <f t="shared" si="493"/>
        <v>-69952</v>
      </c>
      <c r="DO103" s="370">
        <f t="shared" si="493"/>
        <v>-653845</v>
      </c>
      <c r="DP103" s="370">
        <f t="shared" si="493"/>
        <v>997457</v>
      </c>
      <c r="DQ103" s="370">
        <f t="shared" si="493"/>
        <v>-1463413</v>
      </c>
      <c r="DR103" s="370">
        <f t="shared" si="493"/>
        <v>2180171</v>
      </c>
      <c r="DS103" s="370">
        <f t="shared" si="493"/>
        <v>-24888</v>
      </c>
      <c r="DT103" s="370">
        <f t="shared" si="493"/>
        <v>-1958191</v>
      </c>
      <c r="DU103" s="370"/>
      <c r="DV103" s="370"/>
      <c r="DW103" s="370"/>
      <c r="DX103" s="370"/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3730672</v>
      </c>
    </row>
    <row r="104" spans="1:133" s="31" customFormat="1" ht="15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4138957.0099999998</v>
      </c>
      <c r="H104" s="90">
        <v>3254792.9500000002</v>
      </c>
      <c r="I104" s="90">
        <v>3231719.21</v>
      </c>
      <c r="J104" s="90">
        <v>3444213.3300000001</v>
      </c>
      <c r="K104" s="90">
        <v>3527802.5699999998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3656978.5299999998</v>
      </c>
      <c r="T104" s="90">
        <v>2444560.7400000002</v>
      </c>
      <c r="U104" s="191">
        <v>2470294.8399999999</v>
      </c>
      <c r="V104" s="191">
        <v>2483308</v>
      </c>
      <c r="W104" s="191">
        <v>3357675.6600000001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70">
        <v>15375883</v>
      </c>
      <c r="BJ104" s="533">
        <v>17187565</v>
      </c>
      <c r="BK104" s="557">
        <v>16702501</v>
      </c>
      <c r="BL104" s="56">
        <v>15552789</v>
      </c>
      <c r="BM104" s="279">
        <v>9894346</v>
      </c>
      <c r="BN104" s="279">
        <v>3870567</v>
      </c>
      <c r="BO104" s="56"/>
      <c r="BP104" s="279"/>
      <c r="BQ104" s="279"/>
      <c r="BR104" s="279"/>
      <c r="BS104" s="279"/>
      <c r="BT104" s="279"/>
      <c r="BU104" s="89">
        <f t="shared" si="489"/>
        <v>-1582975.0500000007</v>
      </c>
      <c r="BV104" s="92">
        <f t="shared" si="489"/>
        <v>-4913437.1899999995</v>
      </c>
      <c r="BW104" s="92">
        <f t="shared" si="489"/>
        <v>-2006247.4199999999</v>
      </c>
      <c r="BX104" s="92">
        <f t="shared" si="489"/>
        <v>175360.36000000034</v>
      </c>
      <c r="BY104" s="92">
        <f t="shared" si="489"/>
        <v>-481978.47999999998</v>
      </c>
      <c r="BZ104" s="92">
        <f t="shared" si="489"/>
        <v>-810232.20999999996</v>
      </c>
      <c r="CA104" s="92">
        <f t="shared" si="489"/>
        <v>-761424.37000000011</v>
      </c>
      <c r="CB104" s="92">
        <f t="shared" si="489"/>
        <v>-960905.33000000007</v>
      </c>
      <c r="CC104" s="92">
        <f t="shared" si="489"/>
        <v>-170126.90999999968</v>
      </c>
      <c r="CD104" s="390">
        <f t="shared" si="489"/>
        <v>-720116.23000000045</v>
      </c>
      <c r="CE104" s="413">
        <f t="shared" si="490"/>
        <v>-4095230.3000000007</v>
      </c>
      <c r="CF104" s="92">
        <f t="shared" si="490"/>
        <v>822396.91000000015</v>
      </c>
      <c r="CG104" s="92">
        <f t="shared" si="490"/>
        <v>3898447.4400000013</v>
      </c>
      <c r="CH104" s="92">
        <f t="shared" si="490"/>
        <v>2927600.6500000004</v>
      </c>
      <c r="CI104" s="92">
        <f t="shared" si="490"/>
        <v>-370907.66999999993</v>
      </c>
      <c r="CJ104" s="231">
        <f t="shared" si="490"/>
        <v>-584377.61000000034</v>
      </c>
      <c r="CK104" s="231">
        <f t="shared" si="490"/>
        <v>106529.4700000002</v>
      </c>
      <c r="CL104" s="231">
        <f t="shared" si="490"/>
        <v>893168.75999999978</v>
      </c>
      <c r="CM104" s="231">
        <f t="shared" si="490"/>
        <v>457000.16000000015</v>
      </c>
      <c r="CN104" s="231">
        <f t="shared" si="490"/>
        <v>136435</v>
      </c>
      <c r="CO104" s="231">
        <f t="shared" si="491"/>
        <v>355997.33999999985</v>
      </c>
      <c r="CP104" s="370">
        <f t="shared" si="491"/>
        <v>442496.5</v>
      </c>
      <c r="CQ104" s="339">
        <f t="shared" si="491"/>
        <v>1793143</v>
      </c>
      <c r="CR104" s="244">
        <f t="shared" si="491"/>
        <v>5844985</v>
      </c>
      <c r="CS104" s="244">
        <f t="shared" si="491"/>
        <v>1748850.9399999995</v>
      </c>
      <c r="CT104" s="244">
        <f t="shared" si="491"/>
        <v>3338017.3399999999</v>
      </c>
      <c r="CU104" s="244">
        <f t="shared" si="491"/>
        <v>2473878.3200000003</v>
      </c>
      <c r="CV104" s="244">
        <f t="shared" si="491"/>
        <v>2150828.1900000004</v>
      </c>
      <c r="CW104" s="244">
        <f t="shared" si="491"/>
        <v>1164188</v>
      </c>
      <c r="CX104" s="244">
        <f t="shared" si="491"/>
        <v>1034247.5</v>
      </c>
      <c r="CY104" s="244">
        <f t="shared" si="492"/>
        <v>472771</v>
      </c>
      <c r="CZ104" s="244">
        <f t="shared" si="492"/>
        <v>1735629</v>
      </c>
      <c r="DA104" s="244">
        <f t="shared" si="492"/>
        <v>2388875</v>
      </c>
      <c r="DB104" s="370">
        <f t="shared" si="492"/>
        <v>2181372</v>
      </c>
      <c r="DC104" s="370">
        <f t="shared" si="492"/>
        <v>5447986</v>
      </c>
      <c r="DD104" s="370">
        <f t="shared" si="492"/>
        <v>-182742</v>
      </c>
      <c r="DE104" s="370">
        <f t="shared" si="492"/>
        <v>333879</v>
      </c>
      <c r="DF104" s="370">
        <f t="shared" si="492"/>
        <v>-1505852</v>
      </c>
      <c r="DG104" s="370">
        <f t="shared" si="492"/>
        <v>228773</v>
      </c>
      <c r="DH104" s="370">
        <f t="shared" si="492"/>
        <v>-709446</v>
      </c>
      <c r="DI104" s="370">
        <f t="shared" si="493"/>
        <v>-763252</v>
      </c>
      <c r="DJ104" s="370">
        <f t="shared" si="493"/>
        <v>-1005697</v>
      </c>
      <c r="DK104" s="370">
        <f t="shared" si="493"/>
        <v>-328098</v>
      </c>
      <c r="DL104" s="370">
        <f t="shared" si="493"/>
        <v>-1141186</v>
      </c>
      <c r="DM104" s="370">
        <f t="shared" si="493"/>
        <v>-1660787</v>
      </c>
      <c r="DN104" s="370">
        <f t="shared" si="493"/>
        <v>-284488</v>
      </c>
      <c r="DO104" s="370">
        <f t="shared" si="493"/>
        <v>-696465</v>
      </c>
      <c r="DP104" s="370">
        <f t="shared" si="493"/>
        <v>212751</v>
      </c>
      <c r="DQ104" s="370">
        <f t="shared" si="493"/>
        <v>-1854358</v>
      </c>
      <c r="DR104" s="370">
        <f t="shared" si="493"/>
        <v>3218040</v>
      </c>
      <c r="DS104" s="370">
        <f t="shared" si="493"/>
        <v>-357625</v>
      </c>
      <c r="DT104" s="370">
        <f t="shared" si="493"/>
        <v>-2444336</v>
      </c>
      <c r="DU104" s="370"/>
      <c r="DV104" s="370"/>
      <c r="DW104" s="370"/>
      <c r="DX104" s="370"/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3870567</v>
      </c>
    </row>
    <row r="105" spans="1:133" s="31" customFormat="1" ht="15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70">
        <v>52954693</v>
      </c>
      <c r="BJ105" s="533">
        <v>57844636</v>
      </c>
      <c r="BK105" s="557">
        <v>51207509</v>
      </c>
      <c r="BL105" s="56">
        <v>54125389</v>
      </c>
      <c r="BM105" s="279">
        <v>42299888</v>
      </c>
      <c r="BN105" s="279">
        <v>8970125</v>
      </c>
      <c r="BO105" s="56"/>
      <c r="BP105" s="279"/>
      <c r="BQ105" s="279"/>
      <c r="BR105" s="279"/>
      <c r="BS105" s="279"/>
      <c r="BT105" s="279"/>
      <c r="BU105" s="89">
        <f t="shared" si="489"/>
        <v>3320471.8699999973</v>
      </c>
      <c r="BV105" s="92">
        <f t="shared" si="489"/>
        <v>-13218997.399999999</v>
      </c>
      <c r="BW105" s="92">
        <f t="shared" si="489"/>
        <v>-13652473.629999999</v>
      </c>
      <c r="BX105" s="92">
        <f t="shared" si="489"/>
        <v>4021149.2699999996</v>
      </c>
      <c r="BY105" s="92">
        <f t="shared" si="489"/>
        <v>-2279511.9299999997</v>
      </c>
      <c r="BZ105" s="92">
        <f t="shared" si="489"/>
        <v>-1685774.4700000007</v>
      </c>
      <c r="CA105" s="92">
        <f t="shared" si="489"/>
        <v>-4426290.0800000001</v>
      </c>
      <c r="CB105" s="92">
        <f t="shared" si="489"/>
        <v>-3577260.0199999996</v>
      </c>
      <c r="CC105" s="92">
        <f t="shared" si="489"/>
        <v>1576046.2799999993</v>
      </c>
      <c r="CD105" s="390">
        <f t="shared" si="489"/>
        <v>-1612286.5500000007</v>
      </c>
      <c r="CE105" s="413">
        <f t="shared" si="490"/>
        <v>-13640705.75</v>
      </c>
      <c r="CF105" s="92">
        <f t="shared" si="490"/>
        <v>5236280.25</v>
      </c>
      <c r="CG105" s="92">
        <f t="shared" si="490"/>
        <v>8462595.0700000003</v>
      </c>
      <c r="CH105" s="92">
        <f t="shared" si="490"/>
        <v>6750625.0799999982</v>
      </c>
      <c r="CI105" s="92">
        <f t="shared" si="490"/>
        <v>4175289.1999999993</v>
      </c>
      <c r="CJ105" s="231">
        <f t="shared" si="490"/>
        <v>-5028349.8099999987</v>
      </c>
      <c r="CK105" s="231">
        <f t="shared" si="490"/>
        <v>136075.84999999963</v>
      </c>
      <c r="CL105" s="231">
        <f t="shared" si="490"/>
        <v>3489805.2100000009</v>
      </c>
      <c r="CM105" s="231">
        <f t="shared" si="490"/>
        <v>504073.91000000015</v>
      </c>
      <c r="CN105" s="231">
        <f t="shared" si="490"/>
        <v>-637256</v>
      </c>
      <c r="CO105" s="231">
        <f t="shared" si="491"/>
        <v>-124022.33000000007</v>
      </c>
      <c r="CP105" s="370">
        <f t="shared" si="491"/>
        <v>804276.03000000119</v>
      </c>
      <c r="CQ105" s="339">
        <f t="shared" si="491"/>
        <v>1562960</v>
      </c>
      <c r="CR105" s="244">
        <f t="shared" si="491"/>
        <v>14594404</v>
      </c>
      <c r="CS105" s="244">
        <f t="shared" si="491"/>
        <v>8625388.0600000024</v>
      </c>
      <c r="CT105" s="244">
        <f t="shared" si="491"/>
        <v>10938163.82</v>
      </c>
      <c r="CU105" s="244">
        <f t="shared" si="491"/>
        <v>6038960.1099999994</v>
      </c>
      <c r="CV105" s="244">
        <f t="shared" si="491"/>
        <v>6529541.6499999985</v>
      </c>
      <c r="CW105" s="244">
        <f t="shared" si="491"/>
        <v>3353379</v>
      </c>
      <c r="CX105" s="244">
        <f t="shared" si="491"/>
        <v>2862364.6999999993</v>
      </c>
      <c r="CY105" s="244">
        <f t="shared" si="492"/>
        <v>1670183</v>
      </c>
      <c r="CZ105" s="244">
        <f t="shared" si="492"/>
        <v>7394382</v>
      </c>
      <c r="DA105" s="244">
        <f t="shared" si="492"/>
        <v>5947066</v>
      </c>
      <c r="DB105" s="370">
        <f t="shared" si="492"/>
        <v>9630145</v>
      </c>
      <c r="DC105" s="370">
        <f t="shared" si="492"/>
        <v>16645274</v>
      </c>
      <c r="DD105" s="370">
        <f t="shared" si="492"/>
        <v>5025870</v>
      </c>
      <c r="DE105" s="370">
        <f t="shared" si="492"/>
        <v>442572</v>
      </c>
      <c r="DF105" s="370">
        <f t="shared" si="492"/>
        <v>-2550346</v>
      </c>
      <c r="DG105" s="370">
        <f t="shared" si="492"/>
        <v>3312592</v>
      </c>
      <c r="DH105" s="370">
        <f t="shared" si="492"/>
        <v>235216</v>
      </c>
      <c r="DI105" s="370">
        <f t="shared" si="493"/>
        <v>1056874</v>
      </c>
      <c r="DJ105" s="370">
        <f t="shared" si="493"/>
        <v>-2839604</v>
      </c>
      <c r="DK105" s="370">
        <f t="shared" si="493"/>
        <v>525164</v>
      </c>
      <c r="DL105" s="370">
        <f t="shared" si="493"/>
        <v>-3492900</v>
      </c>
      <c r="DM105" s="370">
        <f t="shared" si="493"/>
        <v>-2866734</v>
      </c>
      <c r="DN105" s="370">
        <f t="shared" si="493"/>
        <v>-5866383</v>
      </c>
      <c r="DO105" s="370">
        <f t="shared" si="493"/>
        <v>5013895</v>
      </c>
      <c r="DP105" s="370">
        <f t="shared" si="493"/>
        <v>1731402</v>
      </c>
      <c r="DQ105" s="370">
        <f t="shared" si="493"/>
        <v>-9165031</v>
      </c>
      <c r="DR105" s="370">
        <f t="shared" si="493"/>
        <v>9657185</v>
      </c>
      <c r="DS105" s="370">
        <f t="shared" si="493"/>
        <v>1598104</v>
      </c>
      <c r="DT105" s="370">
        <f t="shared" si="493"/>
        <v>-16258363</v>
      </c>
      <c r="DU105" s="370"/>
      <c r="DV105" s="370"/>
      <c r="DW105" s="370"/>
      <c r="DX105" s="370"/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8970125</v>
      </c>
    </row>
    <row r="106" spans="1:133" s="122" customFormat="1" ht="15">
      <c r="A106" s="139"/>
      <c r="B106" s="32" t="s">
        <v>144</v>
      </c>
      <c r="C106" s="123">
        <f>SUM(C101:C105)</f>
        <v>174183513.78</v>
      </c>
      <c r="D106" s="124">
        <f t="shared" si="494" ref="D106:EC120">SUM(D101:D105)</f>
        <v>159039386.01999998</v>
      </c>
      <c r="E106" s="124">
        <f t="shared" si="494"/>
        <v>130565127.69999999</v>
      </c>
      <c r="F106" s="125">
        <f t="shared" si="494"/>
        <v>76846294.310000002</v>
      </c>
      <c r="G106" s="124">
        <f t="shared" si="494"/>
        <v>61608735.079999998</v>
      </c>
      <c r="H106" s="124">
        <f t="shared" si="494"/>
        <v>50922890.300000004</v>
      </c>
      <c r="I106" s="124">
        <f t="shared" si="494"/>
        <v>49972372.520000003</v>
      </c>
      <c r="J106" s="124">
        <f t="shared" si="494"/>
        <v>53039413.189999998</v>
      </c>
      <c r="K106" s="124">
        <f t="shared" si="494"/>
        <v>53997515.090000004</v>
      </c>
      <c r="L106" s="126">
        <f t="shared" si="494"/>
        <v>110838126.36999999</v>
      </c>
      <c r="M106" s="124">
        <f t="shared" si="494"/>
        <v>166653369.01999998</v>
      </c>
      <c r="N106" s="124">
        <f t="shared" si="494"/>
        <v>147100148.53</v>
      </c>
      <c r="O106" s="124">
        <f t="shared" si="494"/>
        <v>167031350.06999999</v>
      </c>
      <c r="P106" s="124">
        <f t="shared" si="494"/>
        <v>123272014.70000002</v>
      </c>
      <c r="Q106" s="124">
        <f t="shared" si="494"/>
        <v>113780177.83999999</v>
      </c>
      <c r="R106" s="124">
        <f t="shared" si="494"/>
        <v>80479925.100000009</v>
      </c>
      <c r="S106" s="124">
        <f t="shared" si="494"/>
        <v>54711975.32</v>
      </c>
      <c r="T106" s="124">
        <f t="shared" si="494"/>
        <v>45762776.400000006</v>
      </c>
      <c r="U106" s="124">
        <f t="shared" si="494"/>
        <v>43489213.689999998</v>
      </c>
      <c r="V106" s="124">
        <f t="shared" si="494"/>
        <v>44357349</v>
      </c>
      <c r="W106" s="124">
        <f t="shared" si="494"/>
        <v>55924095.760000005</v>
      </c>
      <c r="X106" s="126">
        <f t="shared" si="494"/>
        <v>103273232.75000001</v>
      </c>
      <c r="Y106" s="124">
        <f t="shared" si="494"/>
        <v>137030268</v>
      </c>
      <c r="Z106" s="124">
        <f t="shared" si="494"/>
        <v>164067891</v>
      </c>
      <c r="AA106" s="124">
        <f t="shared" si="494"/>
        <v>210368311.31999999</v>
      </c>
      <c r="AB106" s="124">
        <f t="shared" si="494"/>
        <v>144563079.37</v>
      </c>
      <c r="AC106" s="124">
        <f t="shared" si="494"/>
        <v>112512679.11999999</v>
      </c>
      <c r="AD106" s="124">
        <f t="shared" si="494"/>
        <v>76431221.710000008</v>
      </c>
      <c r="AE106" s="124">
        <f t="shared" si="494"/>
        <v>58057233</v>
      </c>
      <c r="AF106" s="124">
        <f t="shared" si="494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71">
        <v>214067664</v>
      </c>
      <c r="BJ106" s="534">
        <v>241911658</v>
      </c>
      <c r="BK106" s="558">
        <v>225376694</v>
      </c>
      <c r="BL106" s="37">
        <v>210236204</v>
      </c>
      <c r="BM106" s="280">
        <v>144049855</v>
      </c>
      <c r="BN106" s="280">
        <v>62973037</v>
      </c>
      <c r="BO106" s="37"/>
      <c r="BP106" s="280"/>
      <c r="BQ106" s="280"/>
      <c r="BR106" s="280"/>
      <c r="BS106" s="280"/>
      <c r="BT106" s="280"/>
      <c r="BU106" s="123">
        <f t="shared" si="394"/>
        <v>-7152163.7100000009</v>
      </c>
      <c r="BV106" s="127">
        <f t="shared" si="495" ref="BV106:BW106">SUM(BV101:BV105)</f>
        <v>-35767371.32</v>
      </c>
      <c r="BW106" s="127">
        <f t="shared" si="495"/>
        <v>-16784949.859999999</v>
      </c>
      <c r="BX106" s="127">
        <f t="shared" si="496" ref="BX106:BY106">SUM(BX101:BX105)</f>
        <v>3633630.79</v>
      </c>
      <c r="BY106" s="127">
        <f t="shared" si="496"/>
        <v>-6896759.7599999961</v>
      </c>
      <c r="BZ106" s="127">
        <f t="shared" si="497" ref="BZ106:CH106">SUM(BZ101:BZ105)</f>
        <v>-5160113.8999999994</v>
      </c>
      <c r="CA106" s="127">
        <f t="shared" si="497"/>
        <v>-6483158.8299999991</v>
      </c>
      <c r="CB106" s="127">
        <f t="shared" si="497"/>
        <v>-8682064.1899999976</v>
      </c>
      <c r="CC106" s="127">
        <f t="shared" si="497"/>
        <v>1926580.6700000013</v>
      </c>
      <c r="CD106" s="391">
        <f t="shared" si="497"/>
        <v>-7564893.6199999917</v>
      </c>
      <c r="CE106" s="414">
        <f t="shared" si="497"/>
        <v>-29623101.019999996</v>
      </c>
      <c r="CF106" s="127">
        <f t="shared" si="497"/>
        <v>16967742.469999995</v>
      </c>
      <c r="CG106" s="127">
        <f t="shared" si="497"/>
        <v>43336961.250000007</v>
      </c>
      <c r="CH106" s="127">
        <f t="shared" si="497"/>
        <v>21291064.670000006</v>
      </c>
      <c r="CI106" s="127">
        <f t="shared" si="498" ref="CI106:CJ106">SUM(CI101:CI105)</f>
        <v>-1267498.7199999988</v>
      </c>
      <c r="CJ106" s="232">
        <f t="shared" si="498"/>
        <v>-4048703.3900000006</v>
      </c>
      <c r="CK106" s="232">
        <f t="shared" si="499" ref="CK106:CL106">SUM(CK101:CK105)</f>
        <v>3345257.6799999988</v>
      </c>
      <c r="CL106" s="232">
        <f t="shared" si="499"/>
        <v>9281576.2599999998</v>
      </c>
      <c r="CM106" s="232">
        <f t="shared" si="500" ref="CM106:CN106">SUM(CM101:CM105)</f>
        <v>2785550.3100000005</v>
      </c>
      <c r="CN106" s="232">
        <f t="shared" si="500"/>
        <v>714375</v>
      </c>
      <c r="CO106" s="232">
        <f t="shared" si="501" ref="CO106:CQ106">SUM(CO101:CO105)</f>
        <v>5671211.2400000021</v>
      </c>
      <c r="CP106" s="371">
        <f t="shared" si="501"/>
        <v>13478359.249999994</v>
      </c>
      <c r="CQ106" s="340">
        <f t="shared" si="501"/>
        <v>24076810</v>
      </c>
      <c r="CR106" s="257">
        <f t="shared" si="502" ref="CR106">SUM(CR101:CR105)</f>
        <v>62566860</v>
      </c>
      <c r="CS106" s="257">
        <f t="shared" si="503" ref="CS106">SUM(CS101:CS105)</f>
        <v>33130370.68</v>
      </c>
      <c r="CT106" s="257">
        <f t="shared" si="504" ref="CT106">SUM(CT101:CT105)</f>
        <v>35704785.629999995</v>
      </c>
      <c r="CU106" s="257">
        <f t="shared" si="505" ref="CU106">SUM(CU101:CU105)</f>
        <v>33280413.880000003</v>
      </c>
      <c r="CV106" s="257">
        <f t="shared" si="506" ref="CV106">SUM(CV101:CV105)</f>
        <v>24153923.289999999</v>
      </c>
      <c r="CW106" s="257">
        <f t="shared" si="507" ref="CW106">SUM(CW101:CW105)</f>
        <v>13050834</v>
      </c>
      <c r="CX106" s="257">
        <f t="shared" si="508" ref="CX106">SUM(CX101:CX105)</f>
        <v>15435909.34</v>
      </c>
      <c r="CY106" s="257">
        <f t="shared" si="509" ref="CY106">SUM(CY101:CY105)</f>
        <v>10297574</v>
      </c>
      <c r="CZ106" s="257">
        <f t="shared" si="510" ref="CZ106">SUM(CZ101:CZ105)</f>
        <v>22201854</v>
      </c>
      <c r="DA106" s="257">
        <f t="shared" si="511" ref="DA106">SUM(DA101:DA105)</f>
        <v>20830567</v>
      </c>
      <c r="DB106" s="371">
        <f t="shared" si="512" ref="DB106">SUM(DB101:DB105)</f>
        <v>21921722</v>
      </c>
      <c r="DC106" s="371">
        <f t="shared" si="513" ref="DC106">SUM(DC101:DC105)</f>
        <v>51771214</v>
      </c>
      <c r="DD106" s="371">
        <f t="shared" si="514" ref="DD106">SUM(DD101:DD105)</f>
        <v>1117394</v>
      </c>
      <c r="DE106" s="371">
        <f t="shared" si="515" ref="DE106">SUM(DE101:DE105)</f>
        <v>3461032</v>
      </c>
      <c r="DF106" s="371">
        <f t="shared" si="516" ref="DF106:DG106">SUM(DF101:DF105)</f>
        <v>-4759321</v>
      </c>
      <c r="DG106" s="371">
        <f t="shared" si="516"/>
        <v>8563862</v>
      </c>
      <c r="DH106" s="371">
        <f t="shared" si="517" ref="DH106">SUM(DH101:DH105)</f>
        <v>-7480326</v>
      </c>
      <c r="DI106" s="371">
        <f t="shared" si="518" ref="DI106">SUM(DI101:DI105)</f>
        <v>-5782351</v>
      </c>
      <c r="DJ106" s="371">
        <f t="shared" si="519" ref="DJ106:DK106">SUM(DJ101:DJ105)</f>
        <v>-10108099</v>
      </c>
      <c r="DK106" s="371">
        <f t="shared" si="519"/>
        <v>-3828844</v>
      </c>
      <c r="DL106" s="371">
        <f t="shared" si="520" ref="DL106:DM106">SUM(DL101:DL105)</f>
        <v>-10931296</v>
      </c>
      <c r="DM106" s="371">
        <f t="shared" si="520"/>
        <v>-11124474</v>
      </c>
      <c r="DN106" s="371">
        <f t="shared" si="521" ref="DN106:DO106">SUM(DN101:DN105)</f>
        <v>-3210371</v>
      </c>
      <c r="DO106" s="371">
        <f t="shared" si="521"/>
        <v>1189372</v>
      </c>
      <c r="DP106" s="371">
        <f t="shared" si="522" ref="DP106">SUM(DP101:DP105)</f>
        <v>14159513</v>
      </c>
      <c r="DQ106" s="371">
        <f t="shared" si="523" ref="DQ106:DR106">SUM(DQ101:DQ105)</f>
        <v>-21583020</v>
      </c>
      <c r="DR106" s="371">
        <f t="shared" si="523"/>
        <v>34727660</v>
      </c>
      <c r="DS106" s="371">
        <f t="shared" si="524" ref="DS106:DT106">SUM(DS101:DS105)</f>
        <v>-10307100</v>
      </c>
      <c r="DT106" s="371">
        <f t="shared" si="524"/>
        <v>-30131782</v>
      </c>
      <c r="DU106" s="371"/>
      <c r="DV106" s="371"/>
      <c r="DW106" s="371"/>
      <c r="DX106" s="371"/>
      <c r="DY106" s="371"/>
      <c r="DZ106" s="371"/>
      <c r="EA106" s="371"/>
      <c r="EC106" s="37">
        <f t="shared" si="494"/>
        <v>62973037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ht="15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72">
        <v>545780</v>
      </c>
      <c r="BJ108" s="535">
        <v>523274</v>
      </c>
      <c r="BK108" s="559">
        <v>523694</v>
      </c>
      <c r="BL108" s="56">
        <v>531439</v>
      </c>
      <c r="BM108" s="281">
        <v>425304</v>
      </c>
      <c r="BN108" s="281">
        <v>441141</v>
      </c>
      <c r="BO108" s="56"/>
      <c r="BP108" s="281"/>
      <c r="BQ108" s="281"/>
      <c r="BR108" s="281"/>
      <c r="BS108" s="281"/>
      <c r="BT108" s="281"/>
      <c r="BU108" s="94">
        <f t="shared" si="525" ref="BU108:CD112">O108-C108</f>
        <v>83586</v>
      </c>
      <c r="BV108" s="97">
        <f t="shared" si="525"/>
        <v>32464</v>
      </c>
      <c r="BW108" s="97">
        <f t="shared" si="525"/>
        <v>47471</v>
      </c>
      <c r="BX108" s="97">
        <f t="shared" si="525"/>
        <v>83526</v>
      </c>
      <c r="BY108" s="97">
        <f t="shared" si="525"/>
        <v>27243</v>
      </c>
      <c r="BZ108" s="97">
        <f t="shared" si="525"/>
        <v>38012</v>
      </c>
      <c r="CA108" s="97">
        <f t="shared" si="525"/>
        <v>46678</v>
      </c>
      <c r="CB108" s="97">
        <f t="shared" si="525"/>
        <v>-23439</v>
      </c>
      <c r="CC108" s="97">
        <f t="shared" si="525"/>
        <v>29833</v>
      </c>
      <c r="CD108" s="392">
        <f t="shared" si="525"/>
        <v>16198</v>
      </c>
      <c r="CE108" s="415">
        <f t="shared" si="526" ref="CE108:CN112">Y108-M108</f>
        <v>-51014</v>
      </c>
      <c r="CF108" s="97">
        <f t="shared" si="526"/>
        <v>3035</v>
      </c>
      <c r="CG108" s="97">
        <f t="shared" si="526"/>
        <v>22501</v>
      </c>
      <c r="CH108" s="97">
        <f t="shared" si="526"/>
        <v>-1230</v>
      </c>
      <c r="CI108" s="97">
        <f t="shared" si="526"/>
        <v>-15579</v>
      </c>
      <c r="CJ108" s="233">
        <f t="shared" si="526"/>
        <v>7261</v>
      </c>
      <c r="CK108" s="233">
        <f t="shared" si="526"/>
        <v>-7116</v>
      </c>
      <c r="CL108" s="233">
        <f t="shared" si="526"/>
        <v>10192</v>
      </c>
      <c r="CM108" s="233">
        <f t="shared" si="526"/>
        <v>-22257</v>
      </c>
      <c r="CN108" s="233">
        <f t="shared" si="526"/>
        <v>-1449</v>
      </c>
      <c r="CO108" s="233">
        <f t="shared" si="527" ref="CO108:CX112">AI108-W108</f>
        <v>17837</v>
      </c>
      <c r="CP108" s="372">
        <f t="shared" si="527"/>
        <v>-18145</v>
      </c>
      <c r="CQ108" s="341">
        <f t="shared" si="527"/>
        <v>40624</v>
      </c>
      <c r="CR108" s="258">
        <f t="shared" si="527"/>
        <v>35996</v>
      </c>
      <c r="CS108" s="258">
        <f t="shared" si="527"/>
        <v>982</v>
      </c>
      <c r="CT108" s="258">
        <f t="shared" si="527"/>
        <v>-14524</v>
      </c>
      <c r="CU108" s="258">
        <f t="shared" si="527"/>
        <v>-6409</v>
      </c>
      <c r="CV108" s="258">
        <f t="shared" si="527"/>
        <v>8527</v>
      </c>
      <c r="CW108" s="258">
        <f t="shared" si="527"/>
        <v>-8698</v>
      </c>
      <c r="CX108" s="258">
        <f t="shared" si="527"/>
        <v>16291</v>
      </c>
      <c r="CY108" s="258">
        <f t="shared" si="528" ref="CY108:DH112">AS108-AG108</f>
        <v>16796</v>
      </c>
      <c r="CZ108" s="258">
        <f t="shared" si="528"/>
        <v>7072</v>
      </c>
      <c r="DA108" s="258">
        <f t="shared" si="528"/>
        <v>-2633</v>
      </c>
      <c r="DB108" s="372">
        <f t="shared" si="528"/>
        <v>-16029</v>
      </c>
      <c r="DC108" s="372">
        <f t="shared" si="528"/>
        <v>8502</v>
      </c>
      <c r="DD108" s="372">
        <f t="shared" si="528"/>
        <v>-29416</v>
      </c>
      <c r="DE108" s="372">
        <f t="shared" si="528"/>
        <v>-10890</v>
      </c>
      <c r="DF108" s="372">
        <f t="shared" si="528"/>
        <v>-23561</v>
      </c>
      <c r="DG108" s="372">
        <f t="shared" si="528"/>
        <v>64702</v>
      </c>
      <c r="DH108" s="372">
        <f t="shared" si="528"/>
        <v>-18515</v>
      </c>
      <c r="DI108" s="372">
        <f t="shared" si="529" ref="DI108:DT112">BC108-AQ108</f>
        <v>-29174</v>
      </c>
      <c r="DJ108" s="372">
        <f t="shared" si="529"/>
        <v>-4483</v>
      </c>
      <c r="DK108" s="372">
        <f t="shared" si="529"/>
        <v>-27842</v>
      </c>
      <c r="DL108" s="372">
        <f t="shared" si="529"/>
        <v>6686</v>
      </c>
      <c r="DM108" s="372">
        <f t="shared" si="529"/>
        <v>4044</v>
      </c>
      <c r="DN108" s="372">
        <f t="shared" si="529"/>
        <v>-20787</v>
      </c>
      <c r="DO108" s="372">
        <f t="shared" si="529"/>
        <v>23912</v>
      </c>
      <c r="DP108" s="372">
        <f t="shared" si="529"/>
        <v>23370</v>
      </c>
      <c r="DQ108" s="372">
        <f t="shared" si="529"/>
        <v>-38656</v>
      </c>
      <c r="DR108" s="372">
        <f t="shared" si="529"/>
        <v>67932</v>
      </c>
      <c r="DS108" s="372">
        <f t="shared" si="529"/>
        <v>-144011</v>
      </c>
      <c r="DT108" s="372">
        <f t="shared" si="529"/>
        <v>-72378</v>
      </c>
      <c r="DU108" s="372"/>
      <c r="DV108" s="372"/>
      <c r="DW108" s="372"/>
      <c r="DX108" s="372"/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441141</v>
      </c>
    </row>
    <row r="109" spans="1:133" s="51" customFormat="1" ht="15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72">
        <v>46240</v>
      </c>
      <c r="BJ109" s="535">
        <v>47997</v>
      </c>
      <c r="BK109" s="559">
        <v>47532</v>
      </c>
      <c r="BL109" s="56">
        <v>52266</v>
      </c>
      <c r="BM109" s="281">
        <v>45796</v>
      </c>
      <c r="BN109" s="281">
        <v>64494</v>
      </c>
      <c r="BO109" s="56"/>
      <c r="BP109" s="281"/>
      <c r="BQ109" s="281"/>
      <c r="BR109" s="281"/>
      <c r="BS109" s="281"/>
      <c r="BT109" s="281"/>
      <c r="BU109" s="94">
        <f t="shared" si="525"/>
        <v>887</v>
      </c>
      <c r="BV109" s="97">
        <f t="shared" si="525"/>
        <v>-3293</v>
      </c>
      <c r="BW109" s="97">
        <f t="shared" si="525"/>
        <v>5815</v>
      </c>
      <c r="BX109" s="97">
        <f t="shared" si="525"/>
        <v>-7271</v>
      </c>
      <c r="BY109" s="97">
        <f t="shared" si="525"/>
        <v>706</v>
      </c>
      <c r="BZ109" s="97">
        <f t="shared" si="525"/>
        <v>1404</v>
      </c>
      <c r="CA109" s="97">
        <f t="shared" si="525"/>
        <v>2100</v>
      </c>
      <c r="CB109" s="97">
        <f t="shared" si="525"/>
        <v>-1229</v>
      </c>
      <c r="CC109" s="97">
        <f t="shared" si="525"/>
        <v>2312</v>
      </c>
      <c r="CD109" s="392">
        <f t="shared" si="525"/>
        <v>3644</v>
      </c>
      <c r="CE109" s="415">
        <f t="shared" si="526"/>
        <v>-336</v>
      </c>
      <c r="CF109" s="97">
        <f t="shared" si="526"/>
        <v>1179</v>
      </c>
      <c r="CG109" s="97">
        <f t="shared" si="526"/>
        <v>12925</v>
      </c>
      <c r="CH109" s="97">
        <f t="shared" si="526"/>
        <v>2714</v>
      </c>
      <c r="CI109" s="97">
        <f t="shared" si="526"/>
        <v>4832</v>
      </c>
      <c r="CJ109" s="233">
        <f t="shared" si="526"/>
        <v>9434</v>
      </c>
      <c r="CK109" s="233">
        <f t="shared" si="526"/>
        <v>4249</v>
      </c>
      <c r="CL109" s="233">
        <f t="shared" si="526"/>
        <v>6487</v>
      </c>
      <c r="CM109" s="233">
        <f t="shared" si="526"/>
        <v>3436</v>
      </c>
      <c r="CN109" s="233">
        <f t="shared" si="526"/>
        <v>4281</v>
      </c>
      <c r="CO109" s="233">
        <f t="shared" si="527"/>
        <v>9775</v>
      </c>
      <c r="CP109" s="372">
        <f t="shared" si="527"/>
        <v>10055</v>
      </c>
      <c r="CQ109" s="341">
        <f t="shared" si="527"/>
        <v>4607</v>
      </c>
      <c r="CR109" s="258">
        <f t="shared" si="527"/>
        <v>3284</v>
      </c>
      <c r="CS109" s="258">
        <f t="shared" si="527"/>
        <v>1404</v>
      </c>
      <c r="CT109" s="258">
        <f t="shared" si="527"/>
        <v>4289</v>
      </c>
      <c r="CU109" s="258">
        <f t="shared" si="527"/>
        <v>3998</v>
      </c>
      <c r="CV109" s="258">
        <f t="shared" si="527"/>
        <v>1664</v>
      </c>
      <c r="CW109" s="258">
        <f t="shared" si="527"/>
        <v>79</v>
      </c>
      <c r="CX109" s="258">
        <f t="shared" si="527"/>
        <v>2567</v>
      </c>
      <c r="CY109" s="258">
        <f t="shared" si="528"/>
        <v>1447</v>
      </c>
      <c r="CZ109" s="258">
        <f t="shared" si="528"/>
        <v>2427</v>
      </c>
      <c r="DA109" s="258">
        <f t="shared" si="528"/>
        <v>-541</v>
      </c>
      <c r="DB109" s="372">
        <f t="shared" si="528"/>
        <v>-5329</v>
      </c>
      <c r="DC109" s="372">
        <f t="shared" si="528"/>
        <v>5214</v>
      </c>
      <c r="DD109" s="372">
        <f t="shared" si="528"/>
        <v>3040</v>
      </c>
      <c r="DE109" s="372">
        <f t="shared" si="528"/>
        <v>947</v>
      </c>
      <c r="DF109" s="372">
        <f t="shared" si="528"/>
        <v>4212</v>
      </c>
      <c r="DG109" s="372">
        <f t="shared" si="528"/>
        <v>11000</v>
      </c>
      <c r="DH109" s="372">
        <f t="shared" si="528"/>
        <v>1325</v>
      </c>
      <c r="DI109" s="372">
        <f t="shared" si="529"/>
        <v>3772</v>
      </c>
      <c r="DJ109" s="372">
        <f t="shared" si="529"/>
        <v>4406</v>
      </c>
      <c r="DK109" s="372">
        <f t="shared" si="529"/>
        <v>2752</v>
      </c>
      <c r="DL109" s="372">
        <f t="shared" si="529"/>
        <v>5319</v>
      </c>
      <c r="DM109" s="372">
        <f t="shared" si="529"/>
        <v>1112</v>
      </c>
      <c r="DN109" s="372">
        <f t="shared" si="529"/>
        <v>2818</v>
      </c>
      <c r="DO109" s="372">
        <f t="shared" si="529"/>
        <v>2207</v>
      </c>
      <c r="DP109" s="372">
        <f t="shared" si="529"/>
        <v>4183</v>
      </c>
      <c r="DQ109" s="372">
        <f t="shared" si="529"/>
        <v>-2253</v>
      </c>
      <c r="DR109" s="372">
        <f t="shared" si="529"/>
        <v>8818</v>
      </c>
      <c r="DS109" s="372">
        <f t="shared" si="529"/>
        <v>-12813</v>
      </c>
      <c r="DT109" s="372">
        <f t="shared" si="529"/>
        <v>23321</v>
      </c>
      <c r="DU109" s="372"/>
      <c r="DV109" s="372"/>
      <c r="DW109" s="372"/>
      <c r="DX109" s="372"/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64494</v>
      </c>
    </row>
    <row r="110" spans="1:133" s="51" customFormat="1" ht="15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72">
        <v>34833</v>
      </c>
      <c r="BJ110" s="535">
        <v>32524</v>
      </c>
      <c r="BK110" s="559">
        <v>32331</v>
      </c>
      <c r="BL110" s="56">
        <v>33142</v>
      </c>
      <c r="BM110" s="281">
        <v>26784</v>
      </c>
      <c r="BN110" s="281">
        <v>23464</v>
      </c>
      <c r="BO110" s="56"/>
      <c r="BP110" s="281"/>
      <c r="BQ110" s="281"/>
      <c r="BR110" s="281"/>
      <c r="BS110" s="281"/>
      <c r="BT110" s="281"/>
      <c r="BU110" s="94">
        <f t="shared" si="525"/>
        <v>3449</v>
      </c>
      <c r="BV110" s="97">
        <f t="shared" si="525"/>
        <v>-3794</v>
      </c>
      <c r="BW110" s="97">
        <f t="shared" si="525"/>
        <v>-2821</v>
      </c>
      <c r="BX110" s="97">
        <f t="shared" si="525"/>
        <v>3942</v>
      </c>
      <c r="BY110" s="97">
        <f t="shared" si="525"/>
        <v>1958</v>
      </c>
      <c r="BZ110" s="97">
        <f t="shared" si="525"/>
        <v>83</v>
      </c>
      <c r="CA110" s="97">
        <f t="shared" si="525"/>
        <v>3212</v>
      </c>
      <c r="CB110" s="97">
        <f t="shared" si="525"/>
        <v>-2563</v>
      </c>
      <c r="CC110" s="97">
        <f t="shared" si="525"/>
        <v>1943</v>
      </c>
      <c r="CD110" s="392">
        <f t="shared" si="525"/>
        <v>1388</v>
      </c>
      <c r="CE110" s="415">
        <f t="shared" si="526"/>
        <v>-6956</v>
      </c>
      <c r="CF110" s="97">
        <f t="shared" si="526"/>
        <v>1397</v>
      </c>
      <c r="CG110" s="97">
        <f t="shared" si="526"/>
        <v>4841</v>
      </c>
      <c r="CH110" s="97">
        <f t="shared" si="526"/>
        <v>4105</v>
      </c>
      <c r="CI110" s="97">
        <f t="shared" si="526"/>
        <v>1087</v>
      </c>
      <c r="CJ110" s="233">
        <f t="shared" si="526"/>
        <v>-866</v>
      </c>
      <c r="CK110" s="233">
        <f t="shared" si="526"/>
        <v>-1657</v>
      </c>
      <c r="CL110" s="233">
        <f t="shared" si="526"/>
        <v>2180</v>
      </c>
      <c r="CM110" s="233">
        <f t="shared" si="526"/>
        <v>-1635</v>
      </c>
      <c r="CN110" s="233">
        <f t="shared" si="526"/>
        <v>-2702</v>
      </c>
      <c r="CO110" s="233">
        <f t="shared" si="527"/>
        <v>2293</v>
      </c>
      <c r="CP110" s="372">
        <f t="shared" si="527"/>
        <v>-1735</v>
      </c>
      <c r="CQ110" s="341">
        <f t="shared" si="527"/>
        <v>1458</v>
      </c>
      <c r="CR110" s="258">
        <f t="shared" si="527"/>
        <v>4737</v>
      </c>
      <c r="CS110" s="258">
        <f t="shared" si="527"/>
        <v>-2929</v>
      </c>
      <c r="CT110" s="258">
        <f t="shared" si="527"/>
        <v>195</v>
      </c>
      <c r="CU110" s="258">
        <f t="shared" si="527"/>
        <v>-1185</v>
      </c>
      <c r="CV110" s="258">
        <f t="shared" si="527"/>
        <v>24</v>
      </c>
      <c r="CW110" s="258">
        <f t="shared" si="527"/>
        <v>-468</v>
      </c>
      <c r="CX110" s="258">
        <f t="shared" si="527"/>
        <v>-695</v>
      </c>
      <c r="CY110" s="258">
        <f t="shared" si="528"/>
        <v>-1117</v>
      </c>
      <c r="CZ110" s="258">
        <f t="shared" si="528"/>
        <v>4265</v>
      </c>
      <c r="DA110" s="258">
        <f t="shared" si="528"/>
        <v>-1722</v>
      </c>
      <c r="DB110" s="372">
        <f t="shared" si="528"/>
        <v>-991</v>
      </c>
      <c r="DC110" s="372">
        <f t="shared" si="528"/>
        <v>3736</v>
      </c>
      <c r="DD110" s="372">
        <f t="shared" si="528"/>
        <v>-3591</v>
      </c>
      <c r="DE110" s="372">
        <f t="shared" si="528"/>
        <v>-65</v>
      </c>
      <c r="DF110" s="372">
        <f t="shared" si="528"/>
        <v>-2391</v>
      </c>
      <c r="DG110" s="372">
        <f t="shared" si="528"/>
        <v>2534</v>
      </c>
      <c r="DH110" s="372">
        <f t="shared" si="528"/>
        <v>1287</v>
      </c>
      <c r="DI110" s="372">
        <f t="shared" si="529"/>
        <v>-1110</v>
      </c>
      <c r="DJ110" s="372">
        <f t="shared" si="529"/>
        <v>79</v>
      </c>
      <c r="DK110" s="372">
        <f t="shared" si="529"/>
        <v>559</v>
      </c>
      <c r="DL110" s="372">
        <f t="shared" si="529"/>
        <v>-447</v>
      </c>
      <c r="DM110" s="372">
        <f t="shared" si="529"/>
        <v>1050</v>
      </c>
      <c r="DN110" s="372">
        <f t="shared" si="529"/>
        <v>-1454</v>
      </c>
      <c r="DO110" s="372">
        <f t="shared" si="529"/>
        <v>1084</v>
      </c>
      <c r="DP110" s="372">
        <f t="shared" si="529"/>
        <v>927</v>
      </c>
      <c r="DQ110" s="372">
        <f t="shared" si="529"/>
        <v>-3545</v>
      </c>
      <c r="DR110" s="372">
        <f t="shared" si="529"/>
        <v>4042</v>
      </c>
      <c r="DS110" s="372">
        <f t="shared" si="529"/>
        <v>-6514</v>
      </c>
      <c r="DT110" s="372">
        <f t="shared" si="529"/>
        <v>-9012</v>
      </c>
      <c r="DU110" s="372"/>
      <c r="DV110" s="372"/>
      <c r="DW110" s="372"/>
      <c r="DX110" s="372"/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23464</v>
      </c>
    </row>
    <row r="111" spans="1:133" s="51" customFormat="1" ht="15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72">
        <v>13129</v>
      </c>
      <c r="BJ111" s="535">
        <v>12212</v>
      </c>
      <c r="BK111" s="559">
        <v>12042</v>
      </c>
      <c r="BL111" s="56">
        <v>12415</v>
      </c>
      <c r="BM111" s="281">
        <v>10073</v>
      </c>
      <c r="BN111" s="281">
        <v>7779</v>
      </c>
      <c r="BO111" s="56"/>
      <c r="BP111" s="281"/>
      <c r="BQ111" s="281"/>
      <c r="BR111" s="281"/>
      <c r="BS111" s="281"/>
      <c r="BT111" s="281"/>
      <c r="BU111" s="94">
        <f t="shared" si="525"/>
        <v>1319</v>
      </c>
      <c r="BV111" s="97">
        <f t="shared" si="525"/>
        <v>-2301</v>
      </c>
      <c r="BW111" s="97">
        <f t="shared" si="525"/>
        <v>-1719</v>
      </c>
      <c r="BX111" s="97">
        <f t="shared" si="525"/>
        <v>1308</v>
      </c>
      <c r="BY111" s="97">
        <f t="shared" si="525"/>
        <v>549</v>
      </c>
      <c r="BZ111" s="97">
        <f t="shared" si="525"/>
        <v>-499</v>
      </c>
      <c r="CA111" s="97">
        <f t="shared" si="525"/>
        <v>972</v>
      </c>
      <c r="CB111" s="97">
        <f t="shared" si="525"/>
        <v>-1618</v>
      </c>
      <c r="CC111" s="97">
        <f t="shared" si="525"/>
        <v>873</v>
      </c>
      <c r="CD111" s="392">
        <f t="shared" si="525"/>
        <v>349</v>
      </c>
      <c r="CE111" s="415">
        <f t="shared" si="526"/>
        <v>-3359</v>
      </c>
      <c r="CF111" s="97">
        <f t="shared" si="526"/>
        <v>270</v>
      </c>
      <c r="CG111" s="97">
        <f t="shared" si="526"/>
        <v>1826</v>
      </c>
      <c r="CH111" s="97">
        <f t="shared" si="526"/>
        <v>1951</v>
      </c>
      <c r="CI111" s="97">
        <f t="shared" si="526"/>
        <v>386</v>
      </c>
      <c r="CJ111" s="233">
        <f t="shared" si="526"/>
        <v>-189</v>
      </c>
      <c r="CK111" s="233">
        <f t="shared" si="526"/>
        <v>-882</v>
      </c>
      <c r="CL111" s="233">
        <f t="shared" si="526"/>
        <v>1120</v>
      </c>
      <c r="CM111" s="233">
        <f t="shared" si="526"/>
        <v>-515</v>
      </c>
      <c r="CN111" s="233">
        <f t="shared" si="526"/>
        <v>-1356</v>
      </c>
      <c r="CO111" s="233">
        <f t="shared" si="527"/>
        <v>949</v>
      </c>
      <c r="CP111" s="372">
        <f t="shared" si="527"/>
        <v>-535</v>
      </c>
      <c r="CQ111" s="341">
        <f t="shared" si="527"/>
        <v>595</v>
      </c>
      <c r="CR111" s="258">
        <f t="shared" si="527"/>
        <v>2537</v>
      </c>
      <c r="CS111" s="258">
        <f t="shared" si="527"/>
        <v>-1210</v>
      </c>
      <c r="CT111" s="258">
        <f t="shared" si="527"/>
        <v>332</v>
      </c>
      <c r="CU111" s="258">
        <f t="shared" si="527"/>
        <v>-688</v>
      </c>
      <c r="CV111" s="258">
        <f t="shared" si="527"/>
        <v>121</v>
      </c>
      <c r="CW111" s="258">
        <f t="shared" si="527"/>
        <v>80</v>
      </c>
      <c r="CX111" s="258">
        <f t="shared" si="527"/>
        <v>-188</v>
      </c>
      <c r="CY111" s="258">
        <f t="shared" si="528"/>
        <v>-514</v>
      </c>
      <c r="CZ111" s="258">
        <f t="shared" si="528"/>
        <v>2253</v>
      </c>
      <c r="DA111" s="258">
        <f t="shared" si="528"/>
        <v>-323</v>
      </c>
      <c r="DB111" s="372">
        <f t="shared" si="528"/>
        <v>-114</v>
      </c>
      <c r="DC111" s="372">
        <f t="shared" si="528"/>
        <v>1924</v>
      </c>
      <c r="DD111" s="372">
        <f t="shared" si="528"/>
        <v>-1641</v>
      </c>
      <c r="DE111" s="372">
        <f t="shared" si="528"/>
        <v>78</v>
      </c>
      <c r="DF111" s="372">
        <f t="shared" si="528"/>
        <v>-1316</v>
      </c>
      <c r="DG111" s="372">
        <f t="shared" si="528"/>
        <v>1439</v>
      </c>
      <c r="DH111" s="372">
        <f t="shared" si="528"/>
        <v>394</v>
      </c>
      <c r="DI111" s="372">
        <f t="shared" si="529"/>
        <v>-163</v>
      </c>
      <c r="DJ111" s="372">
        <f t="shared" si="529"/>
        <v>-136</v>
      </c>
      <c r="DK111" s="372">
        <f t="shared" si="529"/>
        <v>400</v>
      </c>
      <c r="DL111" s="372">
        <f t="shared" si="529"/>
        <v>-131</v>
      </c>
      <c r="DM111" s="372">
        <f t="shared" si="529"/>
        <v>47</v>
      </c>
      <c r="DN111" s="372">
        <f t="shared" si="529"/>
        <v>-716</v>
      </c>
      <c r="DO111" s="372">
        <f t="shared" si="529"/>
        <v>174</v>
      </c>
      <c r="DP111" s="372">
        <f t="shared" si="529"/>
        <v>356</v>
      </c>
      <c r="DQ111" s="372">
        <f t="shared" si="529"/>
        <v>-1600</v>
      </c>
      <c r="DR111" s="372">
        <f t="shared" si="529"/>
        <v>1750</v>
      </c>
      <c r="DS111" s="372">
        <f t="shared" si="529"/>
        <v>-2529</v>
      </c>
      <c r="DT111" s="372">
        <f t="shared" si="529"/>
        <v>-4454</v>
      </c>
      <c r="DU111" s="372"/>
      <c r="DV111" s="372"/>
      <c r="DW111" s="372"/>
      <c r="DX111" s="372"/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7779</v>
      </c>
    </row>
    <row r="112" spans="1:133" s="51" customFormat="1" ht="15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72">
        <v>10450</v>
      </c>
      <c r="BJ112" s="535">
        <v>9560</v>
      </c>
      <c r="BK112" s="559">
        <v>9422</v>
      </c>
      <c r="BL112" s="56">
        <v>9964</v>
      </c>
      <c r="BM112" s="281">
        <v>7965</v>
      </c>
      <c r="BN112" s="281">
        <v>5842</v>
      </c>
      <c r="BO112" s="56"/>
      <c r="BP112" s="281"/>
      <c r="BQ112" s="281"/>
      <c r="BR112" s="281"/>
      <c r="BS112" s="281"/>
      <c r="BT112" s="281"/>
      <c r="BU112" s="94">
        <f t="shared" si="525"/>
        <v>1570</v>
      </c>
      <c r="BV112" s="97">
        <f t="shared" si="525"/>
        <v>-2421</v>
      </c>
      <c r="BW112" s="97">
        <f t="shared" si="525"/>
        <v>-1909</v>
      </c>
      <c r="BX112" s="97">
        <f t="shared" si="525"/>
        <v>1283</v>
      </c>
      <c r="BY112" s="97">
        <f t="shared" si="525"/>
        <v>655</v>
      </c>
      <c r="BZ112" s="97">
        <f t="shared" si="525"/>
        <v>-588</v>
      </c>
      <c r="CA112" s="97">
        <f t="shared" si="525"/>
        <v>233</v>
      </c>
      <c r="CB112" s="97">
        <f t="shared" si="525"/>
        <v>-1343</v>
      </c>
      <c r="CC112" s="97">
        <f t="shared" si="525"/>
        <v>882</v>
      </c>
      <c r="CD112" s="392">
        <f t="shared" si="525"/>
        <v>283</v>
      </c>
      <c r="CE112" s="415">
        <f t="shared" si="526"/>
        <v>-2587</v>
      </c>
      <c r="CF112" s="97">
        <f t="shared" si="526"/>
        <v>695</v>
      </c>
      <c r="CG112" s="97">
        <f t="shared" si="526"/>
        <v>1524</v>
      </c>
      <c r="CH112" s="97">
        <f t="shared" si="526"/>
        <v>1940</v>
      </c>
      <c r="CI112" s="97">
        <f t="shared" si="526"/>
        <v>874</v>
      </c>
      <c r="CJ112" s="233">
        <f t="shared" si="526"/>
        <v>-311</v>
      </c>
      <c r="CK112" s="233">
        <f t="shared" si="526"/>
        <v>-827</v>
      </c>
      <c r="CL112" s="233">
        <f t="shared" si="526"/>
        <v>1414</v>
      </c>
      <c r="CM112" s="233">
        <f t="shared" si="526"/>
        <v>-209</v>
      </c>
      <c r="CN112" s="233">
        <f t="shared" si="526"/>
        <v>-1525</v>
      </c>
      <c r="CO112" s="233">
        <f t="shared" si="527"/>
        <v>572</v>
      </c>
      <c r="CP112" s="372">
        <f t="shared" si="527"/>
        <v>-290</v>
      </c>
      <c r="CQ112" s="341">
        <f t="shared" si="527"/>
        <v>173</v>
      </c>
      <c r="CR112" s="258">
        <f t="shared" si="527"/>
        <v>1929</v>
      </c>
      <c r="CS112" s="258">
        <f t="shared" si="527"/>
        <v>-645</v>
      </c>
      <c r="CT112" s="258">
        <f t="shared" si="527"/>
        <v>626</v>
      </c>
      <c r="CU112" s="258">
        <f t="shared" si="527"/>
        <v>-631</v>
      </c>
      <c r="CV112" s="258">
        <f t="shared" si="527"/>
        <v>27</v>
      </c>
      <c r="CW112" s="258">
        <f t="shared" si="527"/>
        <v>124</v>
      </c>
      <c r="CX112" s="258">
        <f t="shared" si="527"/>
        <v>-390</v>
      </c>
      <c r="CY112" s="258">
        <f t="shared" si="528"/>
        <v>-603</v>
      </c>
      <c r="CZ112" s="258">
        <f t="shared" si="528"/>
        <v>2371</v>
      </c>
      <c r="DA112" s="258">
        <f t="shared" si="528"/>
        <v>38</v>
      </c>
      <c r="DB112" s="372">
        <f t="shared" si="528"/>
        <v>-50</v>
      </c>
      <c r="DC112" s="372">
        <f t="shared" si="528"/>
        <v>1672</v>
      </c>
      <c r="DD112" s="372">
        <f t="shared" si="528"/>
        <v>-545</v>
      </c>
      <c r="DE112" s="372">
        <f t="shared" si="528"/>
        <v>-284</v>
      </c>
      <c r="DF112" s="372">
        <f t="shared" si="528"/>
        <v>-1390</v>
      </c>
      <c r="DG112" s="372">
        <f t="shared" si="528"/>
        <v>1422</v>
      </c>
      <c r="DH112" s="372">
        <f t="shared" si="528"/>
        <v>938</v>
      </c>
      <c r="DI112" s="372">
        <f t="shared" si="529"/>
        <v>243</v>
      </c>
      <c r="DJ112" s="372">
        <f t="shared" si="529"/>
        <v>-116</v>
      </c>
      <c r="DK112" s="372">
        <f t="shared" si="529"/>
        <v>533</v>
      </c>
      <c r="DL112" s="372">
        <f t="shared" si="529"/>
        <v>-17</v>
      </c>
      <c r="DM112" s="372">
        <f t="shared" si="529"/>
        <v>173</v>
      </c>
      <c r="DN112" s="372">
        <f t="shared" si="529"/>
        <v>-642</v>
      </c>
      <c r="DO112" s="372">
        <f t="shared" si="529"/>
        <v>504</v>
      </c>
      <c r="DP112" s="372">
        <f t="shared" si="529"/>
        <v>-363</v>
      </c>
      <c r="DQ112" s="372">
        <f t="shared" si="529"/>
        <v>-1217</v>
      </c>
      <c r="DR112" s="372">
        <f t="shared" si="529"/>
        <v>1670</v>
      </c>
      <c r="DS112" s="372">
        <f t="shared" si="529"/>
        <v>-1954</v>
      </c>
      <c r="DT112" s="372">
        <f t="shared" si="529"/>
        <v>-4126</v>
      </c>
      <c r="DU112" s="372"/>
      <c r="DV112" s="372"/>
      <c r="DW112" s="372"/>
      <c r="DX112" s="372"/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5842</v>
      </c>
    </row>
    <row r="113" spans="1:133" s="65" customFormat="1" ht="15.75" thickBot="1">
      <c r="A113" s="139"/>
      <c r="B113" s="59" t="s">
        <v>144</v>
      </c>
      <c r="C113" s="60">
        <f>SUM(C108:C112)</f>
        <v>550476</v>
      </c>
      <c r="D113" s="61">
        <f t="shared" si="530" ref="D113:BU120">SUM(D108:D112)</f>
        <v>558407</v>
      </c>
      <c r="E113" s="61">
        <f t="shared" si="530"/>
        <v>569124</v>
      </c>
      <c r="F113" s="63">
        <f t="shared" si="530"/>
        <v>515460</v>
      </c>
      <c r="G113" s="61">
        <f t="shared" si="530"/>
        <v>557070</v>
      </c>
      <c r="H113" s="61">
        <f t="shared" si="530"/>
        <v>534192</v>
      </c>
      <c r="I113" s="61">
        <f t="shared" si="530"/>
        <v>524705</v>
      </c>
      <c r="J113" s="61">
        <f t="shared" si="530"/>
        <v>596892</v>
      </c>
      <c r="K113" s="61">
        <f t="shared" si="530"/>
        <v>524504</v>
      </c>
      <c r="L113" s="62">
        <f t="shared" si="530"/>
        <v>593444</v>
      </c>
      <c r="M113" s="61">
        <f t="shared" si="530"/>
        <v>618298</v>
      </c>
      <c r="N113" s="61">
        <f t="shared" si="530"/>
        <v>574188</v>
      </c>
      <c r="O113" s="61">
        <f t="shared" si="530"/>
        <v>641287</v>
      </c>
      <c r="P113" s="61">
        <f t="shared" si="530"/>
        <v>579062</v>
      </c>
      <c r="Q113" s="61">
        <f t="shared" si="530"/>
        <v>615961</v>
      </c>
      <c r="R113" s="61">
        <f t="shared" si="530"/>
        <v>598248</v>
      </c>
      <c r="S113" s="61">
        <f t="shared" si="530"/>
        <v>588181</v>
      </c>
      <c r="T113" s="61">
        <f t="shared" si="530"/>
        <v>572604</v>
      </c>
      <c r="U113" s="61">
        <f t="shared" si="530"/>
        <v>577900</v>
      </c>
      <c r="V113" s="61">
        <f t="shared" si="530"/>
        <v>566700</v>
      </c>
      <c r="W113" s="61">
        <f t="shared" si="530"/>
        <v>560347</v>
      </c>
      <c r="X113" s="62">
        <f t="shared" si="530"/>
        <v>615306</v>
      </c>
      <c r="Y113" s="61">
        <f t="shared" si="530"/>
        <v>554046</v>
      </c>
      <c r="Z113" s="61">
        <f t="shared" si="530"/>
        <v>580764</v>
      </c>
      <c r="AA113" s="61">
        <f t="shared" si="530"/>
        <v>684904</v>
      </c>
      <c r="AB113" s="61">
        <f t="shared" si="530"/>
        <v>588542</v>
      </c>
      <c r="AC113" s="61">
        <f t="shared" si="530"/>
        <v>607561</v>
      </c>
      <c r="AD113" s="61">
        <f t="shared" si="530"/>
        <v>613577</v>
      </c>
      <c r="AE113" s="61">
        <f t="shared" si="530"/>
        <v>581948</v>
      </c>
      <c r="AF113" s="61">
        <f t="shared" si="530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60">
        <v>650432</v>
      </c>
      <c r="BJ113" s="523">
        <v>625567</v>
      </c>
      <c r="BK113" s="547">
        <v>625021</v>
      </c>
      <c r="BL113" s="63">
        <v>639226</v>
      </c>
      <c r="BM113" s="270">
        <v>515922</v>
      </c>
      <c r="BN113" s="270">
        <v>542720</v>
      </c>
      <c r="BO113" s="63"/>
      <c r="BP113" s="270"/>
      <c r="BQ113" s="270"/>
      <c r="BR113" s="270"/>
      <c r="BS113" s="270"/>
      <c r="BT113" s="270"/>
      <c r="BU113" s="60">
        <f t="shared" si="530"/>
        <v>90811</v>
      </c>
      <c r="BV113" s="64">
        <f t="shared" si="531" ref="BV113:BW113">SUM(BV108:BV112)</f>
        <v>20655</v>
      </c>
      <c r="BW113" s="64">
        <f t="shared" si="531"/>
        <v>46837</v>
      </c>
      <c r="BX113" s="64">
        <f t="shared" si="532" ref="BX113:BY113">SUM(BX108:BX112)</f>
        <v>82788</v>
      </c>
      <c r="BY113" s="64">
        <f t="shared" si="532"/>
        <v>31111</v>
      </c>
      <c r="BZ113" s="64">
        <f t="shared" si="533" ref="BZ113:CH113">SUM(BZ108:BZ112)</f>
        <v>38412</v>
      </c>
      <c r="CA113" s="64">
        <f t="shared" si="533"/>
        <v>53195</v>
      </c>
      <c r="CB113" s="64">
        <f t="shared" si="533"/>
        <v>-30192</v>
      </c>
      <c r="CC113" s="64">
        <f t="shared" si="533"/>
        <v>35843</v>
      </c>
      <c r="CD113" s="380">
        <f t="shared" si="533"/>
        <v>21862</v>
      </c>
      <c r="CE113" s="403">
        <f t="shared" si="533"/>
        <v>-64252</v>
      </c>
      <c r="CF113" s="64">
        <f t="shared" si="533"/>
        <v>6576</v>
      </c>
      <c r="CG113" s="64">
        <f t="shared" si="533"/>
        <v>43617</v>
      </c>
      <c r="CH113" s="64">
        <f t="shared" si="533"/>
        <v>9480</v>
      </c>
      <c r="CI113" s="64">
        <f t="shared" si="534" ref="CI113:CJ113">SUM(CI108:CI112)</f>
        <v>-8400</v>
      </c>
      <c r="CJ113" s="221">
        <f t="shared" si="534"/>
        <v>15329</v>
      </c>
      <c r="CK113" s="221">
        <f t="shared" si="535" ref="CK113:CL113">SUM(CK108:CK112)</f>
        <v>-6233</v>
      </c>
      <c r="CL113" s="221">
        <f t="shared" si="535"/>
        <v>21393</v>
      </c>
      <c r="CM113" s="221">
        <f t="shared" si="536" ref="CM113:CN113">SUM(CM108:CM112)</f>
        <v>-21180</v>
      </c>
      <c r="CN113" s="221">
        <f t="shared" si="536"/>
        <v>-2751</v>
      </c>
      <c r="CO113" s="221">
        <f t="shared" si="537" ref="CO113:CQ113">SUM(CO108:CO112)</f>
        <v>31426</v>
      </c>
      <c r="CP113" s="360">
        <f t="shared" si="537"/>
        <v>-10650</v>
      </c>
      <c r="CQ113" s="329">
        <f t="shared" si="537"/>
        <v>47457</v>
      </c>
      <c r="CR113" s="247">
        <f t="shared" si="538" ref="CR113">SUM(CR108:CR112)</f>
        <v>48483</v>
      </c>
      <c r="CS113" s="247">
        <f t="shared" si="539" ref="CS113">SUM(CS108:CS112)</f>
        <v>-2398</v>
      </c>
      <c r="CT113" s="247">
        <f t="shared" si="540" ref="CT113">SUM(CT108:CT112)</f>
        <v>-9082</v>
      </c>
      <c r="CU113" s="247">
        <f t="shared" si="541" ref="CU113">SUM(CU108:CU112)</f>
        <v>-4915</v>
      </c>
      <c r="CV113" s="247">
        <f t="shared" si="542" ref="CV113">SUM(CV108:CV112)</f>
        <v>10363</v>
      </c>
      <c r="CW113" s="247">
        <f t="shared" si="543" ref="CW113">SUM(CW108:CW112)</f>
        <v>-8883</v>
      </c>
      <c r="CX113" s="247">
        <f t="shared" si="544" ref="CX113">SUM(CX108:CX112)</f>
        <v>17585</v>
      </c>
      <c r="CY113" s="247">
        <f t="shared" si="545" ref="CY113">SUM(CY108:CY112)</f>
        <v>16009</v>
      </c>
      <c r="CZ113" s="247">
        <f t="shared" si="546" ref="CZ113">SUM(CZ108:CZ112)</f>
        <v>18388</v>
      </c>
      <c r="DA113" s="247">
        <f t="shared" si="547" ref="DA113">SUM(DA108:DA112)</f>
        <v>-5181</v>
      </c>
      <c r="DB113" s="360">
        <f t="shared" si="548" ref="DB113">SUM(DB108:DB112)</f>
        <v>-22513</v>
      </c>
      <c r="DC113" s="360">
        <f t="shared" si="549" ref="DC113">SUM(DC108:DC112)</f>
        <v>21048</v>
      </c>
      <c r="DD113" s="360">
        <f t="shared" si="550" ref="DD113">SUM(DD108:DD112)</f>
        <v>-32153</v>
      </c>
      <c r="DE113" s="360">
        <f t="shared" si="551" ref="DE113">SUM(DE108:DE112)</f>
        <v>-10214</v>
      </c>
      <c r="DF113" s="360">
        <f t="shared" si="552" ref="DF113:DG113">SUM(DF108:DF112)</f>
        <v>-24446</v>
      </c>
      <c r="DG113" s="360">
        <f t="shared" si="552"/>
        <v>81097</v>
      </c>
      <c r="DH113" s="360">
        <f t="shared" si="553" ref="DH113">SUM(DH108:DH112)</f>
        <v>-14571</v>
      </c>
      <c r="DI113" s="360">
        <f t="shared" si="554" ref="DI113">SUM(DI108:DI112)</f>
        <v>-26432</v>
      </c>
      <c r="DJ113" s="360">
        <f t="shared" si="555" ref="DJ113:DK113">SUM(DJ108:DJ112)</f>
        <v>-250</v>
      </c>
      <c r="DK113" s="360">
        <f t="shared" si="555"/>
        <v>-23598</v>
      </c>
      <c r="DL113" s="360">
        <f t="shared" si="556" ref="DL113:DM113">SUM(DL108:DL112)</f>
        <v>11410</v>
      </c>
      <c r="DM113" s="360">
        <f t="shared" si="556"/>
        <v>6426</v>
      </c>
      <c r="DN113" s="360">
        <f t="shared" si="557" ref="DN113:DO113">SUM(DN108:DN112)</f>
        <v>-20781</v>
      </c>
      <c r="DO113" s="360">
        <f t="shared" si="557"/>
        <v>27881</v>
      </c>
      <c r="DP113" s="360">
        <f t="shared" si="558" ref="DP113">SUM(DP108:DP112)</f>
        <v>28473</v>
      </c>
      <c r="DQ113" s="360">
        <f t="shared" si="559" ref="DQ113:DR113">SUM(DQ108:DQ112)</f>
        <v>-47271</v>
      </c>
      <c r="DR113" s="360">
        <f t="shared" si="559"/>
        <v>84212</v>
      </c>
      <c r="DS113" s="360">
        <f t="shared" si="560" ref="DS113:DT113">SUM(DS108:DS112)</f>
        <v>-167821</v>
      </c>
      <c r="DT113" s="360">
        <f t="shared" si="560"/>
        <v>-66649</v>
      </c>
      <c r="DU113" s="360"/>
      <c r="DV113" s="360"/>
      <c r="DW113" s="360"/>
      <c r="DX113" s="360"/>
      <c r="DY113" s="360"/>
      <c r="DZ113" s="360"/>
      <c r="EA113" s="360"/>
      <c r="EC113" s="63">
        <f t="shared" si="494"/>
        <v>542720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ht="15">
      <c r="A115" s="138"/>
      <c r="B115" s="32" t="s">
        <v>139</v>
      </c>
      <c r="C115" s="89">
        <f t="shared" si="561" ref="C115:W115">C94-C101</f>
        <v>14898675.980000004</v>
      </c>
      <c r="D115" s="90">
        <f t="shared" si="561"/>
        <v>-12355534.849999994</v>
      </c>
      <c r="E115" s="90">
        <f t="shared" si="561"/>
        <v>-23590938.219999991</v>
      </c>
      <c r="F115" s="28">
        <f t="shared" si="561"/>
        <v>-21125924.050000004</v>
      </c>
      <c r="G115" s="90">
        <f t="shared" si="561"/>
        <v>-19656138.399999999</v>
      </c>
      <c r="H115" s="90">
        <f t="shared" si="561"/>
        <v>-15315991.040000001</v>
      </c>
      <c r="I115" s="90">
        <f t="shared" si="561"/>
        <v>-13462514.279999999</v>
      </c>
      <c r="J115" s="90">
        <f t="shared" si="561"/>
        <v>-7483940.629999999</v>
      </c>
      <c r="K115" s="90">
        <f t="shared" si="561"/>
        <v>11584632.439999998</v>
      </c>
      <c r="L115" s="91">
        <f t="shared" si="561"/>
        <v>40740124.959999993</v>
      </c>
      <c r="M115" s="90">
        <f t="shared" si="561"/>
        <v>27421604.760000005</v>
      </c>
      <c r="N115" s="90">
        <f t="shared" si="561"/>
        <v>17323055.939999998</v>
      </c>
      <c r="O115" s="90">
        <f t="shared" si="561"/>
        <v>2990359.1799999923</v>
      </c>
      <c r="P115" s="90">
        <f t="shared" si="561"/>
        <v>3581349.5100000054</v>
      </c>
      <c r="Q115" s="90">
        <f t="shared" si="561"/>
        <v>-13055882.209999993</v>
      </c>
      <c r="R115" s="90">
        <f t="shared" si="561"/>
        <v>-21250578.330000002</v>
      </c>
      <c r="S115" s="90">
        <f t="shared" si="561"/>
        <v>-13927014.860000003</v>
      </c>
      <c r="T115" s="90">
        <f t="shared" si="561"/>
        <v>-13941680.300000001</v>
      </c>
      <c r="U115" s="90">
        <f t="shared" si="561"/>
        <v>-11027760.720000001</v>
      </c>
      <c r="V115" s="90">
        <f t="shared" si="561"/>
        <v>-7522285</v>
      </c>
      <c r="W115" s="90">
        <f t="shared" si="561"/>
        <v>9987441.1099999994</v>
      </c>
      <c r="X115" s="91">
        <f t="shared" si="562" ref="X115:AB115">X94-X101</f>
        <v>34725989.789999992</v>
      </c>
      <c r="Y115" s="90">
        <f t="shared" si="562"/>
        <v>39255703</v>
      </c>
      <c r="Z115" s="90">
        <f t="shared" si="562"/>
        <v>34017566</v>
      </c>
      <c r="AA115" s="90">
        <f t="shared" si="562"/>
        <v>7041055.7399999946</v>
      </c>
      <c r="AB115" s="90">
        <f t="shared" si="562"/>
        <v>-4021774.4900000095</v>
      </c>
      <c r="AC115" s="90">
        <f t="shared" si="563" ref="AC115:AD115">AC94-AC101</f>
        <v>-20872104.909999996</v>
      </c>
      <c r="AD115" s="90">
        <f t="shared" si="563"/>
        <v>-20002007.309999999</v>
      </c>
      <c r="AE115" s="90">
        <f t="shared" si="564" ref="AE115:AF115">AE94-AE101</f>
        <v>-16132005</v>
      </c>
      <c r="AF115" s="90">
        <f t="shared" si="564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70">
        <v>49504316</v>
      </c>
      <c r="BJ115" s="533">
        <v>32037584</v>
      </c>
      <c r="BK115" s="557">
        <v>9734279</v>
      </c>
      <c r="BL115" s="28">
        <v>2687994</v>
      </c>
      <c r="BM115" s="279">
        <v>-24251573</v>
      </c>
      <c r="BN115" s="279">
        <v>-10723005</v>
      </c>
      <c r="BO115" s="28"/>
      <c r="BP115" s="279"/>
      <c r="BQ115" s="279"/>
      <c r="BR115" s="279"/>
      <c r="BS115" s="279"/>
      <c r="BT115" s="279"/>
      <c r="BU115" s="89">
        <f t="shared" si="565" ref="BU115:CD119">O115-C115</f>
        <v>-11908316.800000012</v>
      </c>
      <c r="BV115" s="92">
        <f t="shared" si="565"/>
        <v>15936884.359999999</v>
      </c>
      <c r="BW115" s="92">
        <f t="shared" si="565"/>
        <v>10535056.009999998</v>
      </c>
      <c r="BX115" s="92">
        <f t="shared" si="565"/>
        <v>-124654.27999999747</v>
      </c>
      <c r="BY115" s="92">
        <f t="shared" si="565"/>
        <v>5729123.5399999954</v>
      </c>
      <c r="BZ115" s="92">
        <f t="shared" si="565"/>
        <v>1374310.7400000002</v>
      </c>
      <c r="CA115" s="92">
        <f t="shared" si="565"/>
        <v>2434753.5599999987</v>
      </c>
      <c r="CB115" s="92">
        <f t="shared" si="565"/>
        <v>-38344.370000001043</v>
      </c>
      <c r="CC115" s="92">
        <f t="shared" si="565"/>
        <v>-1597191.3299999982</v>
      </c>
      <c r="CD115" s="390">
        <f t="shared" si="565"/>
        <v>-6014135.1700000018</v>
      </c>
      <c r="CE115" s="413">
        <f t="shared" si="566" ref="CE115:CN119">Y115-M115</f>
        <v>11834098.239999995</v>
      </c>
      <c r="CF115" s="92">
        <f t="shared" si="566"/>
        <v>16694510.060000002</v>
      </c>
      <c r="CG115" s="92">
        <f t="shared" si="566"/>
        <v>4050696.5600000024</v>
      </c>
      <c r="CH115" s="92">
        <f t="shared" si="566"/>
        <v>-7603124.0000000149</v>
      </c>
      <c r="CI115" s="92">
        <f t="shared" si="566"/>
        <v>-7816222.700000003</v>
      </c>
      <c r="CJ115" s="231">
        <f t="shared" si="566"/>
        <v>1248571.0200000033</v>
      </c>
      <c r="CK115" s="231">
        <f t="shared" si="566"/>
        <v>-2204990.1399999969</v>
      </c>
      <c r="CL115" s="231">
        <f t="shared" si="566"/>
        <v>-571520.87999999896</v>
      </c>
      <c r="CM115" s="231">
        <f t="shared" si="566"/>
        <v>747167.72000000067</v>
      </c>
      <c r="CN115" s="231">
        <f t="shared" si="566"/>
        <v>-404564</v>
      </c>
      <c r="CO115" s="231">
        <f t="shared" si="567" ref="CO115:CX119">AI115-W115</f>
        <v>4375995.8900000006</v>
      </c>
      <c r="CP115" s="370">
        <f t="shared" si="567"/>
        <v>13147768.210000008</v>
      </c>
      <c r="CQ115" s="339">
        <f t="shared" si="567"/>
        <v>14026360</v>
      </c>
      <c r="CR115" s="244">
        <f t="shared" si="567"/>
        <v>-13532846</v>
      </c>
      <c r="CS115" s="244">
        <f t="shared" si="567"/>
        <v>10067356.260000005</v>
      </c>
      <c r="CT115" s="244">
        <f t="shared" si="567"/>
        <v>2329821.4900000095</v>
      </c>
      <c r="CU115" s="244">
        <f t="shared" si="567"/>
        <v>-4037789.0900000036</v>
      </c>
      <c r="CV115" s="244">
        <f t="shared" si="567"/>
        <v>-5723658.6900000013</v>
      </c>
      <c r="CW115" s="244">
        <f t="shared" si="567"/>
        <v>-371659</v>
      </c>
      <c r="CX115" s="244">
        <f t="shared" si="567"/>
        <v>-4920598.8200000003</v>
      </c>
      <c r="CY115" s="244">
        <f t="shared" si="568" ref="CY115:DH119">AS115-AG115</f>
        <v>-2125816</v>
      </c>
      <c r="CZ115" s="244">
        <f t="shared" si="568"/>
        <v>1800841</v>
      </c>
      <c r="DA115" s="244">
        <f t="shared" si="568"/>
        <v>-6482798</v>
      </c>
      <c r="DB115" s="370">
        <f t="shared" si="568"/>
        <v>12697209</v>
      </c>
      <c r="DC115" s="370">
        <f t="shared" si="568"/>
        <v>-17326436</v>
      </c>
      <c r="DD115" s="370">
        <f t="shared" si="568"/>
        <v>5329465</v>
      </c>
      <c r="DE115" s="370">
        <f t="shared" si="568"/>
        <v>-3804095</v>
      </c>
      <c r="DF115" s="370">
        <f t="shared" si="568"/>
        <v>-12367395</v>
      </c>
      <c r="DG115" s="370">
        <f t="shared" si="568"/>
        <v>-4847006</v>
      </c>
      <c r="DH115" s="370">
        <f t="shared" si="568"/>
        <v>3953305</v>
      </c>
      <c r="DI115" s="370">
        <f t="shared" si="569" ref="DI115:DT119">BC115-AQ115</f>
        <v>-861060</v>
      </c>
      <c r="DJ115" s="370">
        <f t="shared" si="569"/>
        <v>3360697</v>
      </c>
      <c r="DK115" s="370">
        <f t="shared" si="569"/>
        <v>-222429</v>
      </c>
      <c r="DL115" s="370">
        <f t="shared" si="569"/>
        <v>-4355380</v>
      </c>
      <c r="DM115" s="370">
        <f t="shared" si="569"/>
        <v>14171151</v>
      </c>
      <c r="DN115" s="370">
        <f t="shared" si="569"/>
        <v>-9047109</v>
      </c>
      <c r="DO115" s="370">
        <f t="shared" si="569"/>
        <v>13548689</v>
      </c>
      <c r="DP115" s="370">
        <f t="shared" si="569"/>
        <v>6223399</v>
      </c>
      <c r="DQ115" s="370">
        <f t="shared" si="569"/>
        <v>-3570038</v>
      </c>
      <c r="DR115" s="370">
        <f t="shared" si="569"/>
        <v>16747342</v>
      </c>
      <c r="DS115" s="370">
        <f t="shared" si="569"/>
        <v>5505327</v>
      </c>
      <c r="DT115" s="370">
        <f t="shared" si="569"/>
        <v>11049356</v>
      </c>
      <c r="DU115" s="370"/>
      <c r="DV115" s="370"/>
      <c r="DW115" s="370"/>
      <c r="DX115" s="370"/>
      <c r="DY115" s="370"/>
      <c r="DZ115" s="370"/>
      <c r="EA115" s="370"/>
      <c r="EC115" s="28">
        <f>EC94-EC101</f>
        <v>-10723005</v>
      </c>
    </row>
    <row r="116" spans="1:133" s="31" customFormat="1" ht="15">
      <c r="A116" s="138"/>
      <c r="B116" s="32" t="s">
        <v>140</v>
      </c>
      <c r="C116" s="89">
        <f t="shared" si="570" ref="C116:W116">C95-C102</f>
        <v>5696309.1600000011</v>
      </c>
      <c r="D116" s="90">
        <f t="shared" si="570"/>
        <v>2509870.29</v>
      </c>
      <c r="E116" s="90">
        <f t="shared" si="570"/>
        <v>950065.77999999933</v>
      </c>
      <c r="F116" s="28">
        <f t="shared" si="570"/>
        <v>-1580889.1799999997</v>
      </c>
      <c r="G116" s="90">
        <f t="shared" si="570"/>
        <v>-726024.62999999989</v>
      </c>
      <c r="H116" s="90">
        <f t="shared" si="570"/>
        <v>-495264.77000000002</v>
      </c>
      <c r="I116" s="90">
        <f t="shared" si="570"/>
        <v>-526557.39999999991</v>
      </c>
      <c r="J116" s="90">
        <f t="shared" si="570"/>
        <v>129900.61999999988</v>
      </c>
      <c r="K116" s="90">
        <f t="shared" si="570"/>
        <v>1985551.6699999999</v>
      </c>
      <c r="L116" s="91">
        <f t="shared" si="570"/>
        <v>6853913.540000001</v>
      </c>
      <c r="M116" s="90">
        <f t="shared" si="570"/>
        <v>5378503.6100000003</v>
      </c>
      <c r="N116" s="90">
        <f t="shared" si="570"/>
        <v>3785006.3099999996</v>
      </c>
      <c r="O116" s="90">
        <f t="shared" si="570"/>
        <v>4044844.9099999983</v>
      </c>
      <c r="P116" s="90">
        <f t="shared" si="570"/>
        <v>3617660.5100000002</v>
      </c>
      <c r="Q116" s="90">
        <f t="shared" si="570"/>
        <v>745064.76999999955</v>
      </c>
      <c r="R116" s="90">
        <f t="shared" si="570"/>
        <v>-433522.79000000004</v>
      </c>
      <c r="S116" s="90">
        <f t="shared" si="570"/>
        <v>-258160.94000000018</v>
      </c>
      <c r="T116" s="90">
        <f t="shared" si="570"/>
        <v>-519416.82999999984</v>
      </c>
      <c r="U116" s="90">
        <f t="shared" si="570"/>
        <v>-231495.1399999999</v>
      </c>
      <c r="V116" s="90">
        <f t="shared" si="570"/>
        <v>284488</v>
      </c>
      <c r="W116" s="90">
        <f t="shared" si="570"/>
        <v>2506415.54</v>
      </c>
      <c r="X116" s="91">
        <f t="shared" si="571" ref="X116:AB116">X95-X102</f>
        <v>6593330.7699999996</v>
      </c>
      <c r="Y116" s="90">
        <f t="shared" si="571"/>
        <v>8488352</v>
      </c>
      <c r="Z116" s="90">
        <f t="shared" si="571"/>
        <v>7082387</v>
      </c>
      <c r="AA116" s="90">
        <f t="shared" si="571"/>
        <v>5395291.1000000006</v>
      </c>
      <c r="AB116" s="90">
        <f t="shared" si="571"/>
        <v>4855077.4799999995</v>
      </c>
      <c r="AC116" s="90">
        <f t="shared" si="572" ref="AC116:AD116">AC95-AC102</f>
        <v>-641306.8900000006</v>
      </c>
      <c r="AD116" s="90">
        <f t="shared" si="572"/>
        <v>-599870.82999999961</v>
      </c>
      <c r="AE116" s="90">
        <f t="shared" si="573" ref="AE116:AF116">AE95-AE102</f>
        <v>-147604</v>
      </c>
      <c r="AF116" s="90">
        <f t="shared" si="573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70">
        <v>14325726</v>
      </c>
      <c r="BJ116" s="533">
        <v>12791381</v>
      </c>
      <c r="BK116" s="557">
        <v>11449269</v>
      </c>
      <c r="BL116" s="28">
        <v>8472660</v>
      </c>
      <c r="BM116" s="279">
        <v>-437727</v>
      </c>
      <c r="BN116" s="279">
        <v>-1120786</v>
      </c>
      <c r="BO116" s="28"/>
      <c r="BP116" s="279"/>
      <c r="BQ116" s="279"/>
      <c r="BR116" s="279"/>
      <c r="BS116" s="279"/>
      <c r="BT116" s="279"/>
      <c r="BU116" s="89">
        <f t="shared" si="565"/>
        <v>-1651464.2500000028</v>
      </c>
      <c r="BV116" s="92">
        <f t="shared" si="565"/>
        <v>1107790.2200000002</v>
      </c>
      <c r="BW116" s="92">
        <f t="shared" si="565"/>
        <v>-205001.00999999978</v>
      </c>
      <c r="BX116" s="92">
        <f t="shared" si="565"/>
        <v>1147366.3899999997</v>
      </c>
      <c r="BY116" s="92">
        <f t="shared" si="565"/>
        <v>467863.68999999971</v>
      </c>
      <c r="BZ116" s="92">
        <f t="shared" si="565"/>
        <v>-24152.059999999823</v>
      </c>
      <c r="CA116" s="92">
        <f t="shared" si="565"/>
        <v>295062.26000000001</v>
      </c>
      <c r="CB116" s="92">
        <f t="shared" si="565"/>
        <v>154587.38000000012</v>
      </c>
      <c r="CC116" s="92">
        <f t="shared" si="565"/>
        <v>520863.87000000011</v>
      </c>
      <c r="CD116" s="390">
        <f t="shared" si="565"/>
        <v>-260582.77000000142</v>
      </c>
      <c r="CE116" s="413">
        <f t="shared" si="566"/>
        <v>3109848.3899999997</v>
      </c>
      <c r="CF116" s="92">
        <f t="shared" si="566"/>
        <v>3297380.6900000004</v>
      </c>
      <c r="CG116" s="92">
        <f t="shared" si="566"/>
        <v>1350446.1900000023</v>
      </c>
      <c r="CH116" s="92">
        <f t="shared" si="566"/>
        <v>1237416.9699999993</v>
      </c>
      <c r="CI116" s="92">
        <f t="shared" si="566"/>
        <v>-1386371.6600000001</v>
      </c>
      <c r="CJ116" s="231">
        <f t="shared" si="566"/>
        <v>-166348.03999999957</v>
      </c>
      <c r="CK116" s="231">
        <f t="shared" si="566"/>
        <v>110556.94000000018</v>
      </c>
      <c r="CL116" s="231">
        <f t="shared" si="566"/>
        <v>-551205.3200000003</v>
      </c>
      <c r="CM116" s="231">
        <f t="shared" si="566"/>
        <v>-399159.8600000001</v>
      </c>
      <c r="CN116" s="231">
        <f t="shared" si="566"/>
        <v>-221967</v>
      </c>
      <c r="CO116" s="231">
        <f t="shared" si="567"/>
        <v>-1403994.54</v>
      </c>
      <c r="CP116" s="370">
        <f t="shared" si="567"/>
        <v>141651.23000000045</v>
      </c>
      <c r="CQ116" s="339">
        <f t="shared" si="567"/>
        <v>1699424</v>
      </c>
      <c r="CR116" s="244">
        <f t="shared" si="567"/>
        <v>2205792</v>
      </c>
      <c r="CS116" s="244">
        <f t="shared" si="567"/>
        <v>3119643.8999999994</v>
      </c>
      <c r="CT116" s="244">
        <f t="shared" si="567"/>
        <v>672729.52000000048</v>
      </c>
      <c r="CU116" s="244">
        <f t="shared" si="567"/>
        <v>1737694.8900000006</v>
      </c>
      <c r="CV116" s="244">
        <f t="shared" si="567"/>
        <v>195528.82999999961</v>
      </c>
      <c r="CW116" s="244">
        <f t="shared" si="567"/>
        <v>368769</v>
      </c>
      <c r="CX116" s="244">
        <f t="shared" si="567"/>
        <v>-58830.84999999986</v>
      </c>
      <c r="CY116" s="244">
        <f t="shared" si="568"/>
        <v>344059</v>
      </c>
      <c r="CZ116" s="244">
        <f t="shared" si="568"/>
        <v>793230</v>
      </c>
      <c r="DA116" s="244">
        <f t="shared" si="568"/>
        <v>2802688</v>
      </c>
      <c r="DB116" s="370">
        <f t="shared" si="568"/>
        <v>6759489</v>
      </c>
      <c r="DC116" s="370">
        <f t="shared" si="568"/>
        <v>1402724</v>
      </c>
      <c r="DD116" s="370">
        <f t="shared" si="568"/>
        <v>1390297</v>
      </c>
      <c r="DE116" s="370">
        <f t="shared" si="568"/>
        <v>1159048</v>
      </c>
      <c r="DF116" s="370">
        <f t="shared" si="568"/>
        <v>-542489</v>
      </c>
      <c r="DG116" s="370">
        <f t="shared" si="568"/>
        <v>-632783</v>
      </c>
      <c r="DH116" s="370">
        <f t="shared" si="568"/>
        <v>771730</v>
      </c>
      <c r="DI116" s="370">
        <f t="shared" si="569"/>
        <v>-1799002</v>
      </c>
      <c r="DJ116" s="370">
        <f t="shared" si="569"/>
        <v>-223126</v>
      </c>
      <c r="DK116" s="370">
        <f t="shared" si="569"/>
        <v>-635051</v>
      </c>
      <c r="DL116" s="370">
        <f t="shared" si="569"/>
        <v>-1246305</v>
      </c>
      <c r="DM116" s="370">
        <f t="shared" si="569"/>
        <v>631314</v>
      </c>
      <c r="DN116" s="370">
        <f t="shared" si="569"/>
        <v>-630845</v>
      </c>
      <c r="DO116" s="370">
        <f t="shared" si="569"/>
        <v>2735226</v>
      </c>
      <c r="DP116" s="370">
        <f t="shared" si="569"/>
        <v>2112905</v>
      </c>
      <c r="DQ116" s="370">
        <f t="shared" si="569"/>
        <v>1775286</v>
      </c>
      <c r="DR116" s="370">
        <f t="shared" si="569"/>
        <v>3487342</v>
      </c>
      <c r="DS116" s="370">
        <f t="shared" si="569"/>
        <v>-901332</v>
      </c>
      <c r="DT116" s="370">
        <f t="shared" si="569"/>
        <v>-1488174</v>
      </c>
      <c r="DU116" s="370"/>
      <c r="DV116" s="370"/>
      <c r="DW116" s="370"/>
      <c r="DX116" s="370"/>
      <c r="DY116" s="370"/>
      <c r="DZ116" s="370"/>
      <c r="EA116" s="370"/>
      <c r="EC116" s="28">
        <f>EC95-EC102</f>
        <v>-1120786</v>
      </c>
    </row>
    <row r="117" spans="1:133" s="31" customFormat="1" ht="15">
      <c r="A117" s="138"/>
      <c r="B117" s="32" t="s">
        <v>141</v>
      </c>
      <c r="C117" s="89">
        <f t="shared" si="574" ref="C117:O119">C96-C103</f>
        <v>-172518.72000000067</v>
      </c>
      <c r="D117" s="90">
        <f t="shared" si="574"/>
        <v>-2755852.1100000013</v>
      </c>
      <c r="E117" s="90">
        <f t="shared" si="574"/>
        <v>-3571982.8099999996</v>
      </c>
      <c r="F117" s="28">
        <f t="shared" si="574"/>
        <v>-1448112.0900000003</v>
      </c>
      <c r="G117" s="90">
        <f t="shared" si="574"/>
        <v>-1181415.77</v>
      </c>
      <c r="H117" s="90">
        <f t="shared" si="574"/>
        <v>-524812.02000000002</v>
      </c>
      <c r="I117" s="90">
        <f t="shared" si="574"/>
        <v>-449813.12000000011</v>
      </c>
      <c r="J117" s="90">
        <f t="shared" si="574"/>
        <v>228747.56999999983</v>
      </c>
      <c r="K117" s="90">
        <f t="shared" si="574"/>
        <v>1676812.3500000001</v>
      </c>
      <c r="L117" s="91">
        <f t="shared" si="574"/>
        <v>4859090.0899999999</v>
      </c>
      <c r="M117" s="90">
        <f t="shared" si="574"/>
        <v>926176.95999999903</v>
      </c>
      <c r="N117" s="90">
        <f t="shared" si="574"/>
        <v>921339.11999999918</v>
      </c>
      <c r="O117" s="90">
        <f t="shared" si="574"/>
        <v>-965536.40000000037</v>
      </c>
      <c r="P117" s="90">
        <f t="shared" si="575" ref="P117:R117">P96-P103</f>
        <v>148175.5700000003</v>
      </c>
      <c r="Q117" s="90">
        <f t="shared" si="575"/>
        <v>-1996198.9400000004</v>
      </c>
      <c r="R117" s="90">
        <f t="shared" si="575"/>
        <v>-2305071</v>
      </c>
      <c r="S117" s="90">
        <f t="shared" si="576" ref="S117:T117">S96-S103</f>
        <v>-1081193.6499999999</v>
      </c>
      <c r="T117" s="90">
        <f t="shared" si="576"/>
        <v>-454827.09999999963</v>
      </c>
      <c r="U117" s="90">
        <f t="shared" si="577" ref="U117:V117">U96-U103</f>
        <v>-151890.40000000037</v>
      </c>
      <c r="V117" s="90">
        <f t="shared" si="577"/>
        <v>437532</v>
      </c>
      <c r="W117" s="90">
        <f t="shared" si="578" ref="W117:AB117">W96-W103</f>
        <v>1749085.3300000005</v>
      </c>
      <c r="X117" s="91">
        <f t="shared" si="578"/>
        <v>4372313.5500000007</v>
      </c>
      <c r="Y117" s="90">
        <f t="shared" si="578"/>
        <v>4109135</v>
      </c>
      <c r="Z117" s="90">
        <f t="shared" si="578"/>
        <v>2094042</v>
      </c>
      <c r="AA117" s="90">
        <f t="shared" si="578"/>
        <v>-1804053.75</v>
      </c>
      <c r="AB117" s="90">
        <f t="shared" si="578"/>
        <v>-1793106.2299999995</v>
      </c>
      <c r="AC117" s="90">
        <f t="shared" si="579" ref="AC117:AD117">AC96-AC103</f>
        <v>-2244838.3100000005</v>
      </c>
      <c r="AD117" s="90">
        <f t="shared" si="579"/>
        <v>-1060404.0699999998</v>
      </c>
      <c r="AE117" s="90">
        <f t="shared" si="580" ref="AE117:AF117">AE96-AE103</f>
        <v>-874459</v>
      </c>
      <c r="AF117" s="90">
        <f t="shared" si="580"/>
        <v>-691249.22999999998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70">
        <v>4212507</v>
      </c>
      <c r="BJ117" s="533">
        <v>1176728</v>
      </c>
      <c r="BK117" s="557">
        <v>-655372</v>
      </c>
      <c r="BL117" s="28">
        <v>-1438110</v>
      </c>
      <c r="BM117" s="279">
        <v>-3314246</v>
      </c>
      <c r="BN117" s="279">
        <v>-1738494</v>
      </c>
      <c r="BO117" s="28"/>
      <c r="BP117" s="279"/>
      <c r="BQ117" s="279"/>
      <c r="BR117" s="279"/>
      <c r="BS117" s="279"/>
      <c r="BT117" s="279"/>
      <c r="BU117" s="89">
        <f t="shared" si="565"/>
        <v>-793017.6799999997</v>
      </c>
      <c r="BV117" s="92">
        <f t="shared" si="565"/>
        <v>2904027.6800000016</v>
      </c>
      <c r="BW117" s="92">
        <f t="shared" si="565"/>
        <v>1575783.8699999992</v>
      </c>
      <c r="BX117" s="92">
        <f t="shared" si="565"/>
        <v>-856958.90999999968</v>
      </c>
      <c r="BY117" s="92">
        <f t="shared" si="565"/>
        <v>100222.12000000011</v>
      </c>
      <c r="BZ117" s="92">
        <f t="shared" si="565"/>
        <v>69984.920000000391</v>
      </c>
      <c r="CA117" s="92">
        <f t="shared" si="565"/>
        <v>297922.71999999974</v>
      </c>
      <c r="CB117" s="92">
        <f t="shared" si="565"/>
        <v>208784.43000000017</v>
      </c>
      <c r="CC117" s="92">
        <f t="shared" si="565"/>
        <v>72272.980000000447</v>
      </c>
      <c r="CD117" s="390">
        <f t="shared" si="565"/>
        <v>-486776.53999999911</v>
      </c>
      <c r="CE117" s="413">
        <f t="shared" si="566"/>
        <v>3182958.040000001</v>
      </c>
      <c r="CF117" s="92">
        <f t="shared" si="566"/>
        <v>1172702.8800000008</v>
      </c>
      <c r="CG117" s="92">
        <f t="shared" si="566"/>
        <v>-838517.34999999963</v>
      </c>
      <c r="CH117" s="92">
        <f t="shared" si="566"/>
        <v>-1941281.7999999998</v>
      </c>
      <c r="CI117" s="92">
        <f t="shared" si="566"/>
        <v>-248639.37000000011</v>
      </c>
      <c r="CJ117" s="231">
        <f t="shared" si="566"/>
        <v>1244666.9300000002</v>
      </c>
      <c r="CK117" s="231">
        <f t="shared" si="566"/>
        <v>206734.64999999991</v>
      </c>
      <c r="CL117" s="231">
        <f t="shared" si="566"/>
        <v>-236422.13000000035</v>
      </c>
      <c r="CM117" s="231">
        <f t="shared" si="566"/>
        <v>-24831.599999999627</v>
      </c>
      <c r="CN117" s="231">
        <f t="shared" si="566"/>
        <v>-162702</v>
      </c>
      <c r="CO117" s="231">
        <f t="shared" si="567"/>
        <v>394065.66999999946</v>
      </c>
      <c r="CP117" s="370">
        <f t="shared" si="567"/>
        <v>1409819.4499999993</v>
      </c>
      <c r="CQ117" s="339">
        <f t="shared" si="567"/>
        <v>2075848</v>
      </c>
      <c r="CR117" s="244">
        <f t="shared" si="567"/>
        <v>-1877150</v>
      </c>
      <c r="CS117" s="244">
        <f t="shared" si="567"/>
        <v>790451.75</v>
      </c>
      <c r="CT117" s="244">
        <f t="shared" si="567"/>
        <v>-1023633.7700000005</v>
      </c>
      <c r="CU117" s="244">
        <f t="shared" si="567"/>
        <v>-1530898.6899999995</v>
      </c>
      <c r="CV117" s="244">
        <f t="shared" si="567"/>
        <v>-872013.93000000017</v>
      </c>
      <c r="CW117" s="244">
        <f t="shared" si="567"/>
        <v>-126865</v>
      </c>
      <c r="CX117" s="244">
        <f t="shared" si="567"/>
        <v>-171416.77000000002</v>
      </c>
      <c r="CY117" s="244">
        <f t="shared" si="568"/>
        <v>254851</v>
      </c>
      <c r="CZ117" s="244">
        <f t="shared" si="568"/>
        <v>56356</v>
      </c>
      <c r="DA117" s="244">
        <f t="shared" si="568"/>
        <v>-642625</v>
      </c>
      <c r="DB117" s="370">
        <f t="shared" si="568"/>
        <v>925143</v>
      </c>
      <c r="DC117" s="370">
        <f t="shared" si="568"/>
        <v>-3838952</v>
      </c>
      <c r="DD117" s="370">
        <f t="shared" si="568"/>
        <v>987586</v>
      </c>
      <c r="DE117" s="370">
        <f t="shared" si="568"/>
        <v>-297844</v>
      </c>
      <c r="DF117" s="370">
        <f t="shared" si="568"/>
        <v>-59088</v>
      </c>
      <c r="DG117" s="370">
        <f t="shared" si="568"/>
        <v>1176881</v>
      </c>
      <c r="DH117" s="370">
        <f t="shared" si="568"/>
        <v>130506</v>
      </c>
      <c r="DI117" s="370">
        <f t="shared" si="569"/>
        <v>-215724</v>
      </c>
      <c r="DJ117" s="370">
        <f t="shared" si="569"/>
        <v>469817</v>
      </c>
      <c r="DK117" s="370">
        <f t="shared" si="569"/>
        <v>-314407</v>
      </c>
      <c r="DL117" s="370">
        <f t="shared" si="569"/>
        <v>3887</v>
      </c>
      <c r="DM117" s="370">
        <f t="shared" si="569"/>
        <v>1592165</v>
      </c>
      <c r="DN117" s="370">
        <f t="shared" si="569"/>
        <v>-414260</v>
      </c>
      <c r="DO117" s="370">
        <f t="shared" si="569"/>
        <v>1866476</v>
      </c>
      <c r="DP117" s="370">
        <f t="shared" si="569"/>
        <v>-27750</v>
      </c>
      <c r="DQ117" s="370">
        <f t="shared" si="569"/>
        <v>656074</v>
      </c>
      <c r="DR117" s="370">
        <f t="shared" si="569"/>
        <v>1437718</v>
      </c>
      <c r="DS117" s="370">
        <f t="shared" si="569"/>
        <v>-715390</v>
      </c>
      <c r="DT117" s="370">
        <f t="shared" si="569"/>
        <v>63418</v>
      </c>
      <c r="DU117" s="370"/>
      <c r="DV117" s="370"/>
      <c r="DW117" s="370"/>
      <c r="DX117" s="370"/>
      <c r="DY117" s="370"/>
      <c r="DZ117" s="370"/>
      <c r="EA117" s="370"/>
      <c r="EC117" s="28">
        <f t="shared" si="581" ref="EC117:EC119">EC96-EC103</f>
        <v>-1738494</v>
      </c>
    </row>
    <row r="118" spans="1:133" s="31" customFormat="1" ht="15">
      <c r="A118" s="138"/>
      <c r="B118" s="32" t="s">
        <v>142</v>
      </c>
      <c r="C118" s="89">
        <f t="shared" si="574"/>
        <v>-330715.47000000067</v>
      </c>
      <c r="D118" s="90">
        <f t="shared" si="574"/>
        <v>-2818924.1499999985</v>
      </c>
      <c r="E118" s="90">
        <f t="shared" si="574"/>
        <v>-3365257.5199999996</v>
      </c>
      <c r="F118" s="28">
        <f t="shared" si="574"/>
        <v>-1488081.3199999998</v>
      </c>
      <c r="G118" s="90">
        <f t="shared" si="574"/>
        <v>-1028064.5899999999</v>
      </c>
      <c r="H118" s="90">
        <f t="shared" si="574"/>
        <v>-412137.97999999998</v>
      </c>
      <c r="I118" s="90">
        <f t="shared" si="574"/>
        <v>-569804.29000000004</v>
      </c>
      <c r="J118" s="90">
        <f t="shared" si="574"/>
        <v>327268.41000000015</v>
      </c>
      <c r="K118" s="90">
        <f t="shared" si="574"/>
        <v>2420890.5299999998</v>
      </c>
      <c r="L118" s="91">
        <f t="shared" si="574"/>
        <v>4654058.4600000009</v>
      </c>
      <c r="M118" s="90">
        <f t="shared" si="574"/>
        <v>5271.5600000005215</v>
      </c>
      <c r="N118" s="90">
        <f t="shared" si="574"/>
        <v>924147.8900000006</v>
      </c>
      <c r="O118" s="90">
        <f t="shared" si="574"/>
        <v>-1512766.3899999987</v>
      </c>
      <c r="P118" s="90">
        <f t="shared" si="582" ref="P118:R118">P97-P104</f>
        <v>515987.5</v>
      </c>
      <c r="Q118" s="90">
        <f t="shared" si="582"/>
        <v>-1757220.0599999996</v>
      </c>
      <c r="R118" s="90">
        <f t="shared" si="582"/>
        <v>-2247690.5699999998</v>
      </c>
      <c r="S118" s="90">
        <f t="shared" si="583" ref="S118:T118">S97-S104</f>
        <v>-1082317.7799999998</v>
      </c>
      <c r="T118" s="90">
        <f t="shared" si="583"/>
        <v>-211179.89000000013</v>
      </c>
      <c r="U118" s="90">
        <f t="shared" si="584" ref="U118:V118">U97-U104</f>
        <v>13608.090000000317</v>
      </c>
      <c r="V118" s="90">
        <f t="shared" si="584"/>
        <v>794884</v>
      </c>
      <c r="W118" s="90">
        <f t="shared" si="585" ref="W118:AB118">W97-W104</f>
        <v>1694689.9400000004</v>
      </c>
      <c r="X118" s="91">
        <f t="shared" si="585"/>
        <v>4365137.0299999993</v>
      </c>
      <c r="Y118" s="90">
        <f t="shared" si="585"/>
        <v>4253461</v>
      </c>
      <c r="Z118" s="90">
        <f t="shared" si="585"/>
        <v>2531592</v>
      </c>
      <c r="AA118" s="90">
        <f t="shared" si="585"/>
        <v>-2614394.0500000007</v>
      </c>
      <c r="AB118" s="90">
        <f t="shared" si="585"/>
        <v>-1446841.379999999</v>
      </c>
      <c r="AC118" s="90">
        <f t="shared" si="586" ref="AC118:AD118">AC97-AC104</f>
        <v>-2194570.8499999996</v>
      </c>
      <c r="AD118" s="90">
        <f t="shared" si="586"/>
        <v>-1329015.1399999997</v>
      </c>
      <c r="AE118" s="90">
        <f t="shared" si="587" ref="AE118:AF118">AE97-AE104</f>
        <v>-944383</v>
      </c>
      <c r="AF118" s="90">
        <f t="shared" si="587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70">
        <v>3077781</v>
      </c>
      <c r="BJ118" s="533">
        <v>1129538</v>
      </c>
      <c r="BK118" s="557">
        <v>-57389</v>
      </c>
      <c r="BL118" s="28">
        <v>-1974251</v>
      </c>
      <c r="BM118" s="279">
        <v>-2773679</v>
      </c>
      <c r="BN118" s="279">
        <v>-1581779</v>
      </c>
      <c r="BO118" s="28"/>
      <c r="BP118" s="279"/>
      <c r="BQ118" s="279"/>
      <c r="BR118" s="279"/>
      <c r="BS118" s="279"/>
      <c r="BT118" s="279"/>
      <c r="BU118" s="89">
        <f t="shared" si="565"/>
        <v>-1182050.9199999981</v>
      </c>
      <c r="BV118" s="92">
        <f t="shared" si="565"/>
        <v>3334911.6499999985</v>
      </c>
      <c r="BW118" s="92">
        <f t="shared" si="565"/>
        <v>1608037.46</v>
      </c>
      <c r="BX118" s="92">
        <f t="shared" si="565"/>
        <v>-759609.25</v>
      </c>
      <c r="BY118" s="92">
        <f t="shared" si="565"/>
        <v>-54253.189999999944</v>
      </c>
      <c r="BZ118" s="92">
        <f t="shared" si="565"/>
        <v>200958.08999999985</v>
      </c>
      <c r="CA118" s="92">
        <f t="shared" si="565"/>
        <v>583412.38000000035</v>
      </c>
      <c r="CB118" s="92">
        <f t="shared" si="565"/>
        <v>467615.58999999985</v>
      </c>
      <c r="CC118" s="92">
        <f t="shared" si="565"/>
        <v>-726200.58999999939</v>
      </c>
      <c r="CD118" s="390">
        <f t="shared" si="565"/>
        <v>-288921.43000000156</v>
      </c>
      <c r="CE118" s="413">
        <f t="shared" si="566"/>
        <v>4248189.4399999995</v>
      </c>
      <c r="CF118" s="92">
        <f t="shared" si="566"/>
        <v>1607444.1099999994</v>
      </c>
      <c r="CG118" s="92">
        <f t="shared" si="566"/>
        <v>-1101627.660000002</v>
      </c>
      <c r="CH118" s="92">
        <f t="shared" si="566"/>
        <v>-1962828.879999999</v>
      </c>
      <c r="CI118" s="92">
        <f t="shared" si="566"/>
        <v>-437350.79000000004</v>
      </c>
      <c r="CJ118" s="231">
        <f t="shared" si="566"/>
        <v>918675.43000000017</v>
      </c>
      <c r="CK118" s="231">
        <f t="shared" si="566"/>
        <v>137934.7799999998</v>
      </c>
      <c r="CL118" s="231">
        <f t="shared" si="566"/>
        <v>-161480.31000000006</v>
      </c>
      <c r="CM118" s="231">
        <f t="shared" si="566"/>
        <v>-136975.09000000032</v>
      </c>
      <c r="CN118" s="231">
        <f t="shared" si="566"/>
        <v>-78986</v>
      </c>
      <c r="CO118" s="231">
        <f t="shared" si="567"/>
        <v>660978.05999999959</v>
      </c>
      <c r="CP118" s="370">
        <f t="shared" si="567"/>
        <v>1498969.9700000007</v>
      </c>
      <c r="CQ118" s="339">
        <f t="shared" si="567"/>
        <v>1373134</v>
      </c>
      <c r="CR118" s="244">
        <f t="shared" si="567"/>
        <v>-2937466</v>
      </c>
      <c r="CS118" s="244">
        <f t="shared" si="567"/>
        <v>1116835.0500000007</v>
      </c>
      <c r="CT118" s="244">
        <f t="shared" si="567"/>
        <v>-1043678.620000001</v>
      </c>
      <c r="CU118" s="244">
        <f t="shared" si="567"/>
        <v>-406086.15000000037</v>
      </c>
      <c r="CV118" s="244">
        <f t="shared" si="567"/>
        <v>-694255.86000000034</v>
      </c>
      <c r="CW118" s="244">
        <f t="shared" si="567"/>
        <v>276036</v>
      </c>
      <c r="CX118" s="244">
        <f t="shared" si="567"/>
        <v>-438233.79999999981</v>
      </c>
      <c r="CY118" s="244">
        <f t="shared" si="568"/>
        <v>388585</v>
      </c>
      <c r="CZ118" s="244">
        <f t="shared" si="568"/>
        <v>-15605</v>
      </c>
      <c r="DA118" s="244">
        <f t="shared" si="568"/>
        <v>-1109581</v>
      </c>
      <c r="DB118" s="370">
        <f t="shared" si="568"/>
        <v>476447</v>
      </c>
      <c r="DC118" s="370">
        <f t="shared" si="568"/>
        <v>-3761868</v>
      </c>
      <c r="DD118" s="370">
        <f t="shared" si="568"/>
        <v>768191</v>
      </c>
      <c r="DE118" s="370">
        <f t="shared" si="568"/>
        <v>-102762</v>
      </c>
      <c r="DF118" s="370">
        <f t="shared" si="568"/>
        <v>957057</v>
      </c>
      <c r="DG118" s="370">
        <f t="shared" si="568"/>
        <v>-287615</v>
      </c>
      <c r="DH118" s="370">
        <f t="shared" si="568"/>
        <v>55228</v>
      </c>
      <c r="DI118" s="370">
        <f t="shared" si="569"/>
        <v>-647220</v>
      </c>
      <c r="DJ118" s="370">
        <f t="shared" si="569"/>
        <v>505722</v>
      </c>
      <c r="DK118" s="370">
        <f t="shared" si="569"/>
        <v>-331846</v>
      </c>
      <c r="DL118" s="370">
        <f t="shared" si="569"/>
        <v>-95169</v>
      </c>
      <c r="DM118" s="370">
        <f t="shared" si="569"/>
        <v>1801307</v>
      </c>
      <c r="DN118" s="370">
        <f t="shared" si="569"/>
        <v>286502</v>
      </c>
      <c r="DO118" s="370">
        <f t="shared" si="569"/>
        <v>1213054</v>
      </c>
      <c r="DP118" s="370">
        <f t="shared" si="569"/>
        <v>767221</v>
      </c>
      <c r="DQ118" s="370">
        <f t="shared" si="569"/>
        <v>1542932</v>
      </c>
      <c r="DR118" s="370">
        <f t="shared" si="569"/>
        <v>-440788</v>
      </c>
      <c r="DS118" s="370">
        <f t="shared" si="569"/>
        <v>114593</v>
      </c>
      <c r="DT118" s="370">
        <f t="shared" si="569"/>
        <v>386264</v>
      </c>
      <c r="DU118" s="370"/>
      <c r="DV118" s="370"/>
      <c r="DW118" s="370"/>
      <c r="DX118" s="370"/>
      <c r="DY118" s="370"/>
      <c r="DZ118" s="370"/>
      <c r="EA118" s="370"/>
      <c r="EC118" s="28">
        <f t="shared" si="581"/>
        <v>-1581779</v>
      </c>
    </row>
    <row r="119" spans="1:133" s="31" customFormat="1" ht="15">
      <c r="A119" s="138"/>
      <c r="B119" s="32" t="s">
        <v>143</v>
      </c>
      <c r="C119" s="89">
        <f t="shared" si="574"/>
        <v>2841019.7099999934</v>
      </c>
      <c r="D119" s="90">
        <f t="shared" si="574"/>
        <v>2355538.9099999964</v>
      </c>
      <c r="E119" s="90">
        <f t="shared" si="574"/>
        <v>-14603152.75</v>
      </c>
      <c r="F119" s="28">
        <f t="shared" si="574"/>
        <v>-4794332.1000000015</v>
      </c>
      <c r="G119" s="90">
        <f t="shared" si="574"/>
        <v>-5249768.3100000005</v>
      </c>
      <c r="H119" s="90">
        <f t="shared" si="574"/>
        <v>412709.02999999933</v>
      </c>
      <c r="I119" s="90">
        <f t="shared" si="574"/>
        <v>-1775454.0899999999</v>
      </c>
      <c r="J119" s="90">
        <f t="shared" si="574"/>
        <v>1198481.4700000007</v>
      </c>
      <c r="K119" s="90">
        <f t="shared" si="574"/>
        <v>5357634.4499999993</v>
      </c>
      <c r="L119" s="91">
        <f t="shared" si="574"/>
        <v>14218981.310000006</v>
      </c>
      <c r="M119" s="90">
        <f t="shared" si="574"/>
        <v>-4276286.8599999994</v>
      </c>
      <c r="N119" s="90">
        <f t="shared" si="574"/>
        <v>4596423.6000000015</v>
      </c>
      <c r="O119" s="90">
        <f t="shared" si="574"/>
        <v>-6459360.6599999964</v>
      </c>
      <c r="P119" s="90">
        <f t="shared" si="588" ref="P119:R119">P98-P105</f>
        <v>1527331.0399999991</v>
      </c>
      <c r="Q119" s="90">
        <f t="shared" si="588"/>
        <v>-3134720.3999999985</v>
      </c>
      <c r="R119" s="90">
        <f t="shared" si="588"/>
        <v>-10933992.67</v>
      </c>
      <c r="S119" s="90">
        <f t="shared" si="589" ref="S119:T119">S98-S105</f>
        <v>-2973247.7599999998</v>
      </c>
      <c r="T119" s="90">
        <f t="shared" si="589"/>
        <v>1074607.8600000013</v>
      </c>
      <c r="U119" s="90">
        <f t="shared" si="590" ref="U119:V119">U98-U105</f>
        <v>-362402.08000000007</v>
      </c>
      <c r="V119" s="90">
        <f t="shared" si="590"/>
        <v>1201984</v>
      </c>
      <c r="W119" s="90">
        <f t="shared" si="591" ref="W119:AB119">W98-W105</f>
        <v>3344934.3699999992</v>
      </c>
      <c r="X119" s="91">
        <f t="shared" si="591"/>
        <v>11533881.440000001</v>
      </c>
      <c r="Y119" s="90">
        <f t="shared" si="591"/>
        <v>9994132</v>
      </c>
      <c r="Z119" s="90">
        <f t="shared" si="591"/>
        <v>5738745</v>
      </c>
      <c r="AA119" s="90">
        <f t="shared" si="591"/>
        <v>-11804952.140000001</v>
      </c>
      <c r="AB119" s="90">
        <f t="shared" si="591"/>
        <v>-5060611.3200000003</v>
      </c>
      <c r="AC119" s="90">
        <f t="shared" si="592" ref="AC119:AD119">AC98-AC105</f>
        <v>-10316835.890000001</v>
      </c>
      <c r="AD119" s="90">
        <f t="shared" si="592"/>
        <v>10084741.599999998</v>
      </c>
      <c r="AE119" s="90">
        <f t="shared" si="593" ref="AE119:AF119">AE98-AE105</f>
        <v>-3467014</v>
      </c>
      <c r="AF119" s="90">
        <f t="shared" si="593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70">
        <v>717339</v>
      </c>
      <c r="BJ119" s="533">
        <v>-2021726</v>
      </c>
      <c r="BK119" s="557">
        <v>-1602190</v>
      </c>
      <c r="BL119" s="28">
        <v>-8870172</v>
      </c>
      <c r="BM119" s="279">
        <v>-14576849</v>
      </c>
      <c r="BN119" s="279">
        <v>-3339448</v>
      </c>
      <c r="BO119" s="28"/>
      <c r="BP119" s="279"/>
      <c r="BQ119" s="279"/>
      <c r="BR119" s="279"/>
      <c r="BS119" s="279"/>
      <c r="BT119" s="279"/>
      <c r="BU119" s="89">
        <f t="shared" si="565"/>
        <v>-9300380.3699999899</v>
      </c>
      <c r="BV119" s="92">
        <f t="shared" si="565"/>
        <v>-828207.86999999732</v>
      </c>
      <c r="BW119" s="92">
        <f t="shared" si="565"/>
        <v>11468432.350000001</v>
      </c>
      <c r="BX119" s="92">
        <f t="shared" si="565"/>
        <v>-6139660.5699999984</v>
      </c>
      <c r="BY119" s="92">
        <f t="shared" si="565"/>
        <v>2276520.5500000007</v>
      </c>
      <c r="BZ119" s="92">
        <f t="shared" si="565"/>
        <v>661898.83000000194</v>
      </c>
      <c r="CA119" s="92">
        <f t="shared" si="565"/>
        <v>1413052.0099999998</v>
      </c>
      <c r="CB119" s="92">
        <f t="shared" si="565"/>
        <v>3502.5299999993294</v>
      </c>
      <c r="CC119" s="92">
        <f t="shared" si="565"/>
        <v>-2012700.0800000001</v>
      </c>
      <c r="CD119" s="390">
        <f t="shared" si="565"/>
        <v>-2685099.8700000048</v>
      </c>
      <c r="CE119" s="413">
        <f t="shared" si="566"/>
        <v>14270418.859999999</v>
      </c>
      <c r="CF119" s="92">
        <f t="shared" si="566"/>
        <v>1142321.3999999985</v>
      </c>
      <c r="CG119" s="92">
        <f t="shared" si="566"/>
        <v>-5345591.4800000042</v>
      </c>
      <c r="CH119" s="92">
        <f t="shared" si="566"/>
        <v>-6587942.3599999994</v>
      </c>
      <c r="CI119" s="92">
        <f t="shared" si="566"/>
        <v>-7182115.4900000021</v>
      </c>
      <c r="CJ119" s="231">
        <f t="shared" si="566"/>
        <v>21018734.269999996</v>
      </c>
      <c r="CK119" s="231">
        <f t="shared" si="566"/>
        <v>-493766.24000000022</v>
      </c>
      <c r="CL119" s="231">
        <f t="shared" si="566"/>
        <v>-1109031.8800000008</v>
      </c>
      <c r="CM119" s="231">
        <f t="shared" si="566"/>
        <v>1817586.0800000001</v>
      </c>
      <c r="CN119" s="231">
        <f t="shared" si="566"/>
        <v>7466873</v>
      </c>
      <c r="CO119" s="231">
        <f t="shared" si="567"/>
        <v>2147755.6300000008</v>
      </c>
      <c r="CP119" s="370">
        <f t="shared" si="567"/>
        <v>6868538.5599999987</v>
      </c>
      <c r="CQ119" s="339">
        <f t="shared" si="567"/>
        <v>7137841</v>
      </c>
      <c r="CR119" s="244">
        <f t="shared" si="567"/>
        <v>-10022526</v>
      </c>
      <c r="CS119" s="244">
        <f t="shared" si="567"/>
        <v>850808.1400000006</v>
      </c>
      <c r="CT119" s="244">
        <f t="shared" si="567"/>
        <v>-3869815.6799999997</v>
      </c>
      <c r="CU119" s="244">
        <f t="shared" si="567"/>
        <v>61715.890000000596</v>
      </c>
      <c r="CV119" s="244">
        <f t="shared" si="567"/>
        <v>-18467925.599999998</v>
      </c>
      <c r="CW119" s="244">
        <f t="shared" si="567"/>
        <v>731625</v>
      </c>
      <c r="CX119" s="244">
        <f t="shared" si="567"/>
        <v>-4026865.9800000004</v>
      </c>
      <c r="CY119" s="244">
        <f t="shared" si="568"/>
        <v>-195016</v>
      </c>
      <c r="CZ119" s="244">
        <f t="shared" si="568"/>
        <v>-9353401</v>
      </c>
      <c r="DA119" s="244">
        <f t="shared" si="568"/>
        <v>-555576</v>
      </c>
      <c r="DB119" s="370">
        <f t="shared" si="568"/>
        <v>-2033731</v>
      </c>
      <c r="DC119" s="370">
        <f t="shared" si="568"/>
        <v>-13190504</v>
      </c>
      <c r="DD119" s="370">
        <f t="shared" si="568"/>
        <v>1197833</v>
      </c>
      <c r="DE119" s="370">
        <f t="shared" si="568"/>
        <v>2808679</v>
      </c>
      <c r="DF119" s="370">
        <f t="shared" si="568"/>
        <v>1276528</v>
      </c>
      <c r="DG119" s="370">
        <f t="shared" si="568"/>
        <v>-2521258</v>
      </c>
      <c r="DH119" s="370">
        <f t="shared" si="568"/>
        <v>984116</v>
      </c>
      <c r="DI119" s="370">
        <f t="shared" si="569"/>
        <v>-3855099</v>
      </c>
      <c r="DJ119" s="370">
        <f t="shared" si="569"/>
        <v>3763928</v>
      </c>
      <c r="DK119" s="370">
        <f t="shared" si="569"/>
        <v>-1877352</v>
      </c>
      <c r="DL119" s="370">
        <f t="shared" si="569"/>
        <v>298181</v>
      </c>
      <c r="DM119" s="370">
        <f t="shared" si="569"/>
        <v>1869266</v>
      </c>
      <c r="DN119" s="370">
        <f t="shared" si="569"/>
        <v>8214205</v>
      </c>
      <c r="DO119" s="370">
        <f t="shared" si="569"/>
        <v>-3224130</v>
      </c>
      <c r="DP119" s="370">
        <f t="shared" si="569"/>
        <v>1064222</v>
      </c>
      <c r="DQ119" s="370">
        <f t="shared" si="569"/>
        <v>6543275</v>
      </c>
      <c r="DR119" s="370">
        <f t="shared" si="569"/>
        <v>-1216273</v>
      </c>
      <c r="DS119" s="370">
        <f t="shared" si="569"/>
        <v>-1800471</v>
      </c>
      <c r="DT119" s="370">
        <f t="shared" si="569"/>
        <v>4059620</v>
      </c>
      <c r="DU119" s="370"/>
      <c r="DV119" s="370"/>
      <c r="DW119" s="370"/>
      <c r="DX119" s="370"/>
      <c r="DY119" s="370"/>
      <c r="DZ119" s="370"/>
      <c r="EA119" s="370"/>
      <c r="EC119" s="28">
        <f t="shared" si="581"/>
        <v>-3339448</v>
      </c>
    </row>
    <row r="120" spans="1:133" s="122" customFormat="1" ht="15.75" thickBot="1">
      <c r="A120" s="139"/>
      <c r="B120" s="44" t="s">
        <v>144</v>
      </c>
      <c r="C120" s="118">
        <f>SUM(C115:C119)</f>
        <v>22932770.659999996</v>
      </c>
      <c r="D120" s="119">
        <f t="shared" si="594" ref="D120:U120">SUM(D115:D119)</f>
        <v>-13064901.909999998</v>
      </c>
      <c r="E120" s="119">
        <f t="shared" si="594"/>
        <v>-44181265.519999988</v>
      </c>
      <c r="F120" s="29">
        <f t="shared" si="594"/>
        <v>-30437338.740000006</v>
      </c>
      <c r="G120" s="119">
        <f t="shared" si="594"/>
        <v>-27841411.699999996</v>
      </c>
      <c r="H120" s="119">
        <f t="shared" si="594"/>
        <v>-16335496.780000001</v>
      </c>
      <c r="I120" s="119">
        <f t="shared" si="594"/>
        <v>-16784143.18</v>
      </c>
      <c r="J120" s="119">
        <f t="shared" si="594"/>
        <v>-5599542.5599999987</v>
      </c>
      <c r="K120" s="119">
        <f t="shared" si="594"/>
        <v>23025521.439999998</v>
      </c>
      <c r="L120" s="120">
        <f t="shared" si="594"/>
        <v>71326168.359999999</v>
      </c>
      <c r="M120" s="119">
        <f t="shared" si="594"/>
        <v>29455270.030000009</v>
      </c>
      <c r="N120" s="119">
        <f t="shared" si="594"/>
        <v>27549972.859999999</v>
      </c>
      <c r="O120" s="119">
        <f t="shared" si="594"/>
        <v>-1902459.360000005</v>
      </c>
      <c r="P120" s="119">
        <f t="shared" si="594"/>
        <v>9390504.1300000045</v>
      </c>
      <c r="Q120" s="119">
        <f t="shared" si="594"/>
        <v>-19198956.839999992</v>
      </c>
      <c r="R120" s="119">
        <f t="shared" si="594"/>
        <v>-37170855.359999999</v>
      </c>
      <c r="S120" s="119">
        <f t="shared" si="594"/>
        <v>-19321934.990000002</v>
      </c>
      <c r="T120" s="119">
        <f t="shared" si="594"/>
        <v>-14052496.26</v>
      </c>
      <c r="U120" s="119">
        <f t="shared" si="594"/>
        <v>-11759940.250000002</v>
      </c>
      <c r="V120" s="119">
        <f t="shared" si="595" ref="V120:W120">SUM(V115:V119)</f>
        <v>-4803397</v>
      </c>
      <c r="W120" s="119">
        <f t="shared" si="595"/>
        <v>19282566.289999999</v>
      </c>
      <c r="X120" s="120">
        <f t="shared" si="596" ref="X120:AB120">SUM(X115:X119)</f>
        <v>61590652.579999983</v>
      </c>
      <c r="Y120" s="119">
        <f t="shared" si="596"/>
        <v>66100783</v>
      </c>
      <c r="Z120" s="119">
        <f t="shared" si="596"/>
        <v>51464332</v>
      </c>
      <c r="AA120" s="119">
        <f t="shared" si="596"/>
        <v>-3787053.1000000052</v>
      </c>
      <c r="AB120" s="119">
        <f t="shared" si="596"/>
        <v>-7467255.9400000088</v>
      </c>
      <c r="AC120" s="119">
        <f t="shared" si="597" ref="AC120:AD120">SUM(AC115:AC119)</f>
        <v>-36269656.850000001</v>
      </c>
      <c r="AD120" s="119">
        <f t="shared" si="597"/>
        <v>-12906555.75</v>
      </c>
      <c r="AE120" s="119">
        <f t="shared" si="598" ref="AE120:AF120">SUM(AE115:AE119)</f>
        <v>-21565465</v>
      </c>
      <c r="AF120" s="119">
        <f t="shared" si="598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68">
        <v>71837669</v>
      </c>
      <c r="BJ120" s="532">
        <v>45113505</v>
      </c>
      <c r="BK120" s="555">
        <v>18868597</v>
      </c>
      <c r="BL120" s="29">
        <v>-1121879</v>
      </c>
      <c r="BM120" s="201">
        <v>-45354074</v>
      </c>
      <c r="BN120" s="201">
        <v>-18503512</v>
      </c>
      <c r="BO120" s="29"/>
      <c r="BP120" s="201"/>
      <c r="BQ120" s="201"/>
      <c r="BR120" s="201"/>
      <c r="BS120" s="201"/>
      <c r="BT120" s="201"/>
      <c r="BU120" s="118">
        <f t="shared" si="530"/>
        <v>-24835230.020000003</v>
      </c>
      <c r="BV120" s="121">
        <f t="shared" si="599" ref="BV120:BW120">SUM(BV115:BV119)</f>
        <v>22455406.039999999</v>
      </c>
      <c r="BW120" s="121">
        <f t="shared" si="599"/>
        <v>24982308.68</v>
      </c>
      <c r="BX120" s="121">
        <f t="shared" si="600" ref="BX120:BY120">SUM(BX115:BX119)</f>
        <v>-6733516.6199999955</v>
      </c>
      <c r="BY120" s="121">
        <f t="shared" si="600"/>
        <v>8519476.7099999953</v>
      </c>
      <c r="BZ120" s="121">
        <f t="shared" si="601" ref="BZ120:CH120">SUM(BZ115:BZ119)</f>
        <v>2283000.5200000023</v>
      </c>
      <c r="CA120" s="121">
        <f t="shared" si="601"/>
        <v>5024202.9299999978</v>
      </c>
      <c r="CB120" s="121">
        <f t="shared" si="601"/>
        <v>796145.55999999843</v>
      </c>
      <c r="CC120" s="121">
        <f t="shared" si="601"/>
        <v>-3742955.1499999971</v>
      </c>
      <c r="CD120" s="389">
        <f t="shared" si="601"/>
        <v>-9735515.7800000086</v>
      </c>
      <c r="CE120" s="412">
        <f t="shared" si="601"/>
        <v>36645512.969999991</v>
      </c>
      <c r="CF120" s="121">
        <f t="shared" si="601"/>
        <v>23914359.140000001</v>
      </c>
      <c r="CG120" s="121">
        <f t="shared" si="601"/>
        <v>-1884593.7400000012</v>
      </c>
      <c r="CH120" s="121">
        <f t="shared" si="601"/>
        <v>-16857760.070000015</v>
      </c>
      <c r="CI120" s="121">
        <f t="shared" si="602" ref="CI120:CJ120">SUM(CI115:CI119)</f>
        <v>-17070700.010000005</v>
      </c>
      <c r="CJ120" s="230">
        <f t="shared" si="602"/>
        <v>24264299.609999999</v>
      </c>
      <c r="CK120" s="230">
        <f t="shared" si="603" ref="CK120:CL120">SUM(CK115:CK119)</f>
        <v>-2243530.009999997</v>
      </c>
      <c r="CL120" s="230">
        <f t="shared" si="603"/>
        <v>-2629660.5200000005</v>
      </c>
      <c r="CM120" s="230">
        <f t="shared" si="604" ref="CM120:CN120">SUM(CM115:CM119)</f>
        <v>2003787.2500000007</v>
      </c>
      <c r="CN120" s="230">
        <f t="shared" si="604"/>
        <v>6598654</v>
      </c>
      <c r="CO120" s="230">
        <f t="shared" si="605" ref="CO120:CQ120">SUM(CO115:CO119)</f>
        <v>6174800.7100000009</v>
      </c>
      <c r="CP120" s="369">
        <f t="shared" si="605"/>
        <v>23066747.420000009</v>
      </c>
      <c r="CQ120" s="338">
        <f t="shared" si="605"/>
        <v>26312607</v>
      </c>
      <c r="CR120" s="256">
        <f t="shared" si="606" ref="CR120">SUM(CR115:CR119)</f>
        <v>-26164196</v>
      </c>
      <c r="CS120" s="256">
        <f t="shared" si="607" ref="CS120">SUM(CS115:CS119)</f>
        <v>15945095.100000005</v>
      </c>
      <c r="CT120" s="256">
        <f t="shared" si="608" ref="CT120">SUM(CT115:CT119)</f>
        <v>-2934577.0599999912</v>
      </c>
      <c r="CU120" s="256">
        <f t="shared" si="609" ref="CU120">SUM(CU115:CU119)</f>
        <v>-4175363.1500000022</v>
      </c>
      <c r="CV120" s="256">
        <f t="shared" si="610" ref="CV120">SUM(CV115:CV119)</f>
        <v>-25562325.25</v>
      </c>
      <c r="CW120" s="256">
        <f t="shared" si="611" ref="CW120">SUM(CW115:CW119)</f>
        <v>877906</v>
      </c>
      <c r="CX120" s="256">
        <f t="shared" si="612" ref="CX120">SUM(CX115:CX119)</f>
        <v>-9615946.2199999988</v>
      </c>
      <c r="CY120" s="256">
        <f t="shared" si="613" ref="CY120">SUM(CY115:CY119)</f>
        <v>-1333337</v>
      </c>
      <c r="CZ120" s="256">
        <f t="shared" si="614" ref="CZ120">SUM(CZ115:CZ119)</f>
        <v>-6718579</v>
      </c>
      <c r="DA120" s="256">
        <f t="shared" si="615" ref="DA120">SUM(DA115:DA119)</f>
        <v>-5987892</v>
      </c>
      <c r="DB120" s="369">
        <f t="shared" si="616" ref="DB120">SUM(DB115:DB119)</f>
        <v>18824557</v>
      </c>
      <c r="DC120" s="369">
        <f t="shared" si="617" ref="DC120">SUM(DC115:DC119)</f>
        <v>-36715036</v>
      </c>
      <c r="DD120" s="369">
        <f t="shared" si="618" ref="DD120">SUM(DD115:DD119)</f>
        <v>9673372</v>
      </c>
      <c r="DE120" s="369">
        <f t="shared" si="619" ref="DE120">SUM(DE115:DE119)</f>
        <v>-236974</v>
      </c>
      <c r="DF120" s="369">
        <f t="shared" si="620" ref="DF120:DG120">SUM(DF115:DF119)</f>
        <v>-10735387</v>
      </c>
      <c r="DG120" s="369">
        <f t="shared" si="620"/>
        <v>-7111781</v>
      </c>
      <c r="DH120" s="369">
        <f t="shared" si="621" ref="DH120">SUM(DH115:DH119)</f>
        <v>5894885</v>
      </c>
      <c r="DI120" s="369">
        <f t="shared" si="622" ref="DI120">SUM(DI115:DI119)</f>
        <v>-7378105</v>
      </c>
      <c r="DJ120" s="369">
        <f t="shared" si="623" ref="DJ120:DK120">SUM(DJ115:DJ119)</f>
        <v>7877038</v>
      </c>
      <c r="DK120" s="369">
        <f t="shared" si="623"/>
        <v>-3381085</v>
      </c>
      <c r="DL120" s="369">
        <f t="shared" si="624" ref="DL120:DM120">SUM(DL115:DL119)</f>
        <v>-5394786</v>
      </c>
      <c r="DM120" s="369">
        <f t="shared" si="624"/>
        <v>20065203</v>
      </c>
      <c r="DN120" s="369">
        <f t="shared" si="625" ref="DN120:DO120">SUM(DN115:DN119)</f>
        <v>-1591507</v>
      </c>
      <c r="DO120" s="369">
        <f t="shared" si="625"/>
        <v>16139315</v>
      </c>
      <c r="DP120" s="369">
        <f t="shared" si="626" ref="DP120">SUM(DP115:DP119)</f>
        <v>10139997</v>
      </c>
      <c r="DQ120" s="369">
        <f t="shared" si="627" ref="DQ120:DR120">SUM(DQ115:DQ119)</f>
        <v>6947529</v>
      </c>
      <c r="DR120" s="369">
        <f t="shared" si="627"/>
        <v>20015341</v>
      </c>
      <c r="DS120" s="369">
        <f t="shared" si="628" ref="DS120:DT120">SUM(DS115:DS119)</f>
        <v>2202727</v>
      </c>
      <c r="DT120" s="369">
        <f t="shared" si="628"/>
        <v>14070484</v>
      </c>
      <c r="DU120" s="369"/>
      <c r="DV120" s="369"/>
      <c r="DW120" s="369"/>
      <c r="DX120" s="369"/>
      <c r="DY120" s="369"/>
      <c r="DZ120" s="369"/>
      <c r="EA120" s="369"/>
      <c r="EC120" s="29">
        <f t="shared" si="494"/>
        <v>-18503512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ht="15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59">
        <v>3</v>
      </c>
      <c r="BJ122" s="522">
        <v>7</v>
      </c>
      <c r="BK122" s="546">
        <v>4</v>
      </c>
      <c r="BL122" s="56">
        <v>1</v>
      </c>
      <c r="BM122" s="193">
        <v>2</v>
      </c>
      <c r="BN122" s="193">
        <v>24</v>
      </c>
      <c r="BO122" s="56"/>
      <c r="BP122" s="193"/>
      <c r="BQ122" s="193"/>
      <c r="BR122" s="193"/>
      <c r="BS122" s="193"/>
      <c r="BT122" s="193"/>
      <c r="BU122" s="53">
        <f t="shared" si="629" ref="BU122:CD126">O122-C122</f>
        <v>-42</v>
      </c>
      <c r="BV122" s="100">
        <f t="shared" si="629"/>
        <v>-52</v>
      </c>
      <c r="BW122" s="100">
        <f t="shared" si="629"/>
        <v>-64</v>
      </c>
      <c r="BX122" s="100">
        <f t="shared" si="629"/>
        <v>-66</v>
      </c>
      <c r="BY122" s="100">
        <f t="shared" si="629"/>
        <v>-67</v>
      </c>
      <c r="BZ122" s="100">
        <f t="shared" si="629"/>
        <v>-72</v>
      </c>
      <c r="CA122" s="100">
        <f t="shared" si="629"/>
        <v>-68</v>
      </c>
      <c r="CB122" s="100">
        <f t="shared" si="629"/>
        <v>-64</v>
      </c>
      <c r="CC122" s="100">
        <f t="shared" si="629"/>
        <v>-46</v>
      </c>
      <c r="CD122" s="393">
        <f t="shared" si="629"/>
        <v>-46</v>
      </c>
      <c r="CE122" s="100">
        <f t="shared" si="630" ref="CE122:CN126">Y122-M122</f>
        <v>-39</v>
      </c>
      <c r="CF122" s="100">
        <f t="shared" si="630"/>
        <v>-35</v>
      </c>
      <c r="CG122" s="100">
        <f t="shared" si="630"/>
        <v>-28</v>
      </c>
      <c r="CH122" s="100">
        <f t="shared" si="630"/>
        <v>-16</v>
      </c>
      <c r="CI122" s="100">
        <f t="shared" si="630"/>
        <v>-19</v>
      </c>
      <c r="CJ122" s="234">
        <f t="shared" si="630"/>
        <v>-13</v>
      </c>
      <c r="CK122" s="234">
        <f t="shared" si="630"/>
        <v>-1</v>
      </c>
      <c r="CL122" s="234">
        <f t="shared" si="630"/>
        <v>11</v>
      </c>
      <c r="CM122" s="234">
        <f t="shared" si="630"/>
        <v>19</v>
      </c>
      <c r="CN122" s="234">
        <f t="shared" si="630"/>
        <v>31</v>
      </c>
      <c r="CO122" s="234">
        <f t="shared" si="631" ref="CO122:CX126">AI122-W122</f>
        <v>22</v>
      </c>
      <c r="CP122" s="373">
        <f t="shared" si="631"/>
        <v>22</v>
      </c>
      <c r="CQ122" s="195">
        <f t="shared" si="631"/>
        <v>26</v>
      </c>
      <c r="CR122" s="195">
        <f t="shared" si="631"/>
        <v>22</v>
      </c>
      <c r="CS122" s="195">
        <f t="shared" si="631"/>
        <v>20</v>
      </c>
      <c r="CT122" s="195">
        <f t="shared" si="631"/>
        <v>24</v>
      </c>
      <c r="CU122" s="195">
        <f t="shared" si="631"/>
        <v>20</v>
      </c>
      <c r="CV122" s="195">
        <f t="shared" si="631"/>
        <v>19</v>
      </c>
      <c r="CW122" s="195">
        <f t="shared" si="631"/>
        <v>1</v>
      </c>
      <c r="CX122" s="195">
        <f t="shared" si="631"/>
        <v>-11</v>
      </c>
      <c r="CY122" s="195">
        <f t="shared" si="632" ref="CY122:DH126">AS122-AG122</f>
        <v>-15</v>
      </c>
      <c r="CZ122" s="195">
        <f t="shared" si="632"/>
        <v>-24</v>
      </c>
      <c r="DA122" s="195">
        <f t="shared" si="632"/>
        <v>41</v>
      </c>
      <c r="DB122" s="373">
        <f t="shared" si="632"/>
        <v>16</v>
      </c>
      <c r="DC122" s="373">
        <f t="shared" si="632"/>
        <v>-5</v>
      </c>
      <c r="DD122" s="373">
        <f t="shared" si="632"/>
        <v>-16</v>
      </c>
      <c r="DE122" s="373">
        <f t="shared" si="632"/>
        <v>-19</v>
      </c>
      <c r="DF122" s="373">
        <f t="shared" si="632"/>
        <v>-25</v>
      </c>
      <c r="DG122" s="373">
        <f t="shared" si="632"/>
        <v>-24</v>
      </c>
      <c r="DH122" s="373">
        <f t="shared" si="632"/>
        <v>-25</v>
      </c>
      <c r="DI122" s="373">
        <f t="shared" si="633" ref="DI122:DT126">BC122-AQ122</f>
        <v>-26</v>
      </c>
      <c r="DJ122" s="373">
        <f t="shared" si="633"/>
        <v>-26</v>
      </c>
      <c r="DK122" s="373">
        <f t="shared" si="633"/>
        <v>-24</v>
      </c>
      <c r="DL122" s="373">
        <f t="shared" si="633"/>
        <v>-12</v>
      </c>
      <c r="DM122" s="373">
        <f t="shared" si="633"/>
        <v>-71</v>
      </c>
      <c r="DN122" s="373">
        <f t="shared" si="633"/>
        <v>-48</v>
      </c>
      <c r="DO122" s="373">
        <f t="shared" si="633"/>
        <v>-32</v>
      </c>
      <c r="DP122" s="373">
        <f t="shared" si="633"/>
        <v>-12</v>
      </c>
      <c r="DQ122" s="373">
        <f t="shared" si="633"/>
        <v>-9</v>
      </c>
      <c r="DR122" s="373">
        <f t="shared" si="633"/>
        <v>-12</v>
      </c>
      <c r="DS122" s="373">
        <f t="shared" si="633"/>
        <v>-9</v>
      </c>
      <c r="DT122" s="373">
        <f t="shared" si="633"/>
        <v>15</v>
      </c>
      <c r="DU122" s="373"/>
      <c r="DV122" s="373"/>
      <c r="DW122" s="373"/>
      <c r="DX122" s="373"/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24</v>
      </c>
    </row>
    <row r="123" spans="1:133" s="51" customFormat="1" ht="15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59">
        <v>1610</v>
      </c>
      <c r="BJ123" s="522">
        <v>1505</v>
      </c>
      <c r="BK123" s="546">
        <v>1502</v>
      </c>
      <c r="BL123" s="56">
        <v>1560</v>
      </c>
      <c r="BM123" s="193">
        <v>1406</v>
      </c>
      <c r="BN123" s="193">
        <v>22771</v>
      </c>
      <c r="BO123" s="56"/>
      <c r="BP123" s="193"/>
      <c r="BQ123" s="193"/>
      <c r="BR123" s="193"/>
      <c r="BS123" s="193"/>
      <c r="BT123" s="193"/>
      <c r="BU123" s="53">
        <f t="shared" si="629"/>
        <v>237</v>
      </c>
      <c r="BV123" s="100">
        <f t="shared" si="629"/>
        <v>199</v>
      </c>
      <c r="BW123" s="100">
        <f t="shared" si="629"/>
        <v>112</v>
      </c>
      <c r="BX123" s="100">
        <f t="shared" si="629"/>
        <v>91</v>
      </c>
      <c r="BY123" s="100">
        <f t="shared" si="629"/>
        <v>80</v>
      </c>
      <c r="BZ123" s="100">
        <f t="shared" si="629"/>
        <v>10</v>
      </c>
      <c r="CA123" s="100">
        <f t="shared" si="629"/>
        <v>-74</v>
      </c>
      <c r="CB123" s="100">
        <f t="shared" si="629"/>
        <v>-3</v>
      </c>
      <c r="CC123" s="100">
        <f t="shared" si="629"/>
        <v>87</v>
      </c>
      <c r="CD123" s="393">
        <f t="shared" si="629"/>
        <v>188</v>
      </c>
      <c r="CE123" s="100">
        <f t="shared" si="630"/>
        <v>403</v>
      </c>
      <c r="CF123" s="100">
        <f t="shared" si="630"/>
        <v>685</v>
      </c>
      <c r="CG123" s="100">
        <f t="shared" si="630"/>
        <v>792</v>
      </c>
      <c r="CH123" s="100">
        <f t="shared" si="630"/>
        <v>1098</v>
      </c>
      <c r="CI123" s="100">
        <f t="shared" si="630"/>
        <v>1170</v>
      </c>
      <c r="CJ123" s="234">
        <f t="shared" si="630"/>
        <v>1332</v>
      </c>
      <c r="CK123" s="234">
        <f t="shared" si="630"/>
        <v>1719</v>
      </c>
      <c r="CL123" s="234">
        <f t="shared" si="630"/>
        <v>2114</v>
      </c>
      <c r="CM123" s="234">
        <f t="shared" si="630"/>
        <v>2391</v>
      </c>
      <c r="CN123" s="234">
        <f t="shared" si="630"/>
        <v>2435</v>
      </c>
      <c r="CO123" s="234">
        <f t="shared" si="631"/>
        <v>2172</v>
      </c>
      <c r="CP123" s="373">
        <f t="shared" si="631"/>
        <v>2044</v>
      </c>
      <c r="CQ123" s="195">
        <f t="shared" si="631"/>
        <v>1729</v>
      </c>
      <c r="CR123" s="195">
        <f t="shared" si="631"/>
        <v>1240</v>
      </c>
      <c r="CS123" s="195">
        <f t="shared" si="631"/>
        <v>811</v>
      </c>
      <c r="CT123" s="195">
        <f t="shared" si="631"/>
        <v>245</v>
      </c>
      <c r="CU123" s="195">
        <f t="shared" si="631"/>
        <v>-71</v>
      </c>
      <c r="CV123" s="195">
        <f t="shared" si="631"/>
        <v>-333</v>
      </c>
      <c r="CW123" s="195">
        <f t="shared" si="631"/>
        <v>-698</v>
      </c>
      <c r="CX123" s="195">
        <f t="shared" si="631"/>
        <v>-1196</v>
      </c>
      <c r="CY123" s="195">
        <f t="shared" si="632"/>
        <v>-1340</v>
      </c>
      <c r="CZ123" s="195">
        <f t="shared" si="632"/>
        <v>-1444</v>
      </c>
      <c r="DA123" s="195">
        <f t="shared" si="632"/>
        <v>-1436</v>
      </c>
      <c r="DB123" s="373">
        <f t="shared" si="632"/>
        <v>-1350</v>
      </c>
      <c r="DC123" s="373">
        <f t="shared" si="632"/>
        <v>-1342</v>
      </c>
      <c r="DD123" s="373">
        <f t="shared" si="632"/>
        <v>-1261</v>
      </c>
      <c r="DE123" s="373">
        <f t="shared" si="632"/>
        <v>-1124</v>
      </c>
      <c r="DF123" s="373">
        <f t="shared" si="632"/>
        <v>-735</v>
      </c>
      <c r="DG123" s="373">
        <f t="shared" si="632"/>
        <v>-462</v>
      </c>
      <c r="DH123" s="373">
        <f t="shared" si="632"/>
        <v>-337</v>
      </c>
      <c r="DI123" s="373">
        <f t="shared" si="633"/>
        <v>-284</v>
      </c>
      <c r="DJ123" s="373">
        <f t="shared" si="633"/>
        <v>-27</v>
      </c>
      <c r="DK123" s="373">
        <f t="shared" si="633"/>
        <v>-18</v>
      </c>
      <c r="DL123" s="373">
        <f t="shared" si="633"/>
        <v>65</v>
      </c>
      <c r="DM123" s="373">
        <f t="shared" si="633"/>
        <v>218</v>
      </c>
      <c r="DN123" s="373">
        <f t="shared" si="633"/>
        <v>127</v>
      </c>
      <c r="DO123" s="373">
        <f t="shared" si="633"/>
        <v>24</v>
      </c>
      <c r="DP123" s="373">
        <f t="shared" si="633"/>
        <v>82</v>
      </c>
      <c r="DQ123" s="373">
        <f t="shared" si="633"/>
        <v>227</v>
      </c>
      <c r="DR123" s="373">
        <f t="shared" si="633"/>
        <v>163</v>
      </c>
      <c r="DS123" s="373">
        <f t="shared" si="633"/>
        <v>-64</v>
      </c>
      <c r="DT123" s="373">
        <f t="shared" si="633"/>
        <v>21245</v>
      </c>
      <c r="DU123" s="373"/>
      <c r="DV123" s="373"/>
      <c r="DW123" s="373"/>
      <c r="DX123" s="373"/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22771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56">
        <v>0</v>
      </c>
      <c r="BM124" s="193">
        <v>0</v>
      </c>
      <c r="BN124" s="193">
        <v>0</v>
      </c>
      <c r="BO124" s="56"/>
      <c r="BP124" s="193"/>
      <c r="BQ124" s="193"/>
      <c r="BR124" s="193"/>
      <c r="BS124" s="193"/>
      <c r="BT124" s="193"/>
      <c r="BU124" s="53">
        <f t="shared" si="629"/>
        <v>0</v>
      </c>
      <c r="BV124" s="100">
        <f t="shared" si="629"/>
        <v>0</v>
      </c>
      <c r="BW124" s="100">
        <f t="shared" si="629"/>
        <v>0</v>
      </c>
      <c r="BX124" s="100">
        <f t="shared" si="629"/>
        <v>0</v>
      </c>
      <c r="BY124" s="100">
        <f t="shared" si="629"/>
        <v>0</v>
      </c>
      <c r="BZ124" s="100">
        <f t="shared" si="629"/>
        <v>0</v>
      </c>
      <c r="CA124" s="100">
        <f t="shared" si="629"/>
        <v>0</v>
      </c>
      <c r="CB124" s="100">
        <f t="shared" si="629"/>
        <v>0</v>
      </c>
      <c r="CC124" s="100">
        <f t="shared" si="629"/>
        <v>0</v>
      </c>
      <c r="CD124" s="393">
        <f t="shared" si="629"/>
        <v>0</v>
      </c>
      <c r="CE124" s="100">
        <f t="shared" si="630"/>
        <v>0</v>
      </c>
      <c r="CF124" s="100">
        <f t="shared" si="630"/>
        <v>0</v>
      </c>
      <c r="CG124" s="100">
        <f t="shared" si="630"/>
        <v>0</v>
      </c>
      <c r="CH124" s="100">
        <f t="shared" si="630"/>
        <v>0</v>
      </c>
      <c r="CI124" s="100">
        <f t="shared" si="630"/>
        <v>0</v>
      </c>
      <c r="CJ124" s="234">
        <f t="shared" si="630"/>
        <v>0</v>
      </c>
      <c r="CK124" s="234">
        <f t="shared" si="630"/>
        <v>0</v>
      </c>
      <c r="CL124" s="234">
        <f t="shared" si="630"/>
        <v>0</v>
      </c>
      <c r="CM124" s="234">
        <f t="shared" si="630"/>
        <v>0</v>
      </c>
      <c r="CN124" s="234">
        <f t="shared" si="630"/>
        <v>0</v>
      </c>
      <c r="CO124" s="234">
        <f t="shared" si="631"/>
        <v>0</v>
      </c>
      <c r="CP124" s="373">
        <f t="shared" si="631"/>
        <v>0</v>
      </c>
      <c r="CQ124" s="195">
        <f t="shared" si="631"/>
        <v>0</v>
      </c>
      <c r="CR124" s="195">
        <f t="shared" si="631"/>
        <v>0</v>
      </c>
      <c r="CS124" s="195">
        <f t="shared" si="631"/>
        <v>0</v>
      </c>
      <c r="CT124" s="195">
        <f t="shared" si="631"/>
        <v>0</v>
      </c>
      <c r="CU124" s="195">
        <f t="shared" si="631"/>
        <v>0</v>
      </c>
      <c r="CV124" s="195">
        <f t="shared" si="631"/>
        <v>0</v>
      </c>
      <c r="CW124" s="195">
        <f t="shared" si="631"/>
        <v>0</v>
      </c>
      <c r="CX124" s="195">
        <f t="shared" si="631"/>
        <v>0</v>
      </c>
      <c r="CY124" s="195">
        <f t="shared" si="632"/>
        <v>0</v>
      </c>
      <c r="CZ124" s="195">
        <f t="shared" si="632"/>
        <v>0</v>
      </c>
      <c r="DA124" s="195">
        <f t="shared" si="632"/>
        <v>0</v>
      </c>
      <c r="DB124" s="373">
        <f t="shared" si="632"/>
        <v>0</v>
      </c>
      <c r="DC124" s="373">
        <f t="shared" si="632"/>
        <v>0</v>
      </c>
      <c r="DD124" s="373">
        <f t="shared" si="632"/>
        <v>0</v>
      </c>
      <c r="DE124" s="373">
        <f t="shared" si="632"/>
        <v>0</v>
      </c>
      <c r="DF124" s="373">
        <f t="shared" si="632"/>
        <v>0</v>
      </c>
      <c r="DG124" s="373">
        <f t="shared" si="632"/>
        <v>0</v>
      </c>
      <c r="DH124" s="373">
        <f t="shared" si="632"/>
        <v>0</v>
      </c>
      <c r="DI124" s="373">
        <f t="shared" si="633"/>
        <v>0</v>
      </c>
      <c r="DJ124" s="373">
        <f t="shared" si="633"/>
        <v>0</v>
      </c>
      <c r="DK124" s="373">
        <f t="shared" si="633"/>
        <v>0</v>
      </c>
      <c r="DL124" s="373">
        <f t="shared" si="633"/>
        <v>0</v>
      </c>
      <c r="DM124" s="373">
        <f t="shared" si="633"/>
        <v>0</v>
      </c>
      <c r="DN124" s="373">
        <f t="shared" si="633"/>
        <v>0</v>
      </c>
      <c r="DO124" s="373">
        <f t="shared" si="633"/>
        <v>0</v>
      </c>
      <c r="DP124" s="373">
        <f t="shared" si="633"/>
        <v>0</v>
      </c>
      <c r="DQ124" s="373">
        <f t="shared" si="633"/>
        <v>0</v>
      </c>
      <c r="DR124" s="373">
        <f t="shared" si="633"/>
        <v>0</v>
      </c>
      <c r="DS124" s="373">
        <f t="shared" si="633"/>
        <v>0</v>
      </c>
      <c r="DT124" s="373">
        <f t="shared" si="633"/>
        <v>0</v>
      </c>
      <c r="DU124" s="373"/>
      <c r="DV124" s="373"/>
      <c r="DW124" s="373"/>
      <c r="DX124" s="373"/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56">
        <v>0</v>
      </c>
      <c r="BM125" s="193">
        <v>0</v>
      </c>
      <c r="BN125" s="193">
        <v>0</v>
      </c>
      <c r="BO125" s="56"/>
      <c r="BP125" s="193"/>
      <c r="BQ125" s="193"/>
      <c r="BR125" s="193"/>
      <c r="BS125" s="193"/>
      <c r="BT125" s="193"/>
      <c r="BU125" s="53">
        <f t="shared" si="629"/>
        <v>0</v>
      </c>
      <c r="BV125" s="100">
        <f t="shared" si="629"/>
        <v>0</v>
      </c>
      <c r="BW125" s="100">
        <f t="shared" si="629"/>
        <v>0</v>
      </c>
      <c r="BX125" s="100">
        <f t="shared" si="629"/>
        <v>0</v>
      </c>
      <c r="BY125" s="100">
        <f t="shared" si="629"/>
        <v>0</v>
      </c>
      <c r="BZ125" s="100">
        <f t="shared" si="629"/>
        <v>0</v>
      </c>
      <c r="CA125" s="100">
        <f t="shared" si="629"/>
        <v>0</v>
      </c>
      <c r="CB125" s="100">
        <f t="shared" si="629"/>
        <v>0</v>
      </c>
      <c r="CC125" s="100">
        <f t="shared" si="629"/>
        <v>0</v>
      </c>
      <c r="CD125" s="393">
        <f t="shared" si="629"/>
        <v>0</v>
      </c>
      <c r="CE125" s="100">
        <f t="shared" si="630"/>
        <v>0</v>
      </c>
      <c r="CF125" s="100">
        <f t="shared" si="630"/>
        <v>0</v>
      </c>
      <c r="CG125" s="100">
        <f t="shared" si="630"/>
        <v>0</v>
      </c>
      <c r="CH125" s="100">
        <f t="shared" si="630"/>
        <v>0</v>
      </c>
      <c r="CI125" s="100">
        <f t="shared" si="630"/>
        <v>0</v>
      </c>
      <c r="CJ125" s="234">
        <f t="shared" si="630"/>
        <v>0</v>
      </c>
      <c r="CK125" s="234">
        <f t="shared" si="630"/>
        <v>0</v>
      </c>
      <c r="CL125" s="234">
        <f t="shared" si="630"/>
        <v>0</v>
      </c>
      <c r="CM125" s="234">
        <f t="shared" si="630"/>
        <v>0</v>
      </c>
      <c r="CN125" s="234">
        <f t="shared" si="630"/>
        <v>0</v>
      </c>
      <c r="CO125" s="234">
        <f t="shared" si="631"/>
        <v>0</v>
      </c>
      <c r="CP125" s="373">
        <f t="shared" si="631"/>
        <v>0</v>
      </c>
      <c r="CQ125" s="195">
        <f t="shared" si="631"/>
        <v>0</v>
      </c>
      <c r="CR125" s="195">
        <f t="shared" si="631"/>
        <v>0</v>
      </c>
      <c r="CS125" s="195">
        <f t="shared" si="631"/>
        <v>0</v>
      </c>
      <c r="CT125" s="195">
        <f t="shared" si="631"/>
        <v>0</v>
      </c>
      <c r="CU125" s="195">
        <f t="shared" si="631"/>
        <v>0</v>
      </c>
      <c r="CV125" s="195">
        <f t="shared" si="631"/>
        <v>0</v>
      </c>
      <c r="CW125" s="195">
        <f t="shared" si="631"/>
        <v>0</v>
      </c>
      <c r="CX125" s="195">
        <f t="shared" si="631"/>
        <v>0</v>
      </c>
      <c r="CY125" s="195">
        <f t="shared" si="632"/>
        <v>0</v>
      </c>
      <c r="CZ125" s="195">
        <f t="shared" si="632"/>
        <v>0</v>
      </c>
      <c r="DA125" s="195">
        <f t="shared" si="632"/>
        <v>0</v>
      </c>
      <c r="DB125" s="373">
        <f t="shared" si="632"/>
        <v>0</v>
      </c>
      <c r="DC125" s="373">
        <f t="shared" si="632"/>
        <v>0</v>
      </c>
      <c r="DD125" s="373">
        <f t="shared" si="632"/>
        <v>0</v>
      </c>
      <c r="DE125" s="373">
        <f t="shared" si="632"/>
        <v>0</v>
      </c>
      <c r="DF125" s="373">
        <f t="shared" si="632"/>
        <v>0</v>
      </c>
      <c r="DG125" s="373">
        <f t="shared" si="632"/>
        <v>0</v>
      </c>
      <c r="DH125" s="373">
        <f t="shared" si="632"/>
        <v>0</v>
      </c>
      <c r="DI125" s="373">
        <f t="shared" si="633"/>
        <v>0</v>
      </c>
      <c r="DJ125" s="373">
        <f t="shared" si="633"/>
        <v>0</v>
      </c>
      <c r="DK125" s="373">
        <f t="shared" si="633"/>
        <v>0</v>
      </c>
      <c r="DL125" s="373">
        <f t="shared" si="633"/>
        <v>0</v>
      </c>
      <c r="DM125" s="373">
        <f t="shared" si="633"/>
        <v>0</v>
      </c>
      <c r="DN125" s="373">
        <f t="shared" si="633"/>
        <v>0</v>
      </c>
      <c r="DO125" s="373">
        <f t="shared" si="633"/>
        <v>0</v>
      </c>
      <c r="DP125" s="373">
        <f t="shared" si="633"/>
        <v>0</v>
      </c>
      <c r="DQ125" s="373">
        <f t="shared" si="633"/>
        <v>0</v>
      </c>
      <c r="DR125" s="373">
        <f t="shared" si="633"/>
        <v>0</v>
      </c>
      <c r="DS125" s="373">
        <f t="shared" si="633"/>
        <v>0</v>
      </c>
      <c r="DT125" s="373">
        <f t="shared" si="633"/>
        <v>0</v>
      </c>
      <c r="DU125" s="373"/>
      <c r="DV125" s="373"/>
      <c r="DW125" s="373"/>
      <c r="DX125" s="373"/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56">
        <v>0</v>
      </c>
      <c r="BM126" s="193">
        <v>0</v>
      </c>
      <c r="BN126" s="193">
        <v>0</v>
      </c>
      <c r="BO126" s="56"/>
      <c r="BP126" s="193"/>
      <c r="BQ126" s="193"/>
      <c r="BR126" s="193"/>
      <c r="BS126" s="193"/>
      <c r="BT126" s="193"/>
      <c r="BU126" s="53">
        <f t="shared" si="629"/>
        <v>0</v>
      </c>
      <c r="BV126" s="100">
        <f t="shared" si="629"/>
        <v>0</v>
      </c>
      <c r="BW126" s="100">
        <f t="shared" si="629"/>
        <v>0</v>
      </c>
      <c r="BX126" s="100">
        <f t="shared" si="629"/>
        <v>0</v>
      </c>
      <c r="BY126" s="100">
        <f t="shared" si="629"/>
        <v>0</v>
      </c>
      <c r="BZ126" s="100">
        <f t="shared" si="629"/>
        <v>0</v>
      </c>
      <c r="CA126" s="100">
        <f t="shared" si="629"/>
        <v>0</v>
      </c>
      <c r="CB126" s="100">
        <f t="shared" si="629"/>
        <v>0</v>
      </c>
      <c r="CC126" s="100">
        <f t="shared" si="629"/>
        <v>0</v>
      </c>
      <c r="CD126" s="393">
        <f t="shared" si="629"/>
        <v>0</v>
      </c>
      <c r="CE126" s="100">
        <f t="shared" si="630"/>
        <v>0</v>
      </c>
      <c r="CF126" s="100">
        <f t="shared" si="630"/>
        <v>0</v>
      </c>
      <c r="CG126" s="100">
        <f t="shared" si="630"/>
        <v>0</v>
      </c>
      <c r="CH126" s="100">
        <f t="shared" si="630"/>
        <v>0</v>
      </c>
      <c r="CI126" s="100">
        <f t="shared" si="630"/>
        <v>0</v>
      </c>
      <c r="CJ126" s="234">
        <f t="shared" si="630"/>
        <v>0</v>
      </c>
      <c r="CK126" s="234">
        <f t="shared" si="630"/>
        <v>0</v>
      </c>
      <c r="CL126" s="234">
        <f t="shared" si="630"/>
        <v>0</v>
      </c>
      <c r="CM126" s="234">
        <f t="shared" si="630"/>
        <v>0</v>
      </c>
      <c r="CN126" s="234">
        <f t="shared" si="630"/>
        <v>0</v>
      </c>
      <c r="CO126" s="234">
        <f t="shared" si="631"/>
        <v>0</v>
      </c>
      <c r="CP126" s="373">
        <f t="shared" si="631"/>
        <v>0</v>
      </c>
      <c r="CQ126" s="195">
        <f t="shared" si="631"/>
        <v>0</v>
      </c>
      <c r="CR126" s="195">
        <f t="shared" si="631"/>
        <v>0</v>
      </c>
      <c r="CS126" s="195">
        <f t="shared" si="631"/>
        <v>0</v>
      </c>
      <c r="CT126" s="195">
        <f t="shared" si="631"/>
        <v>0</v>
      </c>
      <c r="CU126" s="195">
        <f t="shared" si="631"/>
        <v>0</v>
      </c>
      <c r="CV126" s="195">
        <f t="shared" si="631"/>
        <v>0</v>
      </c>
      <c r="CW126" s="195">
        <f t="shared" si="631"/>
        <v>0</v>
      </c>
      <c r="CX126" s="195">
        <f t="shared" si="631"/>
        <v>0</v>
      </c>
      <c r="CY126" s="195">
        <f t="shared" si="632"/>
        <v>0</v>
      </c>
      <c r="CZ126" s="195">
        <f t="shared" si="632"/>
        <v>0</v>
      </c>
      <c r="DA126" s="195">
        <f t="shared" si="632"/>
        <v>0</v>
      </c>
      <c r="DB126" s="373">
        <f t="shared" si="632"/>
        <v>0</v>
      </c>
      <c r="DC126" s="373">
        <f t="shared" si="632"/>
        <v>0</v>
      </c>
      <c r="DD126" s="373">
        <f t="shared" si="632"/>
        <v>0</v>
      </c>
      <c r="DE126" s="373">
        <f t="shared" si="632"/>
        <v>0</v>
      </c>
      <c r="DF126" s="373">
        <f t="shared" si="632"/>
        <v>0</v>
      </c>
      <c r="DG126" s="373">
        <f t="shared" si="632"/>
        <v>0</v>
      </c>
      <c r="DH126" s="373">
        <f t="shared" si="632"/>
        <v>0</v>
      </c>
      <c r="DI126" s="373">
        <f t="shared" si="633"/>
        <v>0</v>
      </c>
      <c r="DJ126" s="373">
        <f t="shared" si="633"/>
        <v>0</v>
      </c>
      <c r="DK126" s="373">
        <f t="shared" si="633"/>
        <v>0</v>
      </c>
      <c r="DL126" s="373">
        <f t="shared" si="633"/>
        <v>0</v>
      </c>
      <c r="DM126" s="373">
        <f t="shared" si="633"/>
        <v>0</v>
      </c>
      <c r="DN126" s="373">
        <f t="shared" si="633"/>
        <v>0</v>
      </c>
      <c r="DO126" s="373">
        <f t="shared" si="633"/>
        <v>0</v>
      </c>
      <c r="DP126" s="373">
        <f t="shared" si="633"/>
        <v>0</v>
      </c>
      <c r="DQ126" s="373">
        <f t="shared" si="633"/>
        <v>0</v>
      </c>
      <c r="DR126" s="373">
        <f t="shared" si="633"/>
        <v>0</v>
      </c>
      <c r="DS126" s="373">
        <f t="shared" si="633"/>
        <v>0</v>
      </c>
      <c r="DT126" s="373">
        <f t="shared" si="633"/>
        <v>0</v>
      </c>
      <c r="DU126" s="373"/>
      <c r="DV126" s="373"/>
      <c r="DW126" s="373"/>
      <c r="DX126" s="373"/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634" ref="C127:V127">SUM(C122:C126)</f>
        <v>641</v>
      </c>
      <c r="D127" s="114">
        <f t="shared" si="634"/>
        <v>672</v>
      </c>
      <c r="E127" s="114">
        <f t="shared" si="634"/>
        <v>819</v>
      </c>
      <c r="F127" s="115">
        <f t="shared" si="634"/>
        <v>867</v>
      </c>
      <c r="G127" s="114">
        <f t="shared" si="634"/>
        <v>889</v>
      </c>
      <c r="H127" s="115">
        <f t="shared" si="634"/>
        <v>933</v>
      </c>
      <c r="I127" s="114">
        <f t="shared" si="634"/>
        <v>945</v>
      </c>
      <c r="J127" s="115">
        <f t="shared" si="634"/>
        <v>964</v>
      </c>
      <c r="K127" s="114">
        <f t="shared" si="634"/>
        <v>978</v>
      </c>
      <c r="L127" s="116">
        <f t="shared" si="634"/>
        <v>917</v>
      </c>
      <c r="M127" s="115">
        <f t="shared" si="634"/>
        <v>849</v>
      </c>
      <c r="N127" s="115">
        <f t="shared" si="634"/>
        <v>807</v>
      </c>
      <c r="O127" s="115">
        <f t="shared" si="634"/>
        <v>836</v>
      </c>
      <c r="P127" s="115">
        <f t="shared" si="634"/>
        <v>819</v>
      </c>
      <c r="Q127" s="115">
        <f t="shared" si="634"/>
        <v>867</v>
      </c>
      <c r="R127" s="115">
        <f t="shared" si="634"/>
        <v>892</v>
      </c>
      <c r="S127" s="115">
        <f t="shared" si="634"/>
        <v>902</v>
      </c>
      <c r="T127" s="115">
        <f t="shared" si="634"/>
        <v>871</v>
      </c>
      <c r="U127" s="115">
        <f t="shared" si="634"/>
        <v>803</v>
      </c>
      <c r="V127" s="115">
        <f t="shared" si="634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73">
        <v>1613</v>
      </c>
      <c r="BJ127" s="536">
        <v>1512</v>
      </c>
      <c r="BK127" s="560">
        <v>1506</v>
      </c>
      <c r="BL127" s="77">
        <v>1561</v>
      </c>
      <c r="BM127" s="194">
        <v>1408</v>
      </c>
      <c r="BN127" s="194">
        <v>22795</v>
      </c>
      <c r="BO127" s="77"/>
      <c r="BP127" s="194"/>
      <c r="BQ127" s="194"/>
      <c r="BR127" s="194"/>
      <c r="BS127" s="194"/>
      <c r="BT127" s="194"/>
      <c r="BU127" s="113">
        <f t="shared" si="635" ref="BU127:BY127">SUM(BU122:BU126)</f>
        <v>195</v>
      </c>
      <c r="BV127" s="117">
        <f t="shared" si="635"/>
        <v>147</v>
      </c>
      <c r="BW127" s="117">
        <f t="shared" si="635"/>
        <v>48</v>
      </c>
      <c r="BX127" s="117">
        <f t="shared" si="635"/>
        <v>25</v>
      </c>
      <c r="BY127" s="117">
        <f t="shared" si="635"/>
        <v>13</v>
      </c>
      <c r="BZ127" s="117">
        <f t="shared" si="636" ref="BZ127:CH127">SUM(BZ122:BZ126)</f>
        <v>-62</v>
      </c>
      <c r="CA127" s="117">
        <f t="shared" si="636"/>
        <v>-142</v>
      </c>
      <c r="CB127" s="117">
        <f t="shared" si="636"/>
        <v>-67</v>
      </c>
      <c r="CC127" s="117">
        <f t="shared" si="636"/>
        <v>41</v>
      </c>
      <c r="CD127" s="394">
        <f t="shared" si="636"/>
        <v>142</v>
      </c>
      <c r="CE127" s="117">
        <f t="shared" si="636"/>
        <v>364</v>
      </c>
      <c r="CF127" s="117">
        <f t="shared" si="636"/>
        <v>650</v>
      </c>
      <c r="CG127" s="117">
        <f t="shared" si="636"/>
        <v>764</v>
      </c>
      <c r="CH127" s="117">
        <f t="shared" si="636"/>
        <v>1082</v>
      </c>
      <c r="CI127" s="117">
        <f t="shared" si="637" ref="CI127:CJ127">SUM(CI122:CI126)</f>
        <v>1151</v>
      </c>
      <c r="CJ127" s="235">
        <f t="shared" si="637"/>
        <v>1319</v>
      </c>
      <c r="CK127" s="235">
        <f t="shared" si="638" ref="CK127:CL127">SUM(CK122:CK126)</f>
        <v>1718</v>
      </c>
      <c r="CL127" s="235">
        <f t="shared" si="638"/>
        <v>2125</v>
      </c>
      <c r="CM127" s="235">
        <f t="shared" si="639" ref="CM127:CN127">SUM(CM122:CM126)</f>
        <v>2410</v>
      </c>
      <c r="CN127" s="235">
        <f t="shared" si="639"/>
        <v>2466</v>
      </c>
      <c r="CO127" s="235">
        <f t="shared" si="640" ref="CO127:CQ127">SUM(CO122:CO126)</f>
        <v>2194</v>
      </c>
      <c r="CP127" s="374">
        <f t="shared" si="640"/>
        <v>2066</v>
      </c>
      <c r="CQ127" s="196">
        <f t="shared" si="640"/>
        <v>1755</v>
      </c>
      <c r="CR127" s="196">
        <f t="shared" si="641" ref="CR127">SUM(CR122:CR126)</f>
        <v>1262</v>
      </c>
      <c r="CS127" s="196">
        <f t="shared" si="642" ref="CS127">SUM(CS122:CS126)</f>
        <v>831</v>
      </c>
      <c r="CT127" s="196">
        <f t="shared" si="643" ref="CT127">SUM(CT122:CT126)</f>
        <v>269</v>
      </c>
      <c r="CU127" s="196">
        <f t="shared" si="644" ref="CU127">SUM(CU122:CU126)</f>
        <v>-51</v>
      </c>
      <c r="CV127" s="196">
        <f t="shared" si="645" ref="CV127">SUM(CV122:CV126)</f>
        <v>-314</v>
      </c>
      <c r="CW127" s="196">
        <f t="shared" si="646" ref="CW127">SUM(CW122:CW126)</f>
        <v>-697</v>
      </c>
      <c r="CX127" s="196">
        <f t="shared" si="647" ref="CX127">SUM(CX122:CX126)</f>
        <v>-1207</v>
      </c>
      <c r="CY127" s="196">
        <f t="shared" si="648" ref="CY127">SUM(CY122:CY126)</f>
        <v>-1355</v>
      </c>
      <c r="CZ127" s="196">
        <f t="shared" si="649" ref="CZ127">SUM(CZ122:CZ126)</f>
        <v>-1468</v>
      </c>
      <c r="DA127" s="196">
        <f t="shared" si="650" ref="DA127">SUM(DA122:DA126)</f>
        <v>-1395</v>
      </c>
      <c r="DB127" s="374">
        <f t="shared" si="651" ref="DB127">SUM(DB122:DB126)</f>
        <v>-1334</v>
      </c>
      <c r="DC127" s="374">
        <f t="shared" si="652" ref="DC127">SUM(DC122:DC126)</f>
        <v>-1347</v>
      </c>
      <c r="DD127" s="374">
        <f t="shared" si="653" ref="DD127">SUM(DD122:DD126)</f>
        <v>-1277</v>
      </c>
      <c r="DE127" s="374">
        <f t="shared" si="654" ref="DE127">SUM(DE122:DE126)</f>
        <v>-1143</v>
      </c>
      <c r="DF127" s="374">
        <f t="shared" si="655" ref="DF127:DG127">SUM(DF122:DF126)</f>
        <v>-760</v>
      </c>
      <c r="DG127" s="374">
        <f t="shared" si="655"/>
        <v>-486</v>
      </c>
      <c r="DH127" s="374">
        <f t="shared" si="656" ref="DH127">SUM(DH122:DH126)</f>
        <v>-362</v>
      </c>
      <c r="DI127" s="374">
        <f t="shared" si="657" ref="DI127">SUM(DI122:DI126)</f>
        <v>-310</v>
      </c>
      <c r="DJ127" s="374">
        <f t="shared" si="658" ref="DJ127:DK127">SUM(DJ122:DJ126)</f>
        <v>-53</v>
      </c>
      <c r="DK127" s="374">
        <f t="shared" si="658"/>
        <v>-42</v>
      </c>
      <c r="DL127" s="374">
        <f t="shared" si="659" ref="DL127:DM127">SUM(DL122:DL126)</f>
        <v>53</v>
      </c>
      <c r="DM127" s="374">
        <f t="shared" si="659"/>
        <v>147</v>
      </c>
      <c r="DN127" s="374">
        <f t="shared" si="660" ref="DN127:DO127">SUM(DN122:DN126)</f>
        <v>79</v>
      </c>
      <c r="DO127" s="374">
        <f t="shared" si="660"/>
        <v>-8</v>
      </c>
      <c r="DP127" s="374">
        <f t="shared" si="661" ref="DP127">SUM(DP122:DP126)</f>
        <v>70</v>
      </c>
      <c r="DQ127" s="374">
        <f t="shared" si="662" ref="DQ127:DR127">SUM(DQ122:DQ126)</f>
        <v>218</v>
      </c>
      <c r="DR127" s="374">
        <f t="shared" si="662"/>
        <v>151</v>
      </c>
      <c r="DS127" s="374">
        <f t="shared" si="663" ref="DS127:DT127">SUM(DS122:DS126)</f>
        <v>-73</v>
      </c>
      <c r="DT127" s="374">
        <f t="shared" si="663"/>
        <v>21260</v>
      </c>
      <c r="DU127" s="374"/>
      <c r="DV127" s="374"/>
      <c r="DW127" s="374"/>
      <c r="DX127" s="374"/>
      <c r="DY127" s="374"/>
      <c r="DZ127" s="374"/>
      <c r="EA127" s="374"/>
      <c r="EC127" s="77">
        <f>SUM(EC122:EC126)</f>
        <v>22795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ht="15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74">
        <v>70</v>
      </c>
      <c r="BJ129" s="537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/>
      <c r="BP129" s="195"/>
      <c r="BQ129" s="195"/>
      <c r="BR129" s="195"/>
      <c r="BS129" s="195"/>
      <c r="BT129" s="195"/>
      <c r="BU129" s="103">
        <f t="shared" si="664" ref="BU129:CD133">O129-C129</f>
        <v>-47</v>
      </c>
      <c r="BV129" s="101">
        <f t="shared" si="664"/>
        <v>-173</v>
      </c>
      <c r="BW129" s="101">
        <f t="shared" si="664"/>
        <v>-502</v>
      </c>
      <c r="BX129" s="101">
        <f t="shared" si="664"/>
        <v>-468</v>
      </c>
      <c r="BY129" s="101">
        <f t="shared" si="664"/>
        <v>-487</v>
      </c>
      <c r="BZ129" s="101">
        <f t="shared" si="664"/>
        <v>-575</v>
      </c>
      <c r="CA129" s="101">
        <f t="shared" si="664"/>
        <v>-690</v>
      </c>
      <c r="CB129" s="101">
        <f t="shared" si="664"/>
        <v>-806</v>
      </c>
      <c r="CC129" s="101">
        <f t="shared" si="664"/>
        <v>-118</v>
      </c>
      <c r="CD129" s="373">
        <f t="shared" si="664"/>
        <v>-19</v>
      </c>
      <c r="CE129" s="101">
        <f t="shared" si="665" ref="CE129:CN133">Y129-M129</f>
        <v>-179</v>
      </c>
      <c r="CF129" s="101">
        <f t="shared" si="665"/>
        <v>-186</v>
      </c>
      <c r="CG129" s="101">
        <f t="shared" si="665"/>
        <v>-118</v>
      </c>
      <c r="CH129" s="101">
        <f t="shared" si="665"/>
        <v>0</v>
      </c>
      <c r="CI129" s="101">
        <f t="shared" si="665"/>
        <v>0</v>
      </c>
      <c r="CJ129" s="195">
        <f t="shared" si="665"/>
        <v>0</v>
      </c>
      <c r="CK129" s="195">
        <f t="shared" si="665"/>
        <v>488</v>
      </c>
      <c r="CL129" s="195">
        <f t="shared" si="665"/>
        <v>652</v>
      </c>
      <c r="CM129" s="195">
        <f t="shared" si="665"/>
        <v>649</v>
      </c>
      <c r="CN129" s="195">
        <f t="shared" si="665"/>
        <v>478</v>
      </c>
      <c r="CO129" s="195">
        <f t="shared" si="666" ref="CO129:CX133">AI129-W129</f>
        <v>246</v>
      </c>
      <c r="CP129" s="373">
        <f t="shared" si="666"/>
        <v>10</v>
      </c>
      <c r="CQ129" s="195">
        <f t="shared" si="666"/>
        <v>0</v>
      </c>
      <c r="CR129" s="195">
        <f t="shared" si="666"/>
        <v>1</v>
      </c>
      <c r="CS129" s="195">
        <f t="shared" si="666"/>
        <v>9</v>
      </c>
      <c r="CT129" s="195">
        <f t="shared" si="666"/>
        <v>115</v>
      </c>
      <c r="CU129" s="195">
        <f t="shared" si="666"/>
        <v>856</v>
      </c>
      <c r="CV129" s="195">
        <f t="shared" si="666"/>
        <v>793</v>
      </c>
      <c r="CW129" s="195">
        <f t="shared" si="666"/>
        <v>213</v>
      </c>
      <c r="CX129" s="195">
        <f t="shared" si="666"/>
        <v>-47</v>
      </c>
      <c r="CY129" s="195">
        <f t="shared" si="667" ref="CY129:DH133">AS129-AG129</f>
        <v>-70</v>
      </c>
      <c r="CZ129" s="195">
        <f t="shared" si="667"/>
        <v>53</v>
      </c>
      <c r="DA129" s="195">
        <f t="shared" si="667"/>
        <v>-79</v>
      </c>
      <c r="DB129" s="373">
        <f t="shared" si="667"/>
        <v>32</v>
      </c>
      <c r="DC129" s="373">
        <f t="shared" si="667"/>
        <v>29</v>
      </c>
      <c r="DD129" s="373">
        <f t="shared" si="667"/>
        <v>41</v>
      </c>
      <c r="DE129" s="373">
        <f t="shared" si="667"/>
        <v>102</v>
      </c>
      <c r="DF129" s="373">
        <f t="shared" si="667"/>
        <v>-31</v>
      </c>
      <c r="DG129" s="373">
        <f t="shared" si="667"/>
        <v>-444</v>
      </c>
      <c r="DH129" s="373">
        <f t="shared" si="667"/>
        <v>-336</v>
      </c>
      <c r="DI129" s="373">
        <f t="shared" si="668" ref="DI129:DT133">BC129-AQ129</f>
        <v>-133</v>
      </c>
      <c r="DJ129" s="373">
        <f t="shared" si="668"/>
        <v>46</v>
      </c>
      <c r="DK129" s="373">
        <f t="shared" si="668"/>
        <v>-128</v>
      </c>
      <c r="DL129" s="373">
        <f t="shared" si="668"/>
        <v>15</v>
      </c>
      <c r="DM129" s="373">
        <f t="shared" si="668"/>
        <v>75</v>
      </c>
      <c r="DN129" s="373">
        <f t="shared" si="668"/>
        <v>-24</v>
      </c>
      <c r="DO129" s="373">
        <f t="shared" si="668"/>
        <v>41</v>
      </c>
      <c r="DP129" s="373">
        <f t="shared" si="668"/>
        <v>55</v>
      </c>
      <c r="DQ129" s="373">
        <f t="shared" si="668"/>
        <v>-38</v>
      </c>
      <c r="DR129" s="373">
        <f t="shared" si="668"/>
        <v>8</v>
      </c>
      <c r="DS129" s="373">
        <f t="shared" si="668"/>
        <v>-201</v>
      </c>
      <c r="DT129" s="373">
        <f t="shared" si="668"/>
        <v>-457</v>
      </c>
      <c r="DU129" s="373"/>
      <c r="DV129" s="373"/>
      <c r="DW129" s="373"/>
      <c r="DX129" s="373"/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0</v>
      </c>
    </row>
    <row r="130" spans="1:133" s="51" customFormat="1" ht="15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74">
        <v>0</v>
      </c>
      <c r="BJ130" s="537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/>
      <c r="BP130" s="195"/>
      <c r="BQ130" s="195"/>
      <c r="BR130" s="195"/>
      <c r="BS130" s="195"/>
      <c r="BT130" s="195"/>
      <c r="BU130" s="103">
        <f t="shared" si="664"/>
        <v>1</v>
      </c>
      <c r="BV130" s="101">
        <f t="shared" si="664"/>
        <v>-45</v>
      </c>
      <c r="BW130" s="101">
        <f t="shared" si="664"/>
        <v>-182</v>
      </c>
      <c r="BX130" s="101">
        <f t="shared" si="664"/>
        <v>-164</v>
      </c>
      <c r="BY130" s="101">
        <f t="shared" si="664"/>
        <v>-216</v>
      </c>
      <c r="BZ130" s="101">
        <f t="shared" si="664"/>
        <v>-260</v>
      </c>
      <c r="CA130" s="101">
        <f t="shared" si="664"/>
        <v>-292</v>
      </c>
      <c r="CB130" s="101">
        <f t="shared" si="664"/>
        <v>-307</v>
      </c>
      <c r="CC130" s="101">
        <f t="shared" si="664"/>
        <v>-13</v>
      </c>
      <c r="CD130" s="373">
        <f t="shared" si="664"/>
        <v>0</v>
      </c>
      <c r="CE130" s="101">
        <f t="shared" si="665"/>
        <v>0</v>
      </c>
      <c r="CF130" s="101">
        <f t="shared" si="665"/>
        <v>0</v>
      </c>
      <c r="CG130" s="101">
        <f t="shared" si="665"/>
        <v>-1</v>
      </c>
      <c r="CH130" s="101">
        <f t="shared" si="665"/>
        <v>0</v>
      </c>
      <c r="CI130" s="101">
        <f t="shared" si="665"/>
        <v>0</v>
      </c>
      <c r="CJ130" s="195">
        <f t="shared" si="665"/>
        <v>0</v>
      </c>
      <c r="CK130" s="195">
        <f t="shared" si="665"/>
        <v>0</v>
      </c>
      <c r="CL130" s="195">
        <f t="shared" si="665"/>
        <v>312</v>
      </c>
      <c r="CM130" s="195">
        <f t="shared" si="665"/>
        <v>402</v>
      </c>
      <c r="CN130" s="195">
        <f t="shared" si="665"/>
        <v>239</v>
      </c>
      <c r="CO130" s="195">
        <f t="shared" si="666"/>
        <v>93</v>
      </c>
      <c r="CP130" s="373">
        <f t="shared" si="666"/>
        <v>0</v>
      </c>
      <c r="CQ130" s="195">
        <f t="shared" si="666"/>
        <v>0</v>
      </c>
      <c r="CR130" s="195">
        <f t="shared" si="666"/>
        <v>0</v>
      </c>
      <c r="CS130" s="195">
        <f t="shared" si="666"/>
        <v>0</v>
      </c>
      <c r="CT130" s="195">
        <f t="shared" si="666"/>
        <v>21</v>
      </c>
      <c r="CU130" s="195">
        <f t="shared" si="666"/>
        <v>360</v>
      </c>
      <c r="CV130" s="195">
        <f t="shared" si="666"/>
        <v>290</v>
      </c>
      <c r="CW130" s="195">
        <f t="shared" si="666"/>
        <v>257</v>
      </c>
      <c r="CX130" s="195">
        <f t="shared" si="666"/>
        <v>-66</v>
      </c>
      <c r="CY130" s="195">
        <f t="shared" si="667"/>
        <v>-107</v>
      </c>
      <c r="CZ130" s="195">
        <f t="shared" si="667"/>
        <v>101</v>
      </c>
      <c r="DA130" s="195">
        <f t="shared" si="667"/>
        <v>52</v>
      </c>
      <c r="DB130" s="373">
        <f t="shared" si="667"/>
        <v>1</v>
      </c>
      <c r="DC130" s="373">
        <f t="shared" si="667"/>
        <v>0</v>
      </c>
      <c r="DD130" s="373">
        <f t="shared" si="667"/>
        <v>1</v>
      </c>
      <c r="DE130" s="373">
        <f t="shared" si="667"/>
        <v>2</v>
      </c>
      <c r="DF130" s="373">
        <f t="shared" si="667"/>
        <v>-18</v>
      </c>
      <c r="DG130" s="373">
        <f t="shared" si="667"/>
        <v>-174</v>
      </c>
      <c r="DH130" s="373">
        <f t="shared" si="667"/>
        <v>-30</v>
      </c>
      <c r="DI130" s="373">
        <f t="shared" si="668"/>
        <v>38</v>
      </c>
      <c r="DJ130" s="373">
        <f t="shared" si="668"/>
        <v>139</v>
      </c>
      <c r="DK130" s="373">
        <f t="shared" si="668"/>
        <v>1</v>
      </c>
      <c r="DL130" s="373">
        <f t="shared" si="668"/>
        <v>101</v>
      </c>
      <c r="DM130" s="373">
        <f t="shared" si="668"/>
        <v>-8</v>
      </c>
      <c r="DN130" s="373">
        <f t="shared" si="668"/>
        <v>-1</v>
      </c>
      <c r="DO130" s="373">
        <f t="shared" si="668"/>
        <v>0</v>
      </c>
      <c r="DP130" s="373">
        <f t="shared" si="668"/>
        <v>1</v>
      </c>
      <c r="DQ130" s="373">
        <f t="shared" si="668"/>
        <v>-2</v>
      </c>
      <c r="DR130" s="373">
        <f t="shared" si="668"/>
        <v>1</v>
      </c>
      <c r="DS130" s="373">
        <f t="shared" si="668"/>
        <v>-64</v>
      </c>
      <c r="DT130" s="373">
        <f t="shared" si="668"/>
        <v>-260</v>
      </c>
      <c r="DU130" s="373"/>
      <c r="DV130" s="373"/>
      <c r="DW130" s="373"/>
      <c r="DX130" s="373"/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0</v>
      </c>
    </row>
    <row r="131" spans="1:133" s="51" customFormat="1" ht="15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74">
        <v>31</v>
      </c>
      <c r="BJ131" s="537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/>
      <c r="BP131" s="195"/>
      <c r="BQ131" s="195"/>
      <c r="BR131" s="195"/>
      <c r="BS131" s="195"/>
      <c r="BT131" s="195"/>
      <c r="BU131" s="103">
        <f t="shared" si="664"/>
        <v>-72</v>
      </c>
      <c r="BV131" s="101">
        <f t="shared" si="664"/>
        <v>-94</v>
      </c>
      <c r="BW131" s="101">
        <f t="shared" si="664"/>
        <v>-82</v>
      </c>
      <c r="BX131" s="101">
        <f t="shared" si="664"/>
        <v>-68</v>
      </c>
      <c r="BY131" s="101">
        <f t="shared" si="664"/>
        <v>-90</v>
      </c>
      <c r="BZ131" s="101">
        <f t="shared" si="664"/>
        <v>-63</v>
      </c>
      <c r="CA131" s="101">
        <f t="shared" si="664"/>
        <v>-59</v>
      </c>
      <c r="CB131" s="101">
        <f t="shared" si="664"/>
        <v>-44</v>
      </c>
      <c r="CC131" s="101">
        <f t="shared" si="664"/>
        <v>-40</v>
      </c>
      <c r="CD131" s="373">
        <f t="shared" si="664"/>
        <v>13</v>
      </c>
      <c r="CE131" s="101">
        <f t="shared" si="665"/>
        <v>-33</v>
      </c>
      <c r="CF131" s="101">
        <f t="shared" si="665"/>
        <v>-40</v>
      </c>
      <c r="CG131" s="101">
        <f t="shared" si="665"/>
        <v>-3</v>
      </c>
      <c r="CH131" s="101">
        <f t="shared" si="665"/>
        <v>30</v>
      </c>
      <c r="CI131" s="101">
        <f t="shared" si="665"/>
        <v>24</v>
      </c>
      <c r="CJ131" s="195">
        <f t="shared" si="665"/>
        <v>27</v>
      </c>
      <c r="CK131" s="195">
        <f t="shared" si="665"/>
        <v>16</v>
      </c>
      <c r="CL131" s="195">
        <f t="shared" si="665"/>
        <v>13</v>
      </c>
      <c r="CM131" s="195">
        <f t="shared" si="665"/>
        <v>36</v>
      </c>
      <c r="CN131" s="195">
        <f t="shared" si="665"/>
        <v>55</v>
      </c>
      <c r="CO131" s="195">
        <f t="shared" si="666"/>
        <v>25</v>
      </c>
      <c r="CP131" s="373">
        <f t="shared" si="666"/>
        <v>2</v>
      </c>
      <c r="CQ131" s="195">
        <f t="shared" si="666"/>
        <v>-9</v>
      </c>
      <c r="CR131" s="195">
        <f t="shared" si="666"/>
        <v>-4</v>
      </c>
      <c r="CS131" s="195">
        <f t="shared" si="666"/>
        <v>60</v>
      </c>
      <c r="CT131" s="195">
        <f t="shared" si="666"/>
        <v>117</v>
      </c>
      <c r="CU131" s="195">
        <f t="shared" si="666"/>
        <v>99</v>
      </c>
      <c r="CV131" s="195">
        <f t="shared" si="666"/>
        <v>58</v>
      </c>
      <c r="CW131" s="195">
        <f t="shared" si="666"/>
        <v>95</v>
      </c>
      <c r="CX131" s="195">
        <f t="shared" si="666"/>
        <v>61</v>
      </c>
      <c r="CY131" s="195">
        <f t="shared" si="667"/>
        <v>23</v>
      </c>
      <c r="CZ131" s="195">
        <f t="shared" si="667"/>
        <v>-6</v>
      </c>
      <c r="DA131" s="195">
        <f t="shared" si="667"/>
        <v>-1</v>
      </c>
      <c r="DB131" s="373">
        <f t="shared" si="667"/>
        <v>2</v>
      </c>
      <c r="DC131" s="373">
        <f t="shared" si="667"/>
        <v>21</v>
      </c>
      <c r="DD131" s="373">
        <f t="shared" si="667"/>
        <v>27</v>
      </c>
      <c r="DE131" s="373">
        <f t="shared" si="667"/>
        <v>-10</v>
      </c>
      <c r="DF131" s="373">
        <f t="shared" si="667"/>
        <v>-90</v>
      </c>
      <c r="DG131" s="373">
        <f t="shared" si="667"/>
        <v>-85</v>
      </c>
      <c r="DH131" s="373">
        <f t="shared" si="667"/>
        <v>5</v>
      </c>
      <c r="DI131" s="373">
        <f t="shared" si="668"/>
        <v>-12</v>
      </c>
      <c r="DJ131" s="373">
        <f t="shared" si="668"/>
        <v>-33</v>
      </c>
      <c r="DK131" s="373">
        <f t="shared" si="668"/>
        <v>1</v>
      </c>
      <c r="DL131" s="373">
        <f t="shared" si="668"/>
        <v>-4</v>
      </c>
      <c r="DM131" s="373">
        <f t="shared" si="668"/>
        <v>10</v>
      </c>
      <c r="DN131" s="373">
        <f t="shared" si="668"/>
        <v>-5</v>
      </c>
      <c r="DO131" s="373">
        <f t="shared" si="668"/>
        <v>10</v>
      </c>
      <c r="DP131" s="373">
        <f t="shared" si="668"/>
        <v>5</v>
      </c>
      <c r="DQ131" s="373">
        <f t="shared" si="668"/>
        <v>-39</v>
      </c>
      <c r="DR131" s="373">
        <f t="shared" si="668"/>
        <v>-7</v>
      </c>
      <c r="DS131" s="373">
        <f t="shared" si="668"/>
        <v>-22</v>
      </c>
      <c r="DT131" s="373">
        <f t="shared" si="668"/>
        <v>-90</v>
      </c>
      <c r="DU131" s="373"/>
      <c r="DV131" s="373"/>
      <c r="DW131" s="373"/>
      <c r="DX131" s="373"/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0</v>
      </c>
    </row>
    <row r="132" spans="1:133" s="51" customFormat="1" ht="15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74">
        <v>11</v>
      </c>
      <c r="BJ132" s="537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/>
      <c r="BP132" s="195"/>
      <c r="BQ132" s="195"/>
      <c r="BR132" s="195"/>
      <c r="BS132" s="195"/>
      <c r="BT132" s="195"/>
      <c r="BU132" s="103">
        <f t="shared" si="664"/>
        <v>-25</v>
      </c>
      <c r="BV132" s="101">
        <f t="shared" si="664"/>
        <v>-21</v>
      </c>
      <c r="BW132" s="101">
        <f t="shared" si="664"/>
        <v>-18</v>
      </c>
      <c r="BX132" s="101">
        <f t="shared" si="664"/>
        <v>-14</v>
      </c>
      <c r="BY132" s="101">
        <f t="shared" si="664"/>
        <v>-12</v>
      </c>
      <c r="BZ132" s="101">
        <f t="shared" si="664"/>
        <v>-16</v>
      </c>
      <c r="CA132" s="101">
        <f t="shared" si="664"/>
        <v>-15</v>
      </c>
      <c r="CB132" s="101">
        <f t="shared" si="664"/>
        <v>-10</v>
      </c>
      <c r="CC132" s="101">
        <f t="shared" si="664"/>
        <v>-6</v>
      </c>
      <c r="CD132" s="373">
        <f t="shared" si="664"/>
        <v>4</v>
      </c>
      <c r="CE132" s="101">
        <f t="shared" si="665"/>
        <v>-8</v>
      </c>
      <c r="CF132" s="101">
        <f t="shared" si="665"/>
        <v>-5</v>
      </c>
      <c r="CG132" s="101">
        <f t="shared" si="665"/>
        <v>-1</v>
      </c>
      <c r="CH132" s="101">
        <f t="shared" si="665"/>
        <v>8</v>
      </c>
      <c r="CI132" s="101">
        <f t="shared" si="665"/>
        <v>4</v>
      </c>
      <c r="CJ132" s="195">
        <f t="shared" si="665"/>
        <v>10</v>
      </c>
      <c r="CK132" s="195">
        <f t="shared" si="665"/>
        <v>6</v>
      </c>
      <c r="CL132" s="195">
        <f t="shared" si="665"/>
        <v>3</v>
      </c>
      <c r="CM132" s="195">
        <f t="shared" si="665"/>
        <v>11</v>
      </c>
      <c r="CN132" s="195">
        <f t="shared" si="665"/>
        <v>15</v>
      </c>
      <c r="CO132" s="195">
        <f t="shared" si="666"/>
        <v>8</v>
      </c>
      <c r="CP132" s="373">
        <f t="shared" si="666"/>
        <v>0</v>
      </c>
      <c r="CQ132" s="195">
        <f t="shared" si="666"/>
        <v>-4</v>
      </c>
      <c r="CR132" s="195">
        <f t="shared" si="666"/>
        <v>-2</v>
      </c>
      <c r="CS132" s="195">
        <f t="shared" si="666"/>
        <v>21</v>
      </c>
      <c r="CT132" s="195">
        <f t="shared" si="666"/>
        <v>16</v>
      </c>
      <c r="CU132" s="195">
        <f t="shared" si="666"/>
        <v>17</v>
      </c>
      <c r="CV132" s="195">
        <f t="shared" si="666"/>
        <v>9</v>
      </c>
      <c r="CW132" s="195">
        <f t="shared" si="666"/>
        <v>7</v>
      </c>
      <c r="CX132" s="195">
        <f t="shared" si="666"/>
        <v>13</v>
      </c>
      <c r="CY132" s="195">
        <f t="shared" si="667"/>
        <v>-5</v>
      </c>
      <c r="CZ132" s="195">
        <f t="shared" si="667"/>
        <v>-3</v>
      </c>
      <c r="DA132" s="195">
        <f t="shared" si="667"/>
        <v>2</v>
      </c>
      <c r="DB132" s="373">
        <f t="shared" si="667"/>
        <v>-3</v>
      </c>
      <c r="DC132" s="373">
        <f t="shared" si="667"/>
        <v>6</v>
      </c>
      <c r="DD132" s="373">
        <f t="shared" si="667"/>
        <v>6</v>
      </c>
      <c r="DE132" s="373">
        <f t="shared" si="667"/>
        <v>-4</v>
      </c>
      <c r="DF132" s="373">
        <f t="shared" si="667"/>
        <v>-12</v>
      </c>
      <c r="DG132" s="373">
        <f t="shared" si="667"/>
        <v>-11</v>
      </c>
      <c r="DH132" s="373">
        <f t="shared" si="667"/>
        <v>-5</v>
      </c>
      <c r="DI132" s="373">
        <f t="shared" si="668"/>
        <v>7</v>
      </c>
      <c r="DJ132" s="373">
        <f t="shared" si="668"/>
        <v>5</v>
      </c>
      <c r="DK132" s="373">
        <f t="shared" si="668"/>
        <v>12</v>
      </c>
      <c r="DL132" s="373">
        <f t="shared" si="668"/>
        <v>-5</v>
      </c>
      <c r="DM132" s="373">
        <f t="shared" si="668"/>
        <v>-4</v>
      </c>
      <c r="DN132" s="373">
        <f t="shared" si="668"/>
        <v>-2</v>
      </c>
      <c r="DO132" s="373">
        <f t="shared" si="668"/>
        <v>5</v>
      </c>
      <c r="DP132" s="373">
        <f t="shared" si="668"/>
        <v>0</v>
      </c>
      <c r="DQ132" s="373">
        <f t="shared" si="668"/>
        <v>-16</v>
      </c>
      <c r="DR132" s="373">
        <f t="shared" si="668"/>
        <v>-2</v>
      </c>
      <c r="DS132" s="373">
        <f t="shared" si="668"/>
        <v>-9</v>
      </c>
      <c r="DT132" s="373">
        <f t="shared" si="668"/>
        <v>-14</v>
      </c>
      <c r="DU132" s="373"/>
      <c r="DV132" s="373"/>
      <c r="DW132" s="373"/>
      <c r="DX132" s="373"/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74">
        <v>4</v>
      </c>
      <c r="BJ133" s="537">
        <v>1</v>
      </c>
      <c r="BK133" s="373">
        <v>3</v>
      </c>
      <c r="BL133" s="56">
        <v>6</v>
      </c>
      <c r="BM133" s="195">
        <v>0</v>
      </c>
      <c r="BN133" s="195">
        <v>0</v>
      </c>
      <c r="BO133" s="56"/>
      <c r="BP133" s="195"/>
      <c r="BQ133" s="195"/>
      <c r="BR133" s="195"/>
      <c r="BS133" s="195"/>
      <c r="BT133" s="195"/>
      <c r="BU133" s="103">
        <f t="shared" si="664"/>
        <v>0</v>
      </c>
      <c r="BV133" s="101">
        <f t="shared" si="664"/>
        <v>0</v>
      </c>
      <c r="BW133" s="101">
        <f t="shared" si="664"/>
        <v>0</v>
      </c>
      <c r="BX133" s="101">
        <f t="shared" si="664"/>
        <v>0</v>
      </c>
      <c r="BY133" s="101">
        <f t="shared" si="664"/>
        <v>0</v>
      </c>
      <c r="BZ133" s="101">
        <f t="shared" si="664"/>
        <v>0</v>
      </c>
      <c r="CA133" s="101">
        <f t="shared" si="664"/>
        <v>0</v>
      </c>
      <c r="CB133" s="101">
        <f t="shared" si="664"/>
        <v>0</v>
      </c>
      <c r="CC133" s="101">
        <f t="shared" si="664"/>
        <v>0</v>
      </c>
      <c r="CD133" s="373">
        <f t="shared" si="664"/>
        <v>2</v>
      </c>
      <c r="CE133" s="101">
        <f t="shared" si="665"/>
        <v>5</v>
      </c>
      <c r="CF133" s="101">
        <f t="shared" si="665"/>
        <v>2</v>
      </c>
      <c r="CG133" s="101">
        <f t="shared" si="665"/>
        <v>2</v>
      </c>
      <c r="CH133" s="101">
        <f t="shared" si="665"/>
        <v>5</v>
      </c>
      <c r="CI133" s="101">
        <f t="shared" si="665"/>
        <v>2</v>
      </c>
      <c r="CJ133" s="195">
        <f t="shared" si="665"/>
        <v>3</v>
      </c>
      <c r="CK133" s="195">
        <f t="shared" si="665"/>
        <v>5</v>
      </c>
      <c r="CL133" s="195">
        <f t="shared" si="665"/>
        <v>3</v>
      </c>
      <c r="CM133" s="195">
        <f t="shared" si="665"/>
        <v>2</v>
      </c>
      <c r="CN133" s="195">
        <f t="shared" si="665"/>
        <v>5</v>
      </c>
      <c r="CO133" s="195">
        <f t="shared" si="666"/>
        <v>3</v>
      </c>
      <c r="CP133" s="373">
        <f t="shared" si="666"/>
        <v>3</v>
      </c>
      <c r="CQ133" s="195">
        <f t="shared" si="666"/>
        <v>-5</v>
      </c>
      <c r="CR133" s="195">
        <f t="shared" si="666"/>
        <v>-2</v>
      </c>
      <c r="CS133" s="195">
        <f t="shared" si="666"/>
        <v>6</v>
      </c>
      <c r="CT133" s="195">
        <f t="shared" si="666"/>
        <v>8</v>
      </c>
      <c r="CU133" s="195">
        <f t="shared" si="666"/>
        <v>9</v>
      </c>
      <c r="CV133" s="195">
        <f t="shared" si="666"/>
        <v>4</v>
      </c>
      <c r="CW133" s="195">
        <f t="shared" si="666"/>
        <v>-1</v>
      </c>
      <c r="CX133" s="195">
        <f t="shared" si="666"/>
        <v>-1</v>
      </c>
      <c r="CY133" s="195">
        <f t="shared" si="667"/>
        <v>2</v>
      </c>
      <c r="CZ133" s="195">
        <f t="shared" si="667"/>
        <v>-1</v>
      </c>
      <c r="DA133" s="195">
        <f t="shared" si="667"/>
        <v>-1</v>
      </c>
      <c r="DB133" s="373">
        <f t="shared" si="667"/>
        <v>-3</v>
      </c>
      <c r="DC133" s="373">
        <f t="shared" si="667"/>
        <v>0</v>
      </c>
      <c r="DD133" s="373">
        <f t="shared" si="667"/>
        <v>1</v>
      </c>
      <c r="DE133" s="373">
        <f t="shared" si="667"/>
        <v>3</v>
      </c>
      <c r="DF133" s="373">
        <f t="shared" si="667"/>
        <v>-7</v>
      </c>
      <c r="DG133" s="373">
        <f t="shared" si="667"/>
        <v>-7</v>
      </c>
      <c r="DH133" s="373">
        <f t="shared" si="667"/>
        <v>-3</v>
      </c>
      <c r="DI133" s="373">
        <f t="shared" si="668"/>
        <v>4</v>
      </c>
      <c r="DJ133" s="373">
        <f t="shared" si="668"/>
        <v>7</v>
      </c>
      <c r="DK133" s="373">
        <f t="shared" si="668"/>
        <v>1</v>
      </c>
      <c r="DL133" s="373">
        <f t="shared" si="668"/>
        <v>2</v>
      </c>
      <c r="DM133" s="373">
        <f t="shared" si="668"/>
        <v>1</v>
      </c>
      <c r="DN133" s="373">
        <f t="shared" si="668"/>
        <v>1</v>
      </c>
      <c r="DO133" s="373">
        <f t="shared" si="668"/>
        <v>4</v>
      </c>
      <c r="DP133" s="373">
        <f t="shared" si="668"/>
        <v>0</v>
      </c>
      <c r="DQ133" s="373">
        <f t="shared" si="668"/>
        <v>-8</v>
      </c>
      <c r="DR133" s="373">
        <f t="shared" si="668"/>
        <v>0</v>
      </c>
      <c r="DS133" s="373">
        <f t="shared" si="668"/>
        <v>-4</v>
      </c>
      <c r="DT133" s="373">
        <f t="shared" si="668"/>
        <v>-4</v>
      </c>
      <c r="DU133" s="373"/>
      <c r="DV133" s="373"/>
      <c r="DW133" s="373"/>
      <c r="DX133" s="373"/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669" ref="C134:V134">SUM(C129:C133)</f>
        <v>289</v>
      </c>
      <c r="D134" s="110">
        <f t="shared" si="669"/>
        <v>333</v>
      </c>
      <c r="E134" s="110">
        <f t="shared" si="669"/>
        <v>784</v>
      </c>
      <c r="F134" s="110">
        <f t="shared" si="669"/>
        <v>714</v>
      </c>
      <c r="G134" s="110">
        <f t="shared" si="669"/>
        <v>805</v>
      </c>
      <c r="H134" s="111">
        <f t="shared" si="669"/>
        <v>914</v>
      </c>
      <c r="I134" s="110">
        <f t="shared" si="669"/>
        <v>1056</v>
      </c>
      <c r="J134" s="111">
        <f t="shared" si="669"/>
        <v>1167</v>
      </c>
      <c r="K134" s="110">
        <f t="shared" si="669"/>
        <v>181</v>
      </c>
      <c r="L134" s="112">
        <f t="shared" si="669"/>
        <v>24</v>
      </c>
      <c r="M134" s="111">
        <f t="shared" si="669"/>
        <v>233</v>
      </c>
      <c r="N134" s="115">
        <f t="shared" si="669"/>
        <v>237</v>
      </c>
      <c r="O134" s="115">
        <f t="shared" si="669"/>
        <v>146</v>
      </c>
      <c r="P134" s="115">
        <f t="shared" si="669"/>
        <v>0</v>
      </c>
      <c r="Q134" s="115">
        <f t="shared" si="669"/>
        <v>0</v>
      </c>
      <c r="R134" s="115">
        <f t="shared" si="669"/>
        <v>0</v>
      </c>
      <c r="S134" s="115">
        <f t="shared" si="669"/>
        <v>0</v>
      </c>
      <c r="T134" s="115">
        <f t="shared" si="669"/>
        <v>0</v>
      </c>
      <c r="U134" s="115">
        <f t="shared" si="669"/>
        <v>0</v>
      </c>
      <c r="V134" s="115">
        <f t="shared" si="669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si="670" ref="Y134:AF134">SUM(Y129+Y130+Y131+Y132+Y133)</f>
        <v>18</v>
      </c>
      <c r="Z134" s="196">
        <f t="shared" si="670"/>
        <v>8</v>
      </c>
      <c r="AA134" s="196">
        <f t="shared" si="670"/>
        <v>25</v>
      </c>
      <c r="AB134" s="196">
        <f t="shared" si="670"/>
        <v>43</v>
      </c>
      <c r="AC134" s="196">
        <f t="shared" si="670"/>
        <v>30</v>
      </c>
      <c r="AD134" s="196">
        <f t="shared" si="670"/>
        <v>40</v>
      </c>
      <c r="AE134" s="196">
        <f t="shared" si="670"/>
        <v>515</v>
      </c>
      <c r="AF134" s="196">
        <f t="shared" si="670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75">
        <v>116</v>
      </c>
      <c r="BJ134" s="538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/>
      <c r="BP134" s="196"/>
      <c r="BQ134" s="196"/>
      <c r="BR134" s="196"/>
      <c r="BS134" s="196"/>
      <c r="BT134" s="196"/>
      <c r="BU134" s="109">
        <f t="shared" si="671" ref="BU134:BY134">SUM(BU129:BU133)</f>
        <v>-143</v>
      </c>
      <c r="BV134" s="111">
        <f t="shared" si="671"/>
        <v>-333</v>
      </c>
      <c r="BW134" s="111">
        <f t="shared" si="671"/>
        <v>-784</v>
      </c>
      <c r="BX134" s="111">
        <f t="shared" si="671"/>
        <v>-714</v>
      </c>
      <c r="BY134" s="111">
        <f t="shared" si="671"/>
        <v>-805</v>
      </c>
      <c r="BZ134" s="111">
        <f t="shared" si="672" ref="BZ134:CH134">SUM(BZ129:BZ133)</f>
        <v>-914</v>
      </c>
      <c r="CA134" s="111">
        <f t="shared" si="672"/>
        <v>-1056</v>
      </c>
      <c r="CB134" s="111">
        <f t="shared" si="672"/>
        <v>-1167</v>
      </c>
      <c r="CC134" s="111">
        <f t="shared" si="672"/>
        <v>-177</v>
      </c>
      <c r="CD134" s="374">
        <f t="shared" si="672"/>
        <v>0</v>
      </c>
      <c r="CE134" s="111">
        <f t="shared" si="672"/>
        <v>-215</v>
      </c>
      <c r="CF134" s="111">
        <f t="shared" si="672"/>
        <v>-229</v>
      </c>
      <c r="CG134" s="111">
        <f t="shared" si="672"/>
        <v>-121</v>
      </c>
      <c r="CH134" s="111">
        <f t="shared" si="672"/>
        <v>43</v>
      </c>
      <c r="CI134" s="111">
        <f t="shared" si="673" ref="CI134:CJ134">SUM(CI129:CI133)</f>
        <v>30</v>
      </c>
      <c r="CJ134" s="196">
        <f t="shared" si="673"/>
        <v>40</v>
      </c>
      <c r="CK134" s="196">
        <f t="shared" si="674" ref="CK134:CL134">SUM(CK129:CK133)</f>
        <v>515</v>
      </c>
      <c r="CL134" s="196">
        <f t="shared" si="674"/>
        <v>983</v>
      </c>
      <c r="CM134" s="196">
        <f t="shared" si="675" ref="CM134:CN134">SUM(CM129:CM133)</f>
        <v>1100</v>
      </c>
      <c r="CN134" s="196">
        <f t="shared" si="675"/>
        <v>792</v>
      </c>
      <c r="CO134" s="196">
        <f t="shared" si="676" ref="CO134:CQ134">SUM(CO129:CO133)</f>
        <v>375</v>
      </c>
      <c r="CP134" s="374">
        <f t="shared" si="676"/>
        <v>15</v>
      </c>
      <c r="CQ134" s="196">
        <f t="shared" si="676"/>
        <v>-18</v>
      </c>
      <c r="CR134" s="196">
        <f t="shared" si="677" ref="CR134">SUM(CR129:CR133)</f>
        <v>-7</v>
      </c>
      <c r="CS134" s="196">
        <f t="shared" si="678" ref="CS134">SUM(CS129:CS133)</f>
        <v>96</v>
      </c>
      <c r="CT134" s="196">
        <f t="shared" si="679" ref="CT134">SUM(CT129:CT133)</f>
        <v>277</v>
      </c>
      <c r="CU134" s="196">
        <f t="shared" si="680" ref="CU134">SUM(CU129:CU133)</f>
        <v>1341</v>
      </c>
      <c r="CV134" s="196">
        <f t="shared" si="681" ref="CV134">SUM(CV129:CV133)</f>
        <v>1154</v>
      </c>
      <c r="CW134" s="196">
        <f t="shared" si="682" ref="CW134">SUM(CW129:CW133)</f>
        <v>571</v>
      </c>
      <c r="CX134" s="196">
        <f t="shared" si="683" ref="CX134">SUM(CX129:CX133)</f>
        <v>-40</v>
      </c>
      <c r="CY134" s="196">
        <f t="shared" si="684" ref="CY134">SUM(CY129:CY133)</f>
        <v>-157</v>
      </c>
      <c r="CZ134" s="196">
        <f t="shared" si="685" ref="CZ134">SUM(CZ129:CZ133)</f>
        <v>144</v>
      </c>
      <c r="DA134" s="196">
        <f t="shared" si="686" ref="DA134">SUM(DA129:DA133)</f>
        <v>-27</v>
      </c>
      <c r="DB134" s="374">
        <f t="shared" si="687" ref="DB134">SUM(DB129:DB133)</f>
        <v>29</v>
      </c>
      <c r="DC134" s="374">
        <f t="shared" si="688" ref="DC134">SUM(DC129:DC133)</f>
        <v>56</v>
      </c>
      <c r="DD134" s="374">
        <f t="shared" si="689" ref="DD134">SUM(DD129:DD133)</f>
        <v>76</v>
      </c>
      <c r="DE134" s="374">
        <f t="shared" si="690" ref="DE134">SUM(DE129:DE133)</f>
        <v>93</v>
      </c>
      <c r="DF134" s="374">
        <f t="shared" si="691" ref="DF134:DG134">SUM(DF129:DF133)</f>
        <v>-158</v>
      </c>
      <c r="DG134" s="374">
        <f t="shared" si="691"/>
        <v>-721</v>
      </c>
      <c r="DH134" s="374">
        <f t="shared" si="692" ref="DH134">SUM(DH129:DH133)</f>
        <v>-369</v>
      </c>
      <c r="DI134" s="374">
        <f t="shared" si="693" ref="DI134">SUM(DI129:DI133)</f>
        <v>-96</v>
      </c>
      <c r="DJ134" s="374">
        <f t="shared" si="694" ref="DJ134:DK134">SUM(DJ129:DJ133)</f>
        <v>164</v>
      </c>
      <c r="DK134" s="374">
        <f t="shared" si="694"/>
        <v>-113</v>
      </c>
      <c r="DL134" s="374">
        <f t="shared" si="695" ref="DL134:DM134">SUM(DL129:DL133)</f>
        <v>109</v>
      </c>
      <c r="DM134" s="374">
        <f t="shared" si="695"/>
        <v>74</v>
      </c>
      <c r="DN134" s="374">
        <f t="shared" si="696" ref="DN134:DO134">SUM(DN129:DN133)</f>
        <v>-31</v>
      </c>
      <c r="DO134" s="374">
        <f t="shared" si="696"/>
        <v>60</v>
      </c>
      <c r="DP134" s="374">
        <f t="shared" si="697" ref="DP134">SUM(DP129:DP133)</f>
        <v>61</v>
      </c>
      <c r="DQ134" s="374">
        <f t="shared" si="698" ref="DQ134:DR134">SUM(DQ129:DQ133)</f>
        <v>-103</v>
      </c>
      <c r="DR134" s="374">
        <f t="shared" si="698"/>
        <v>0</v>
      </c>
      <c r="DS134" s="374">
        <f t="shared" si="699" ref="DS134:DT134">SUM(DS129:DS133)</f>
        <v>-300</v>
      </c>
      <c r="DT134" s="374">
        <f t="shared" si="699"/>
        <v>-825</v>
      </c>
      <c r="DU134" s="374"/>
      <c r="DV134" s="374"/>
      <c r="DW134" s="374"/>
      <c r="DX134" s="374"/>
      <c r="DY134" s="374"/>
      <c r="DZ134" s="374"/>
      <c r="EA134" s="374"/>
      <c r="EC134" s="77">
        <f>SUM(EC129:EC133)</f>
        <v>0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75">
        <v>24</v>
      </c>
      <c r="BJ136" s="538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0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75">
        <v>10</v>
      </c>
      <c r="BJ137" s="538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0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75">
        <v>24</v>
      </c>
      <c r="BJ138" s="538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0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75">
        <v>6</v>
      </c>
      <c r="BJ139" s="538">
        <v>4</v>
      </c>
      <c r="BK139" s="374">
        <v>3</v>
      </c>
      <c r="BL139" s="56">
        <v>4</v>
      </c>
      <c r="BM139" s="196">
        <v>0</v>
      </c>
      <c r="BN139" s="196">
        <v>0</v>
      </c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75">
        <v>2</v>
      </c>
      <c r="BJ140" s="538">
        <v>2</v>
      </c>
      <c r="BK140" s="374">
        <v>1</v>
      </c>
      <c r="BL140" s="56">
        <v>0</v>
      </c>
      <c r="BM140" s="196">
        <v>0</v>
      </c>
      <c r="BN140" s="196">
        <v>0</v>
      </c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si="700" ref="AF141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75">
        <v>66</v>
      </c>
      <c r="BJ141" s="538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0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ht="15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74">
        <v>5044</v>
      </c>
      <c r="BJ143" s="537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/>
      <c r="BP143" s="195"/>
      <c r="BQ143" s="195"/>
      <c r="BR143" s="195"/>
      <c r="BS143" s="195"/>
      <c r="BT143" s="195"/>
      <c r="BU143" s="103">
        <f t="shared" si="701" ref="BU143:CD147">O143-C143</f>
        <v>-2338</v>
      </c>
      <c r="BV143" s="101">
        <f t="shared" si="701"/>
        <v>-4679</v>
      </c>
      <c r="BW143" s="101">
        <f t="shared" si="701"/>
        <v>-8737</v>
      </c>
      <c r="BX143" s="101">
        <f t="shared" si="701"/>
        <v>-9360</v>
      </c>
      <c r="BY143" s="101">
        <f t="shared" si="701"/>
        <v>-9101</v>
      </c>
      <c r="BZ143" s="101">
        <f t="shared" si="701"/>
        <v>-8444</v>
      </c>
      <c r="CA143" s="101">
        <f t="shared" si="701"/>
        <v>-7810</v>
      </c>
      <c r="CB143" s="101">
        <f t="shared" si="701"/>
        <v>-7259</v>
      </c>
      <c r="CC143" s="101">
        <f t="shared" si="701"/>
        <v>-5581</v>
      </c>
      <c r="CD143" s="373">
        <f t="shared" si="701"/>
        <v>-3710</v>
      </c>
      <c r="CE143" s="101">
        <f t="shared" si="702" ref="CE143:CN147">Y143-M143</f>
        <v>-1925</v>
      </c>
      <c r="CF143" s="101">
        <f t="shared" si="702"/>
        <v>-1298</v>
      </c>
      <c r="CG143" s="101">
        <f t="shared" si="702"/>
        <v>-602</v>
      </c>
      <c r="CH143" s="101">
        <f t="shared" si="702"/>
        <v>613</v>
      </c>
      <c r="CI143" s="101">
        <f t="shared" si="702"/>
        <v>2132</v>
      </c>
      <c r="CJ143" s="195">
        <f t="shared" si="702"/>
        <v>4226</v>
      </c>
      <c r="CK143" s="195">
        <f t="shared" si="702"/>
        <v>8347</v>
      </c>
      <c r="CL143" s="195">
        <f t="shared" si="702"/>
        <v>9770</v>
      </c>
      <c r="CM143" s="195">
        <f t="shared" si="702"/>
        <v>9980</v>
      </c>
      <c r="CN143" s="195">
        <f t="shared" si="702"/>
        <v>9754</v>
      </c>
      <c r="CO143" s="195">
        <f t="shared" si="703" ref="CO143:CX147">AI143-W143</f>
        <v>8852</v>
      </c>
      <c r="CP143" s="373">
        <f t="shared" si="703"/>
        <v>7439</v>
      </c>
      <c r="CQ143" s="195">
        <f t="shared" si="703"/>
        <v>6191</v>
      </c>
      <c r="CR143" s="195">
        <f t="shared" si="703"/>
        <v>5397</v>
      </c>
      <c r="CS143" s="195">
        <f t="shared" si="703"/>
        <v>5228</v>
      </c>
      <c r="CT143" s="195">
        <f t="shared" si="703"/>
        <v>5466</v>
      </c>
      <c r="CU143" s="195">
        <f t="shared" si="703"/>
        <v>5603</v>
      </c>
      <c r="CV143" s="195">
        <f t="shared" si="703"/>
        <v>3580</v>
      </c>
      <c r="CW143" s="195">
        <f t="shared" si="703"/>
        <v>-804</v>
      </c>
      <c r="CX143" s="195">
        <f t="shared" si="703"/>
        <v>-2233</v>
      </c>
      <c r="CY143" s="195">
        <f t="shared" si="704" ref="CY143:DH147">AS143-AG143</f>
        <v>-2577</v>
      </c>
      <c r="CZ143" s="195">
        <f t="shared" si="704"/>
        <v>-2780</v>
      </c>
      <c r="DA143" s="195">
        <f t="shared" si="704"/>
        <v>-2972</v>
      </c>
      <c r="DB143" s="373">
        <f t="shared" si="704"/>
        <v>-3020</v>
      </c>
      <c r="DC143" s="373">
        <f t="shared" si="704"/>
        <v>-2883</v>
      </c>
      <c r="DD143" s="373">
        <f t="shared" si="704"/>
        <v>-2502</v>
      </c>
      <c r="DE143" s="373">
        <f t="shared" si="704"/>
        <v>-2351</v>
      </c>
      <c r="DF143" s="373">
        <f t="shared" si="704"/>
        <v>-2611</v>
      </c>
      <c r="DG143" s="373">
        <f t="shared" si="704"/>
        <v>-2445</v>
      </c>
      <c r="DH143" s="373">
        <f t="shared" si="704"/>
        <v>-2087</v>
      </c>
      <c r="DI143" s="373">
        <f t="shared" si="705" ref="DI143:DT147">BC143-AQ143</f>
        <v>-1718</v>
      </c>
      <c r="DJ143" s="373">
        <f t="shared" si="705"/>
        <v>-1565</v>
      </c>
      <c r="DK143" s="373">
        <f t="shared" si="705"/>
        <v>-1770</v>
      </c>
      <c r="DL143" s="373">
        <f t="shared" si="705"/>
        <v>-1479</v>
      </c>
      <c r="DM143" s="373">
        <f t="shared" si="705"/>
        <v>-1000</v>
      </c>
      <c r="DN143" s="373">
        <f t="shared" si="705"/>
        <v>-789</v>
      </c>
      <c r="DO143" s="373">
        <f t="shared" si="705"/>
        <v>-421</v>
      </c>
      <c r="DP143" s="373">
        <f t="shared" si="705"/>
        <v>-761</v>
      </c>
      <c r="DQ143" s="373">
        <f t="shared" si="705"/>
        <v>-840</v>
      </c>
      <c r="DR143" s="373">
        <f t="shared" si="705"/>
        <v>-796</v>
      </c>
      <c r="DS143" s="373">
        <f t="shared" si="705"/>
        <v>-1622</v>
      </c>
      <c r="DT143" s="373">
        <f t="shared" si="705"/>
        <v>-956</v>
      </c>
      <c r="DU143" s="373"/>
      <c r="DV143" s="373"/>
      <c r="DW143" s="373"/>
      <c r="DX143" s="373"/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7290</v>
      </c>
    </row>
    <row r="144" spans="1:133" s="51" customFormat="1" ht="15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74">
        <v>2828</v>
      </c>
      <c r="BJ144" s="537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/>
      <c r="BP144" s="195"/>
      <c r="BQ144" s="195"/>
      <c r="BR144" s="195"/>
      <c r="BS144" s="195"/>
      <c r="BT144" s="195"/>
      <c r="BU144" s="103">
        <f t="shared" si="701"/>
        <v>-288</v>
      </c>
      <c r="BV144" s="101">
        <f t="shared" si="701"/>
        <v>-910</v>
      </c>
      <c r="BW144" s="101">
        <f t="shared" si="701"/>
        <v>-1994</v>
      </c>
      <c r="BX144" s="101">
        <f t="shared" si="701"/>
        <v>-2283</v>
      </c>
      <c r="BY144" s="101">
        <f t="shared" si="701"/>
        <v>-2316</v>
      </c>
      <c r="BZ144" s="101">
        <f t="shared" si="701"/>
        <v>-2390</v>
      </c>
      <c r="CA144" s="101">
        <f t="shared" si="701"/>
        <v>-2438</v>
      </c>
      <c r="CB144" s="101">
        <f t="shared" si="701"/>
        <v>-2506</v>
      </c>
      <c r="CC144" s="101">
        <f t="shared" si="701"/>
        <v>-2072</v>
      </c>
      <c r="CD144" s="373">
        <f t="shared" si="701"/>
        <v>-1447</v>
      </c>
      <c r="CE144" s="101">
        <f t="shared" si="702"/>
        <v>-787</v>
      </c>
      <c r="CF144" s="101">
        <f t="shared" si="702"/>
        <v>-469</v>
      </c>
      <c r="CG144" s="101">
        <f t="shared" si="702"/>
        <v>-280</v>
      </c>
      <c r="CH144" s="101">
        <f t="shared" si="702"/>
        <v>40</v>
      </c>
      <c r="CI144" s="101">
        <f t="shared" si="702"/>
        <v>508</v>
      </c>
      <c r="CJ144" s="195">
        <f t="shared" si="702"/>
        <v>1157</v>
      </c>
      <c r="CK144" s="195">
        <f t="shared" si="702"/>
        <v>2383</v>
      </c>
      <c r="CL144" s="195">
        <f t="shared" si="702"/>
        <v>3121</v>
      </c>
      <c r="CM144" s="195">
        <f t="shared" si="702"/>
        <v>3607</v>
      </c>
      <c r="CN144" s="195">
        <f t="shared" si="702"/>
        <v>3811</v>
      </c>
      <c r="CO144" s="195">
        <f t="shared" si="703"/>
        <v>3482</v>
      </c>
      <c r="CP144" s="373">
        <f t="shared" si="703"/>
        <v>2910</v>
      </c>
      <c r="CQ144" s="195">
        <f t="shared" si="703"/>
        <v>2439</v>
      </c>
      <c r="CR144" s="195">
        <f t="shared" si="703"/>
        <v>2017</v>
      </c>
      <c r="CS144" s="195">
        <f t="shared" si="703"/>
        <v>1877</v>
      </c>
      <c r="CT144" s="195">
        <f t="shared" si="703"/>
        <v>1985</v>
      </c>
      <c r="CU144" s="195">
        <f t="shared" si="703"/>
        <v>2125</v>
      </c>
      <c r="CV144" s="195">
        <f t="shared" si="703"/>
        <v>1612</v>
      </c>
      <c r="CW144" s="195">
        <f t="shared" si="703"/>
        <v>372</v>
      </c>
      <c r="CX144" s="195">
        <f t="shared" si="703"/>
        <v>-28</v>
      </c>
      <c r="CY144" s="195">
        <f t="shared" si="704"/>
        <v>-491</v>
      </c>
      <c r="CZ144" s="195">
        <f t="shared" si="704"/>
        <v>-574</v>
      </c>
      <c r="DA144" s="195">
        <f t="shared" si="704"/>
        <v>-619</v>
      </c>
      <c r="DB144" s="373">
        <f t="shared" si="704"/>
        <v>-675</v>
      </c>
      <c r="DC144" s="373">
        <f t="shared" si="704"/>
        <v>-582</v>
      </c>
      <c r="DD144" s="373">
        <f t="shared" si="704"/>
        <v>-562</v>
      </c>
      <c r="DE144" s="373">
        <f t="shared" si="704"/>
        <v>-330</v>
      </c>
      <c r="DF144" s="373">
        <f t="shared" si="704"/>
        <v>-341</v>
      </c>
      <c r="DG144" s="373">
        <f t="shared" si="704"/>
        <v>-87</v>
      </c>
      <c r="DH144" s="373">
        <f t="shared" si="704"/>
        <v>135</v>
      </c>
      <c r="DI144" s="373">
        <f t="shared" si="705"/>
        <v>307</v>
      </c>
      <c r="DJ144" s="373">
        <f t="shared" si="705"/>
        <v>277</v>
      </c>
      <c r="DK144" s="373">
        <f t="shared" si="705"/>
        <v>217</v>
      </c>
      <c r="DL144" s="373">
        <f t="shared" si="705"/>
        <v>240</v>
      </c>
      <c r="DM144" s="373">
        <f t="shared" si="705"/>
        <v>273</v>
      </c>
      <c r="DN144" s="373">
        <f t="shared" si="705"/>
        <v>242</v>
      </c>
      <c r="DO144" s="373">
        <f t="shared" si="705"/>
        <v>240</v>
      </c>
      <c r="DP144" s="373">
        <f t="shared" si="705"/>
        <v>184</v>
      </c>
      <c r="DQ144" s="373">
        <f t="shared" si="705"/>
        <v>22</v>
      </c>
      <c r="DR144" s="373">
        <f t="shared" si="705"/>
        <v>-63</v>
      </c>
      <c r="DS144" s="373">
        <f t="shared" si="705"/>
        <v>-596</v>
      </c>
      <c r="DT144" s="373">
        <f t="shared" si="705"/>
        <v>-835</v>
      </c>
      <c r="DU144" s="373"/>
      <c r="DV144" s="373"/>
      <c r="DW144" s="373"/>
      <c r="DX144" s="373"/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3029</v>
      </c>
    </row>
    <row r="145" spans="1:133" s="51" customFormat="1" ht="15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74">
        <v>111</v>
      </c>
      <c r="BJ145" s="537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/>
      <c r="BP145" s="195"/>
      <c r="BQ145" s="195"/>
      <c r="BR145" s="195"/>
      <c r="BS145" s="195"/>
      <c r="BT145" s="195"/>
      <c r="BU145" s="103">
        <f t="shared" si="701"/>
        <v>-74</v>
      </c>
      <c r="BV145" s="101">
        <f t="shared" si="701"/>
        <v>-98</v>
      </c>
      <c r="BW145" s="101">
        <f t="shared" si="701"/>
        <v>-136</v>
      </c>
      <c r="BX145" s="101">
        <f t="shared" si="701"/>
        <v>-132</v>
      </c>
      <c r="BY145" s="101">
        <f t="shared" si="701"/>
        <v>-87</v>
      </c>
      <c r="BZ145" s="101">
        <f t="shared" si="701"/>
        <v>3</v>
      </c>
      <c r="CA145" s="101">
        <f t="shared" si="701"/>
        <v>12</v>
      </c>
      <c r="CB145" s="101">
        <f t="shared" si="701"/>
        <v>44</v>
      </c>
      <c r="CC145" s="101">
        <f t="shared" si="701"/>
        <v>130</v>
      </c>
      <c r="CD145" s="373">
        <f t="shared" si="701"/>
        <v>167</v>
      </c>
      <c r="CE145" s="101">
        <f t="shared" si="702"/>
        <v>181</v>
      </c>
      <c r="CF145" s="101">
        <f t="shared" si="702"/>
        <v>169</v>
      </c>
      <c r="CG145" s="101">
        <f t="shared" si="702"/>
        <v>166</v>
      </c>
      <c r="CH145" s="101">
        <f t="shared" si="702"/>
        <v>161</v>
      </c>
      <c r="CI145" s="101">
        <f t="shared" si="702"/>
        <v>161</v>
      </c>
      <c r="CJ145" s="195">
        <f t="shared" si="702"/>
        <v>157</v>
      </c>
      <c r="CK145" s="195">
        <f t="shared" si="702"/>
        <v>142</v>
      </c>
      <c r="CL145" s="195">
        <f t="shared" si="702"/>
        <v>107</v>
      </c>
      <c r="CM145" s="195">
        <f t="shared" si="702"/>
        <v>131</v>
      </c>
      <c r="CN145" s="195">
        <f t="shared" si="702"/>
        <v>125</v>
      </c>
      <c r="CO145" s="195">
        <f t="shared" si="703"/>
        <v>49</v>
      </c>
      <c r="CP145" s="373">
        <f t="shared" si="703"/>
        <v>28</v>
      </c>
      <c r="CQ145" s="195">
        <f t="shared" si="703"/>
        <v>0</v>
      </c>
      <c r="CR145" s="195">
        <f t="shared" si="703"/>
        <v>-14</v>
      </c>
      <c r="CS145" s="195">
        <f t="shared" si="703"/>
        <v>22</v>
      </c>
      <c r="CT145" s="195">
        <f t="shared" si="703"/>
        <v>61</v>
      </c>
      <c r="CU145" s="195">
        <f t="shared" si="703"/>
        <v>74</v>
      </c>
      <c r="CV145" s="195">
        <f t="shared" si="703"/>
        <v>43</v>
      </c>
      <c r="CW145" s="195">
        <f t="shared" si="703"/>
        <v>-18</v>
      </c>
      <c r="CX145" s="195">
        <f t="shared" si="703"/>
        <v>-55</v>
      </c>
      <c r="CY145" s="195">
        <f t="shared" si="704"/>
        <v>-88</v>
      </c>
      <c r="CZ145" s="195">
        <f t="shared" si="704"/>
        <v>-139</v>
      </c>
      <c r="DA145" s="195">
        <f t="shared" si="704"/>
        <v>-130</v>
      </c>
      <c r="DB145" s="373">
        <f t="shared" si="704"/>
        <v>-160</v>
      </c>
      <c r="DC145" s="373">
        <f t="shared" si="704"/>
        <v>-118</v>
      </c>
      <c r="DD145" s="373">
        <f t="shared" si="704"/>
        <v>-71</v>
      </c>
      <c r="DE145" s="373">
        <f t="shared" si="704"/>
        <v>-86</v>
      </c>
      <c r="DF145" s="373">
        <f t="shared" si="704"/>
        <v>-101</v>
      </c>
      <c r="DG145" s="373">
        <f t="shared" si="704"/>
        <v>-111</v>
      </c>
      <c r="DH145" s="373">
        <f t="shared" si="704"/>
        <v>-102</v>
      </c>
      <c r="DI145" s="373">
        <f t="shared" si="705"/>
        <v>-62</v>
      </c>
      <c r="DJ145" s="373">
        <f t="shared" si="705"/>
        <v>-59</v>
      </c>
      <c r="DK145" s="373">
        <f t="shared" si="705"/>
        <v>-90</v>
      </c>
      <c r="DL145" s="373">
        <f t="shared" si="705"/>
        <v>-59</v>
      </c>
      <c r="DM145" s="373">
        <f t="shared" si="705"/>
        <v>-58</v>
      </c>
      <c r="DN145" s="373">
        <f t="shared" si="705"/>
        <v>-45</v>
      </c>
      <c r="DO145" s="373">
        <f t="shared" si="705"/>
        <v>-44</v>
      </c>
      <c r="DP145" s="373">
        <f t="shared" si="705"/>
        <v>-54</v>
      </c>
      <c r="DQ145" s="373">
        <f t="shared" si="705"/>
        <v>-42</v>
      </c>
      <c r="DR145" s="373">
        <f t="shared" si="705"/>
        <v>-33</v>
      </c>
      <c r="DS145" s="373">
        <f t="shared" si="705"/>
        <v>-42</v>
      </c>
      <c r="DT145" s="373">
        <f t="shared" si="705"/>
        <v>-17</v>
      </c>
      <c r="DU145" s="373"/>
      <c r="DV145" s="373"/>
      <c r="DW145" s="373"/>
      <c r="DX145" s="373"/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161</v>
      </c>
    </row>
    <row r="146" spans="1:133" s="51" customFormat="1" ht="15.75" thickBot="1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48">
        <v>31</v>
      </c>
      <c r="BI146" s="476">
        <v>34</v>
      </c>
      <c r="BJ146" s="539">
        <v>35</v>
      </c>
      <c r="BK146" s="563">
        <v>40</v>
      </c>
      <c r="BL146" s="56">
        <v>37</v>
      </c>
      <c r="BM146" s="195">
        <v>36</v>
      </c>
      <c r="BN146" s="195">
        <v>24</v>
      </c>
      <c r="BO146" s="56"/>
      <c r="BP146" s="195"/>
      <c r="BQ146" s="195"/>
      <c r="BR146" s="195"/>
      <c r="BS146" s="195"/>
      <c r="BU146" s="103">
        <f t="shared" si="701"/>
        <v>-25</v>
      </c>
      <c r="BV146" s="101">
        <f t="shared" si="701"/>
        <v>-39</v>
      </c>
      <c r="BW146" s="101">
        <f t="shared" si="701"/>
        <v>-44</v>
      </c>
      <c r="BX146" s="101">
        <f t="shared" si="701"/>
        <v>-35</v>
      </c>
      <c r="BY146" s="101">
        <f t="shared" si="701"/>
        <v>-16</v>
      </c>
      <c r="BZ146" s="101">
        <f t="shared" si="701"/>
        <v>-14</v>
      </c>
      <c r="CA146" s="101">
        <f t="shared" si="701"/>
        <v>5</v>
      </c>
      <c r="CB146" s="101">
        <f t="shared" si="701"/>
        <v>23</v>
      </c>
      <c r="CC146" s="101">
        <f t="shared" si="701"/>
        <v>45</v>
      </c>
      <c r="CD146" s="373">
        <f t="shared" si="701"/>
        <v>50</v>
      </c>
      <c r="CE146" s="101">
        <f t="shared" si="702"/>
        <v>54</v>
      </c>
      <c r="CF146" s="101">
        <f t="shared" si="702"/>
        <v>50</v>
      </c>
      <c r="CG146" s="101">
        <f t="shared" si="702"/>
        <v>50</v>
      </c>
      <c r="CH146" s="101">
        <f t="shared" si="702"/>
        <v>48</v>
      </c>
      <c r="CI146" s="101">
        <f t="shared" si="702"/>
        <v>45</v>
      </c>
      <c r="CJ146" s="195">
        <f t="shared" si="702"/>
        <v>48</v>
      </c>
      <c r="CK146" s="195">
        <f t="shared" si="702"/>
        <v>55</v>
      </c>
      <c r="CL146" s="195">
        <f t="shared" si="702"/>
        <v>63</v>
      </c>
      <c r="CM146" s="195">
        <f t="shared" si="702"/>
        <v>46</v>
      </c>
      <c r="CN146" s="195">
        <f t="shared" si="702"/>
        <v>32</v>
      </c>
      <c r="CO146" s="195">
        <f t="shared" si="703"/>
        <v>18</v>
      </c>
      <c r="CP146" s="373">
        <f t="shared" si="703"/>
        <v>10</v>
      </c>
      <c r="CQ146" s="195">
        <f t="shared" si="703"/>
        <v>-2</v>
      </c>
      <c r="CR146" s="195">
        <f t="shared" si="703"/>
        <v>-12</v>
      </c>
      <c r="CS146" s="195">
        <f t="shared" si="703"/>
        <v>-3</v>
      </c>
      <c r="CT146" s="195">
        <f t="shared" si="703"/>
        <v>15</v>
      </c>
      <c r="CU146" s="195">
        <f t="shared" si="703"/>
        <v>14</v>
      </c>
      <c r="CV146" s="195">
        <f t="shared" si="703"/>
        <v>8</v>
      </c>
      <c r="CW146" s="195">
        <f t="shared" si="703"/>
        <v>-11</v>
      </c>
      <c r="CX146" s="195">
        <f t="shared" si="703"/>
        <v>-21</v>
      </c>
      <c r="CY146" s="195">
        <f t="shared" si="704"/>
        <v>-27</v>
      </c>
      <c r="CZ146" s="195">
        <f t="shared" si="704"/>
        <v>-43</v>
      </c>
      <c r="DA146" s="195">
        <f t="shared" si="704"/>
        <v>-53</v>
      </c>
      <c r="DB146" s="373">
        <f t="shared" si="704"/>
        <v>-49</v>
      </c>
      <c r="DC146" s="373">
        <f t="shared" si="704"/>
        <v>-35</v>
      </c>
      <c r="DD146" s="373">
        <f t="shared" si="704"/>
        <v>-34</v>
      </c>
      <c r="DE146" s="373">
        <f t="shared" si="704"/>
        <v>-26</v>
      </c>
      <c r="DF146" s="373">
        <f t="shared" si="704"/>
        <v>-35</v>
      </c>
      <c r="DG146" s="373">
        <f t="shared" si="704"/>
        <v>-29</v>
      </c>
      <c r="DH146" s="373">
        <f t="shared" si="704"/>
        <v>-34</v>
      </c>
      <c r="DI146" s="373">
        <f t="shared" si="705"/>
        <v>-34</v>
      </c>
      <c r="DJ146" s="373">
        <f t="shared" si="705"/>
        <v>-44</v>
      </c>
      <c r="DK146" s="373">
        <f t="shared" si="705"/>
        <v>-31</v>
      </c>
      <c r="DL146" s="373">
        <f t="shared" si="705"/>
        <v>-29</v>
      </c>
      <c r="DM146" s="373">
        <f t="shared" si="705"/>
        <v>-26</v>
      </c>
      <c r="DN146" s="373">
        <f t="shared" si="705"/>
        <v>-16</v>
      </c>
      <c r="DO146" s="373">
        <f t="shared" si="705"/>
        <v>-15</v>
      </c>
      <c r="DP146" s="373">
        <f t="shared" si="705"/>
        <v>-14</v>
      </c>
      <c r="DQ146" s="373">
        <f t="shared" si="705"/>
        <v>-17</v>
      </c>
      <c r="DR146" s="373">
        <f t="shared" si="705"/>
        <v>-20</v>
      </c>
      <c r="DS146" s="373">
        <f t="shared" si="705"/>
        <v>-25</v>
      </c>
      <c r="DT146" s="373">
        <f t="shared" si="705"/>
        <v>-31</v>
      </c>
      <c r="DU146" s="373"/>
      <c r="DV146" s="373"/>
      <c r="DW146" s="373"/>
      <c r="DX146" s="373"/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24</v>
      </c>
    </row>
    <row r="147" spans="1:133" s="51" customFormat="1" ht="15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74">
        <v>16</v>
      </c>
      <c r="BJ147" s="537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/>
      <c r="BP147" s="195"/>
      <c r="BQ147" s="195"/>
      <c r="BR147" s="195"/>
      <c r="BS147" s="195"/>
      <c r="BT147" s="570"/>
      <c r="BU147" s="103">
        <f t="shared" si="701"/>
        <v>-2</v>
      </c>
      <c r="BV147" s="101">
        <f t="shared" si="701"/>
        <v>-4</v>
      </c>
      <c r="BW147" s="101">
        <f t="shared" si="701"/>
        <v>-8</v>
      </c>
      <c r="BX147" s="101">
        <f t="shared" si="701"/>
        <v>-10</v>
      </c>
      <c r="BY147" s="101">
        <f t="shared" si="701"/>
        <v>-4</v>
      </c>
      <c r="BZ147" s="101">
        <f t="shared" si="701"/>
        <v>-5</v>
      </c>
      <c r="CA147" s="101">
        <f t="shared" si="701"/>
        <v>12</v>
      </c>
      <c r="CB147" s="101">
        <f t="shared" si="701"/>
        <v>19</v>
      </c>
      <c r="CC147" s="101">
        <f t="shared" si="701"/>
        <v>21</v>
      </c>
      <c r="CD147" s="373">
        <f t="shared" si="701"/>
        <v>24</v>
      </c>
      <c r="CE147" s="101">
        <f t="shared" si="702"/>
        <v>19</v>
      </c>
      <c r="CF147" s="101">
        <f t="shared" si="702"/>
        <v>9</v>
      </c>
      <c r="CG147" s="101">
        <f t="shared" si="702"/>
        <v>16</v>
      </c>
      <c r="CH147" s="101">
        <f t="shared" si="702"/>
        <v>23</v>
      </c>
      <c r="CI147" s="101">
        <f t="shared" si="702"/>
        <v>27</v>
      </c>
      <c r="CJ147" s="195">
        <f t="shared" si="702"/>
        <v>30</v>
      </c>
      <c r="CK147" s="195">
        <f t="shared" si="702"/>
        <v>34</v>
      </c>
      <c r="CL147" s="195">
        <f t="shared" si="702"/>
        <v>27</v>
      </c>
      <c r="CM147" s="195">
        <f t="shared" si="702"/>
        <v>12</v>
      </c>
      <c r="CN147" s="195">
        <f t="shared" si="702"/>
        <v>4</v>
      </c>
      <c r="CO147" s="195">
        <f t="shared" si="703"/>
        <v>-2</v>
      </c>
      <c r="CP147" s="373">
        <f t="shared" si="703"/>
        <v>2</v>
      </c>
      <c r="CQ147" s="195">
        <f t="shared" si="703"/>
        <v>5</v>
      </c>
      <c r="CR147" s="195">
        <f t="shared" si="703"/>
        <v>7</v>
      </c>
      <c r="CS147" s="195">
        <f t="shared" si="703"/>
        <v>7</v>
      </c>
      <c r="CT147" s="195">
        <f t="shared" si="703"/>
        <v>-8</v>
      </c>
      <c r="CU147" s="195">
        <f t="shared" si="703"/>
        <v>-6</v>
      </c>
      <c r="CV147" s="195">
        <f t="shared" si="703"/>
        <v>-17</v>
      </c>
      <c r="CW147" s="195">
        <f t="shared" si="703"/>
        <v>-24</v>
      </c>
      <c r="CX147" s="195">
        <f t="shared" si="703"/>
        <v>-19</v>
      </c>
      <c r="CY147" s="195">
        <f t="shared" si="704"/>
        <v>-25</v>
      </c>
      <c r="CZ147" s="195">
        <f t="shared" si="704"/>
        <v>-23</v>
      </c>
      <c r="DA147" s="195">
        <f t="shared" si="704"/>
        <v>-20</v>
      </c>
      <c r="DB147" s="373">
        <f t="shared" si="704"/>
        <v>-27</v>
      </c>
      <c r="DC147" s="373">
        <f t="shared" si="704"/>
        <v>-27</v>
      </c>
      <c r="DD147" s="373">
        <f t="shared" si="704"/>
        <v>-22</v>
      </c>
      <c r="DE147" s="373">
        <f t="shared" si="704"/>
        <v>-24</v>
      </c>
      <c r="DF147" s="373">
        <f t="shared" si="704"/>
        <v>-13</v>
      </c>
      <c r="DG147" s="373">
        <f t="shared" si="704"/>
        <v>-13</v>
      </c>
      <c r="DH147" s="373">
        <f t="shared" si="704"/>
        <v>-6</v>
      </c>
      <c r="DI147" s="373">
        <f t="shared" si="705"/>
        <v>-7</v>
      </c>
      <c r="DJ147" s="373">
        <f t="shared" si="705"/>
        <v>-11</v>
      </c>
      <c r="DK147" s="373">
        <f t="shared" si="705"/>
        <v>-9</v>
      </c>
      <c r="DL147" s="373">
        <f t="shared" si="705"/>
        <v>-7</v>
      </c>
      <c r="DM147" s="373">
        <f t="shared" si="705"/>
        <v>-4</v>
      </c>
      <c r="DN147" s="373">
        <f t="shared" si="705"/>
        <v>-3</v>
      </c>
      <c r="DO147" s="373">
        <f t="shared" si="705"/>
        <v>-1</v>
      </c>
      <c r="DP147" s="373">
        <f t="shared" si="705"/>
        <v>-3</v>
      </c>
      <c r="DQ147" s="373">
        <f t="shared" si="705"/>
        <v>-6</v>
      </c>
      <c r="DR147" s="373">
        <f t="shared" si="705"/>
        <v>-4</v>
      </c>
      <c r="DS147" s="373">
        <f t="shared" si="705"/>
        <v>-12</v>
      </c>
      <c r="DT147" s="373">
        <f t="shared" si="705"/>
        <v>-12</v>
      </c>
      <c r="DU147" s="373"/>
      <c r="DV147" s="373"/>
      <c r="DW147" s="373"/>
      <c r="DX147" s="373"/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7</v>
      </c>
    </row>
    <row r="148" spans="1:133" s="65" customFormat="1" ht="15.75" thickBot="1">
      <c r="A148" s="139"/>
      <c r="B148" s="104" t="s">
        <v>144</v>
      </c>
      <c r="C148" s="105">
        <f t="shared" si="706" ref="C148:V148">SUM(C143:C147)</f>
        <v>7548</v>
      </c>
      <c r="D148" s="106">
        <f t="shared" si="706"/>
        <v>9673</v>
      </c>
      <c r="E148" s="106">
        <f t="shared" si="706"/>
        <v>14441</v>
      </c>
      <c r="F148" s="106">
        <f t="shared" si="706"/>
        <v>15432</v>
      </c>
      <c r="G148" s="106">
        <f t="shared" si="706"/>
        <v>14933</v>
      </c>
      <c r="H148" s="107">
        <f t="shared" si="706"/>
        <v>14138</v>
      </c>
      <c r="I148" s="106">
        <f t="shared" si="706"/>
        <v>13502</v>
      </c>
      <c r="J148" s="107">
        <f t="shared" si="706"/>
        <v>12923</v>
      </c>
      <c r="K148" s="106">
        <f t="shared" si="706"/>
        <v>10657</v>
      </c>
      <c r="L148" s="108">
        <f t="shared" si="706"/>
        <v>8121</v>
      </c>
      <c r="M148" s="107">
        <f t="shared" si="706"/>
        <v>5744</v>
      </c>
      <c r="N148" s="107">
        <f t="shared" si="706"/>
        <v>5146</v>
      </c>
      <c r="O148" s="107">
        <f t="shared" si="706"/>
        <v>4821</v>
      </c>
      <c r="P148" s="107">
        <f t="shared" si="706"/>
        <v>3943</v>
      </c>
      <c r="Q148" s="107">
        <f t="shared" si="706"/>
        <v>3522</v>
      </c>
      <c r="R148" s="107">
        <f t="shared" si="706"/>
        <v>3612</v>
      </c>
      <c r="S148" s="107">
        <f t="shared" si="706"/>
        <v>3409</v>
      </c>
      <c r="T148" s="107">
        <f t="shared" si="706"/>
        <v>3288</v>
      </c>
      <c r="U148" s="107">
        <f t="shared" si="706"/>
        <v>3283</v>
      </c>
      <c r="V148" s="107">
        <f t="shared" si="706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77">
        <v>8033</v>
      </c>
      <c r="BJ148" s="540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/>
      <c r="BP148" s="197"/>
      <c r="BQ148" s="197"/>
      <c r="BR148" s="197"/>
      <c r="BS148" s="197"/>
      <c r="BT148" s="197"/>
      <c r="BU148" s="105">
        <f t="shared" si="707" ref="BU148:BY148">SUM(BU143:BU147)</f>
        <v>-2727</v>
      </c>
      <c r="BV148" s="107">
        <f t="shared" si="707"/>
        <v>-5730</v>
      </c>
      <c r="BW148" s="107">
        <f t="shared" si="707"/>
        <v>-10919</v>
      </c>
      <c r="BX148" s="107">
        <f t="shared" si="707"/>
        <v>-11820</v>
      </c>
      <c r="BY148" s="107">
        <f t="shared" si="707"/>
        <v>-11524</v>
      </c>
      <c r="BZ148" s="107">
        <f t="shared" si="708" ref="BZ148:CH148">SUM(BZ143:BZ147)</f>
        <v>-10850</v>
      </c>
      <c r="CA148" s="107">
        <f t="shared" si="708"/>
        <v>-10219</v>
      </c>
      <c r="CB148" s="107">
        <f t="shared" si="708"/>
        <v>-9679</v>
      </c>
      <c r="CC148" s="107">
        <f t="shared" si="708"/>
        <v>-7457</v>
      </c>
      <c r="CD148" s="375">
        <f t="shared" si="708"/>
        <v>-4916</v>
      </c>
      <c r="CE148" s="107">
        <f t="shared" si="708"/>
        <v>-2458</v>
      </c>
      <c r="CF148" s="107">
        <f t="shared" si="708"/>
        <v>-1539</v>
      </c>
      <c r="CG148" s="107">
        <f t="shared" si="708"/>
        <v>-650</v>
      </c>
      <c r="CH148" s="107">
        <f t="shared" si="708"/>
        <v>885</v>
      </c>
      <c r="CI148" s="107">
        <f t="shared" si="709" ref="CI148:CJ148">SUM(CI143:CI147)</f>
        <v>2873</v>
      </c>
      <c r="CJ148" s="197">
        <f t="shared" si="709"/>
        <v>5618</v>
      </c>
      <c r="CK148" s="197">
        <f t="shared" si="710" ref="CK148:CL148">SUM(CK143:CK147)</f>
        <v>10961</v>
      </c>
      <c r="CL148" s="197">
        <f t="shared" si="710"/>
        <v>13088</v>
      </c>
      <c r="CM148" s="197">
        <f t="shared" si="711" ref="CM148:CN148">SUM(CM143:CM147)</f>
        <v>13776</v>
      </c>
      <c r="CN148" s="197">
        <f t="shared" si="711"/>
        <v>13726</v>
      </c>
      <c r="CO148" s="197">
        <f t="shared" si="712" ref="CO148:CQ148">SUM(CO143:CO147)</f>
        <v>12399</v>
      </c>
      <c r="CP148" s="375">
        <f t="shared" si="712"/>
        <v>10389</v>
      </c>
      <c r="CQ148" s="197">
        <f t="shared" si="712"/>
        <v>8633</v>
      </c>
      <c r="CR148" s="197">
        <f t="shared" si="713" ref="CR148">SUM(CR143:CR147)</f>
        <v>7395</v>
      </c>
      <c r="CS148" s="197">
        <f t="shared" si="714" ref="CS148">SUM(CS143:CS147)</f>
        <v>7131</v>
      </c>
      <c r="CT148" s="197">
        <f t="shared" si="715" ref="CT148">SUM(CT143:CT147)</f>
        <v>7519</v>
      </c>
      <c r="CU148" s="197">
        <f t="shared" si="716" ref="CU148">SUM(CU143:CU147)</f>
        <v>7810</v>
      </c>
      <c r="CV148" s="197">
        <f t="shared" si="717" ref="CV148">SUM(CV143:CV147)</f>
        <v>5226</v>
      </c>
      <c r="CW148" s="197">
        <f t="shared" si="718" ref="CW148">SUM(CW143:CW147)</f>
        <v>-485</v>
      </c>
      <c r="CX148" s="197">
        <f t="shared" si="719" ref="CX148">SUM(CX143:CX147)</f>
        <v>-2356</v>
      </c>
      <c r="CY148" s="197">
        <f t="shared" si="720" ref="CY148">SUM(CY143:CY147)</f>
        <v>-3208</v>
      </c>
      <c r="CZ148" s="197">
        <f t="shared" si="721" ref="CZ148">SUM(CZ143:CZ147)</f>
        <v>-3559</v>
      </c>
      <c r="DA148" s="197">
        <f t="shared" si="722" ref="DA148">SUM(DA143:DA147)</f>
        <v>-3794</v>
      </c>
      <c r="DB148" s="375">
        <f t="shared" si="723" ref="DB148">SUM(DB143:DB147)</f>
        <v>-3931</v>
      </c>
      <c r="DC148" s="375">
        <f t="shared" si="724" ref="DC148">SUM(DC143:DC147)</f>
        <v>-3645</v>
      </c>
      <c r="DD148" s="375">
        <f t="shared" si="725" ref="DD148">SUM(DD143:DD147)</f>
        <v>-3191</v>
      </c>
      <c r="DE148" s="375">
        <f t="shared" si="726" ref="DE148">SUM(DE143:DE147)</f>
        <v>-2817</v>
      </c>
      <c r="DF148" s="375">
        <f t="shared" si="727" ref="DF148:DG148">SUM(DF143:DF147)</f>
        <v>-3101</v>
      </c>
      <c r="DG148" s="375">
        <f t="shared" si="727"/>
        <v>-2685</v>
      </c>
      <c r="DH148" s="375">
        <f t="shared" si="728" ref="DH148">SUM(DH143:DH147)</f>
        <v>-2094</v>
      </c>
      <c r="DI148" s="375">
        <f t="shared" si="729" ref="DI148">SUM(DI143:DI147)</f>
        <v>-1514</v>
      </c>
      <c r="DJ148" s="375">
        <f t="shared" si="730" ref="DJ148:DK148">SUM(DJ143:DJ147)</f>
        <v>-1402</v>
      </c>
      <c r="DK148" s="375">
        <f t="shared" si="730"/>
        <v>-1683</v>
      </c>
      <c r="DL148" s="375">
        <f t="shared" si="731" ref="DL148:DM148">SUM(DL143:DL147)</f>
        <v>-1334</v>
      </c>
      <c r="DM148" s="375">
        <f t="shared" si="731"/>
        <v>-815</v>
      </c>
      <c r="DN148" s="375">
        <f t="shared" si="732" ref="DN148:DO148">SUM(DN143:DN147)</f>
        <v>-611</v>
      </c>
      <c r="DO148" s="375">
        <f t="shared" si="732"/>
        <v>-241</v>
      </c>
      <c r="DP148" s="375">
        <f t="shared" si="733" ref="DP148">SUM(DP143:DP147)</f>
        <v>-648</v>
      </c>
      <c r="DQ148" s="375">
        <f t="shared" si="734" ref="DQ148:DR148">SUM(DQ143:DQ147)</f>
        <v>-883</v>
      </c>
      <c r="DR148" s="375">
        <f t="shared" si="734"/>
        <v>-916</v>
      </c>
      <c r="DS148" s="375">
        <f t="shared" si="735" ref="DS148:DT148">SUM(DS143:DS147)</f>
        <v>-2297</v>
      </c>
      <c r="DT148" s="375">
        <f t="shared" si="735"/>
        <v>-1851</v>
      </c>
      <c r="DU148" s="375"/>
      <c r="DV148" s="375"/>
      <c r="DW148" s="375"/>
      <c r="DX148" s="375"/>
      <c r="DY148" s="375"/>
      <c r="DZ148" s="375"/>
      <c r="EA148" s="375"/>
      <c r="EC148" s="107">
        <f>SUM(EC143:EC147)</f>
        <v>10511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ht="15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78">
        <v>80710512</v>
      </c>
      <c r="BJ150" s="541">
        <v>89479215</v>
      </c>
      <c r="BK150" s="561">
        <v>71419843</v>
      </c>
      <c r="BL150" s="56">
        <v>56819143</v>
      </c>
      <c r="BM150" s="282">
        <v>34525626</v>
      </c>
      <c r="BN150" s="282">
        <v>21133933</v>
      </c>
      <c r="BO150" s="56"/>
      <c r="BP150" s="282"/>
      <c r="BQ150" s="282"/>
      <c r="BR150" s="282"/>
      <c r="BS150" s="282"/>
      <c r="BT150" s="282"/>
      <c r="BU150" s="515">
        <f t="shared" si="736" ref="BU150:CD154">O150-C150</f>
        <v>-22095294.449999996</v>
      </c>
      <c r="BV150" s="212">
        <f t="shared" si="736"/>
        <v>-4477118.7599999979</v>
      </c>
      <c r="BW150" s="212">
        <f t="shared" si="736"/>
        <v>1440551.5399999991</v>
      </c>
      <c r="BX150" s="212">
        <f t="shared" si="736"/>
        <v>-5190737.4699999988</v>
      </c>
      <c r="BY150" s="212">
        <f t="shared" si="736"/>
        <v>-119102.03999999911</v>
      </c>
      <c r="BZ150" s="212">
        <f t="shared" si="736"/>
        <v>-1646991.3200000003</v>
      </c>
      <c r="CA150" s="212">
        <f t="shared" si="736"/>
        <v>740520.50999999978</v>
      </c>
      <c r="CB150" s="212">
        <f t="shared" si="736"/>
        <v>802152.25</v>
      </c>
      <c r="CC150" s="212">
        <f t="shared" si="736"/>
        <v>-4161383.5199999996</v>
      </c>
      <c r="CD150" s="395">
        <f t="shared" si="736"/>
        <v>-6005314.1199999973</v>
      </c>
      <c r="CE150" s="212">
        <f t="shared" si="737" ref="CE150:CN154">Y150-M150</f>
        <v>1913973.7400000021</v>
      </c>
      <c r="CF150" s="212">
        <f t="shared" si="737"/>
        <v>9541830.4200000018</v>
      </c>
      <c r="CG150" s="212">
        <f t="shared" si="737"/>
        <v>7518542.2599999979</v>
      </c>
      <c r="CH150" s="212">
        <f t="shared" si="737"/>
        <v>-426200.06000000238</v>
      </c>
      <c r="CI150" s="212">
        <f t="shared" si="737"/>
        <v>-4630692</v>
      </c>
      <c r="CJ150" s="236">
        <f t="shared" si="737"/>
        <v>324497</v>
      </c>
      <c r="CK150" s="236">
        <f t="shared" si="737"/>
        <v>321119</v>
      </c>
      <c r="CL150" s="236">
        <f t="shared" si="737"/>
        <v>-1080828</v>
      </c>
      <c r="CM150" s="236">
        <f t="shared" si="737"/>
        <v>-427415</v>
      </c>
      <c r="CN150" s="236">
        <f t="shared" si="737"/>
        <v>-1144807</v>
      </c>
      <c r="CO150" s="236">
        <f t="shared" si="738" ref="CO150:CX154">AI150-W150</f>
        <v>1688071</v>
      </c>
      <c r="CP150" s="373">
        <f t="shared" si="738"/>
        <v>11338301</v>
      </c>
      <c r="CQ150" s="195">
        <f t="shared" si="738"/>
        <v>21732992</v>
      </c>
      <c r="CR150" s="195">
        <f t="shared" si="738"/>
        <v>9707291</v>
      </c>
      <c r="CS150" s="195">
        <f t="shared" si="738"/>
        <v>11885007</v>
      </c>
      <c r="CT150" s="195">
        <f t="shared" si="738"/>
        <v>13671358</v>
      </c>
      <c r="CU150" s="195">
        <f t="shared" si="738"/>
        <v>10209395</v>
      </c>
      <c r="CV150" s="195">
        <f t="shared" si="738"/>
        <v>4936298</v>
      </c>
      <c r="CW150" s="195">
        <f t="shared" si="738"/>
        <v>5463416</v>
      </c>
      <c r="CX150" s="195">
        <f t="shared" si="738"/>
        <v>4385030</v>
      </c>
      <c r="CY150" s="195">
        <f t="shared" si="739" ref="CY150:DH154">AS150-AG150</f>
        <v>3808495</v>
      </c>
      <c r="CZ150" s="195">
        <f t="shared" si="739"/>
        <v>8778861</v>
      </c>
      <c r="DA150" s="195">
        <f t="shared" si="739"/>
        <v>12612754</v>
      </c>
      <c r="DB150" s="373">
        <f t="shared" si="739"/>
        <v>17969110</v>
      </c>
      <c r="DC150" s="373">
        <f t="shared" si="739"/>
        <v>-5344458</v>
      </c>
      <c r="DD150" s="373">
        <f t="shared" si="739"/>
        <v>3583853</v>
      </c>
      <c r="DE150" s="373">
        <f t="shared" si="739"/>
        <v>3607676</v>
      </c>
      <c r="DF150" s="373">
        <f t="shared" si="739"/>
        <v>-4477254</v>
      </c>
      <c r="DG150" s="373">
        <f t="shared" si="739"/>
        <v>-5774446</v>
      </c>
      <c r="DH150" s="373">
        <f t="shared" si="739"/>
        <v>-1023660</v>
      </c>
      <c r="DI150" s="373">
        <f t="shared" si="740" ref="DI150:DT154">BC150-AQ150</f>
        <v>-3835425</v>
      </c>
      <c r="DJ150" s="373">
        <f t="shared" si="740"/>
        <v>-2000979</v>
      </c>
      <c r="DK150" s="373">
        <f t="shared" si="740"/>
        <v>9130</v>
      </c>
      <c r="DL150" s="373">
        <f t="shared" si="740"/>
        <v>-6233473</v>
      </c>
      <c r="DM150" s="373">
        <f t="shared" si="740"/>
        <v>-12457972</v>
      </c>
      <c r="DN150" s="373">
        <f t="shared" si="740"/>
        <v>-3982427</v>
      </c>
      <c r="DO150" s="373">
        <f t="shared" si="740"/>
        <v>-1075173</v>
      </c>
      <c r="DP150" s="373">
        <f t="shared" si="740"/>
        <v>3181451</v>
      </c>
      <c r="DQ150" s="373">
        <f t="shared" si="740"/>
        <v>2877175</v>
      </c>
      <c r="DR150" s="373">
        <f t="shared" si="740"/>
        <v>8252201</v>
      </c>
      <c r="DS150" s="373">
        <f t="shared" si="740"/>
        <v>6902971</v>
      </c>
      <c r="DT150" s="373">
        <f t="shared" si="740"/>
        <v>1782823</v>
      </c>
      <c r="DU150" s="373"/>
      <c r="DV150" s="373"/>
      <c r="DW150" s="373"/>
      <c r="DX150" s="373"/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21133933</v>
      </c>
    </row>
    <row r="151" spans="1:133" s="51" customFormat="1" ht="15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3129044.3999999999</v>
      </c>
      <c r="F151" s="204">
        <v>2065642.96</v>
      </c>
      <c r="G151" s="203">
        <v>1299498.6599999999</v>
      </c>
      <c r="H151" s="204">
        <v>1441082.6000000001</v>
      </c>
      <c r="I151" s="203">
        <v>1300569.8999999999</v>
      </c>
      <c r="J151" s="204">
        <v>1532604.8100000001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3895539.8799999999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78">
        <v>10435074</v>
      </c>
      <c r="BJ151" s="541">
        <v>13025213</v>
      </c>
      <c r="BK151" s="561">
        <v>10928336</v>
      </c>
      <c r="BL151" s="56">
        <v>8650140</v>
      </c>
      <c r="BM151" s="282">
        <v>6152385</v>
      </c>
      <c r="BN151" s="282">
        <v>2303031</v>
      </c>
      <c r="BO151" s="56"/>
      <c r="BP151" s="282"/>
      <c r="BQ151" s="282"/>
      <c r="BR151" s="282"/>
      <c r="BS151" s="282"/>
      <c r="BT151" s="282"/>
      <c r="BU151" s="515">
        <f t="shared" si="736"/>
        <v>-2359682.0899999999</v>
      </c>
      <c r="BV151" s="212">
        <f t="shared" si="736"/>
        <v>-935133.46999999974</v>
      </c>
      <c r="BW151" s="212">
        <f t="shared" si="736"/>
        <v>-549284.39999999991</v>
      </c>
      <c r="BX151" s="212">
        <f t="shared" si="736"/>
        <v>-551206.95999999996</v>
      </c>
      <c r="BY151" s="212">
        <f t="shared" si="736"/>
        <v>1072.3400000000838</v>
      </c>
      <c r="BZ151" s="212">
        <f t="shared" si="736"/>
        <v>-210559.60000000009</v>
      </c>
      <c r="CA151" s="212">
        <f t="shared" si="736"/>
        <v>-21301.899999999907</v>
      </c>
      <c r="CB151" s="212">
        <f t="shared" si="736"/>
        <v>-48264.810000000056</v>
      </c>
      <c r="CC151" s="212">
        <f t="shared" si="736"/>
        <v>-130453.29999999981</v>
      </c>
      <c r="CD151" s="395">
        <f t="shared" si="736"/>
        <v>-775315.90000000037</v>
      </c>
      <c r="CE151" s="212">
        <f t="shared" si="737"/>
        <v>1105953.9299999997</v>
      </c>
      <c r="CF151" s="212">
        <f t="shared" si="737"/>
        <v>2098201.5899999999</v>
      </c>
      <c r="CG151" s="212">
        <f t="shared" si="737"/>
        <v>1581425.8899999997</v>
      </c>
      <c r="CH151" s="212">
        <f t="shared" si="737"/>
        <v>1081135.1200000001</v>
      </c>
      <c r="CI151" s="212">
        <f t="shared" si="737"/>
        <v>673386</v>
      </c>
      <c r="CJ151" s="236">
        <f t="shared" si="737"/>
        <v>828648</v>
      </c>
      <c r="CK151" s="236">
        <f t="shared" si="737"/>
        <v>665320</v>
      </c>
      <c r="CL151" s="236">
        <f t="shared" si="737"/>
        <v>280965</v>
      </c>
      <c r="CM151" s="236">
        <f t="shared" si="737"/>
        <v>225076</v>
      </c>
      <c r="CN151" s="236">
        <f t="shared" si="737"/>
        <v>391401</v>
      </c>
      <c r="CO151" s="236">
        <f t="shared" si="738"/>
        <v>597727</v>
      </c>
      <c r="CP151" s="373">
        <f t="shared" si="738"/>
        <v>1066538</v>
      </c>
      <c r="CQ151" s="195">
        <f t="shared" si="738"/>
        <v>1051469</v>
      </c>
      <c r="CR151" s="195">
        <f t="shared" si="738"/>
        <v>1207177</v>
      </c>
      <c r="CS151" s="195">
        <f t="shared" si="738"/>
        <v>1529139</v>
      </c>
      <c r="CT151" s="195">
        <f t="shared" si="738"/>
        <v>1317488</v>
      </c>
      <c r="CU151" s="195">
        <f t="shared" si="738"/>
        <v>1419311</v>
      </c>
      <c r="CV151" s="195">
        <f t="shared" si="738"/>
        <v>751721</v>
      </c>
      <c r="CW151" s="195">
        <f t="shared" si="738"/>
        <v>668747</v>
      </c>
      <c r="CX151" s="195">
        <f t="shared" si="738"/>
        <v>670026</v>
      </c>
      <c r="CY151" s="195">
        <f t="shared" si="739"/>
        <v>460504</v>
      </c>
      <c r="CZ151" s="195">
        <f t="shared" si="739"/>
        <v>1075872</v>
      </c>
      <c r="DA151" s="195">
        <f t="shared" si="739"/>
        <v>1449724</v>
      </c>
      <c r="DB151" s="373">
        <f t="shared" si="739"/>
        <v>3623042</v>
      </c>
      <c r="DC151" s="373">
        <f t="shared" si="739"/>
        <v>2404637</v>
      </c>
      <c r="DD151" s="373">
        <f t="shared" si="739"/>
        <v>2197859</v>
      </c>
      <c r="DE151" s="373">
        <f t="shared" si="739"/>
        <v>-7635853</v>
      </c>
      <c r="DF151" s="373">
        <f t="shared" si="739"/>
        <v>891732</v>
      </c>
      <c r="DG151" s="373">
        <f t="shared" si="739"/>
        <v>345316</v>
      </c>
      <c r="DH151" s="373">
        <f t="shared" si="739"/>
        <v>415103</v>
      </c>
      <c r="DI151" s="373">
        <f t="shared" si="740"/>
        <v>-289343</v>
      </c>
      <c r="DJ151" s="373">
        <f t="shared" si="740"/>
        <v>95284</v>
      </c>
      <c r="DK151" s="373">
        <f t="shared" si="740"/>
        <v>231873</v>
      </c>
      <c r="DL151" s="373">
        <f t="shared" si="740"/>
        <v>-609487</v>
      </c>
      <c r="DM151" s="373">
        <f t="shared" si="740"/>
        <v>-722613</v>
      </c>
      <c r="DN151" s="373">
        <f t="shared" si="740"/>
        <v>682812</v>
      </c>
      <c r="DO151" s="373">
        <f t="shared" si="740"/>
        <v>71178</v>
      </c>
      <c r="DP151" s="373">
        <f t="shared" si="740"/>
        <v>2131089</v>
      </c>
      <c r="DQ151" s="373">
        <f t="shared" si="740"/>
        <v>10928336</v>
      </c>
      <c r="DR151" s="373">
        <f t="shared" si="740"/>
        <v>1464245</v>
      </c>
      <c r="DS151" s="373">
        <f t="shared" si="740"/>
        <v>1134612</v>
      </c>
      <c r="DT151" s="373">
        <f t="shared" si="740"/>
        <v>-1206877</v>
      </c>
      <c r="DU151" s="373"/>
      <c r="DV151" s="373"/>
      <c r="DW151" s="373"/>
      <c r="DX151" s="373"/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2303031</v>
      </c>
    </row>
    <row r="152" spans="1:133" s="51" customFormat="1" ht="15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3222419.1499999999</v>
      </c>
      <c r="F152" s="204">
        <v>2436455.75</v>
      </c>
      <c r="G152" s="203">
        <v>1589800.8999999999</v>
      </c>
      <c r="H152" s="204">
        <v>1711349.53</v>
      </c>
      <c r="I152" s="203">
        <v>1572048.3500000001</v>
      </c>
      <c r="J152" s="204">
        <v>1922745.6699999999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78">
        <v>10318471</v>
      </c>
      <c r="BJ152" s="541">
        <v>11782850</v>
      </c>
      <c r="BK152" s="561">
        <v>9592907</v>
      </c>
      <c r="BL152" s="56">
        <v>6932990</v>
      </c>
      <c r="BM152" s="282">
        <v>4333624</v>
      </c>
      <c r="BN152" s="282">
        <v>1374190</v>
      </c>
      <c r="BO152" s="56"/>
      <c r="BP152" s="282"/>
      <c r="BQ152" s="282"/>
      <c r="BR152" s="282"/>
      <c r="BS152" s="282"/>
      <c r="BT152" s="282"/>
      <c r="BU152" s="515">
        <f t="shared" si="736"/>
        <v>-3051567.6699999999</v>
      </c>
      <c r="BV152" s="212">
        <f t="shared" si="736"/>
        <v>-489781.41000000015</v>
      </c>
      <c r="BW152" s="212">
        <f t="shared" si="736"/>
        <v>147916.85000000009</v>
      </c>
      <c r="BX152" s="212">
        <f t="shared" si="736"/>
        <v>-701921.75</v>
      </c>
      <c r="BY152" s="212">
        <f t="shared" si="736"/>
        <v>-86747.899999999907</v>
      </c>
      <c r="BZ152" s="212">
        <f t="shared" si="736"/>
        <v>-284149.53000000003</v>
      </c>
      <c r="CA152" s="212">
        <f t="shared" si="736"/>
        <v>-159670.35000000009</v>
      </c>
      <c r="CB152" s="212">
        <f t="shared" si="736"/>
        <v>-25751.669999999925</v>
      </c>
      <c r="CC152" s="212">
        <f t="shared" si="736"/>
        <v>-949263.47999999998</v>
      </c>
      <c r="CD152" s="395">
        <f t="shared" si="736"/>
        <v>-1752722.1100000003</v>
      </c>
      <c r="CE152" s="212">
        <f t="shared" si="737"/>
        <v>732271.45000000019</v>
      </c>
      <c r="CF152" s="212">
        <f t="shared" si="737"/>
        <v>1393432.9100000001</v>
      </c>
      <c r="CG152" s="212">
        <f t="shared" si="737"/>
        <v>785415.98000000045</v>
      </c>
      <c r="CH152" s="212">
        <f t="shared" si="737"/>
        <v>-667303.45999999996</v>
      </c>
      <c r="CI152" s="212">
        <f t="shared" si="737"/>
        <v>-599857</v>
      </c>
      <c r="CJ152" s="236">
        <f t="shared" si="737"/>
        <v>99091</v>
      </c>
      <c r="CK152" s="236">
        <f t="shared" si="737"/>
        <v>175710</v>
      </c>
      <c r="CL152" s="236">
        <f t="shared" si="737"/>
        <v>-34887</v>
      </c>
      <c r="CM152" s="236">
        <f t="shared" si="737"/>
        <v>167585</v>
      </c>
      <c r="CN152" s="236">
        <f t="shared" si="737"/>
        <v>119265</v>
      </c>
      <c r="CO152" s="236">
        <f t="shared" si="738"/>
        <v>373612</v>
      </c>
      <c r="CP152" s="373">
        <f t="shared" si="738"/>
        <v>1961763</v>
      </c>
      <c r="CQ152" s="195">
        <f t="shared" si="738"/>
        <v>3048887</v>
      </c>
      <c r="CR152" s="195">
        <f t="shared" si="738"/>
        <v>1515806</v>
      </c>
      <c r="CS152" s="195">
        <f t="shared" si="738"/>
        <v>2256958</v>
      </c>
      <c r="CT152" s="195">
        <f t="shared" si="738"/>
        <v>1895458</v>
      </c>
      <c r="CU152" s="195">
        <f t="shared" si="738"/>
        <v>1187438</v>
      </c>
      <c r="CV152" s="195">
        <f t="shared" si="738"/>
        <v>610629</v>
      </c>
      <c r="CW152" s="195">
        <f t="shared" si="738"/>
        <v>650331</v>
      </c>
      <c r="CX152" s="195">
        <f t="shared" si="738"/>
        <v>427566</v>
      </c>
      <c r="CY152" s="195">
        <f t="shared" si="739"/>
        <v>474257</v>
      </c>
      <c r="CZ152" s="195">
        <f t="shared" si="739"/>
        <v>1072318</v>
      </c>
      <c r="DA152" s="195">
        <f t="shared" si="739"/>
        <v>1669886</v>
      </c>
      <c r="DB152" s="373">
        <f t="shared" si="739"/>
        <v>2904932</v>
      </c>
      <c r="DC152" s="373">
        <f t="shared" si="739"/>
        <v>-391368</v>
      </c>
      <c r="DD152" s="373">
        <f t="shared" si="739"/>
        <v>179140</v>
      </c>
      <c r="DE152" s="373">
        <f t="shared" si="739"/>
        <v>-9180482</v>
      </c>
      <c r="DF152" s="373">
        <f t="shared" si="739"/>
        <v>-864349</v>
      </c>
      <c r="DG152" s="373">
        <f t="shared" si="739"/>
        <v>-495744</v>
      </c>
      <c r="DH152" s="373">
        <f t="shared" si="739"/>
        <v>-187407</v>
      </c>
      <c r="DI152" s="373">
        <f t="shared" si="740"/>
        <v>-713412</v>
      </c>
      <c r="DJ152" s="373">
        <f t="shared" si="740"/>
        <v>-281769</v>
      </c>
      <c r="DK152" s="373">
        <f t="shared" si="740"/>
        <v>-314648</v>
      </c>
      <c r="DL152" s="373">
        <f t="shared" si="740"/>
        <v>-1179360</v>
      </c>
      <c r="DM152" s="373">
        <f t="shared" si="740"/>
        <v>-1730545</v>
      </c>
      <c r="DN152" s="373">
        <f t="shared" si="740"/>
        <v>-859562</v>
      </c>
      <c r="DO152" s="373">
        <f t="shared" si="740"/>
        <v>-1443527</v>
      </c>
      <c r="DP152" s="373">
        <f t="shared" si="740"/>
        <v>145115</v>
      </c>
      <c r="DQ152" s="373">
        <f t="shared" si="740"/>
        <v>9592907</v>
      </c>
      <c r="DR152" s="373">
        <f t="shared" si="740"/>
        <v>1161180</v>
      </c>
      <c r="DS152" s="373">
        <f t="shared" si="740"/>
        <v>871451</v>
      </c>
      <c r="DT152" s="373">
        <f t="shared" si="740"/>
        <v>-882657</v>
      </c>
      <c r="DU152" s="373"/>
      <c r="DV152" s="373"/>
      <c r="DW152" s="373"/>
      <c r="DX152" s="373"/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1374190</v>
      </c>
    </row>
    <row r="153" spans="1:133" s="51" customFormat="1" ht="15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2552006.1699999999</v>
      </c>
      <c r="G153" s="203">
        <v>1908957.0900000001</v>
      </c>
      <c r="H153" s="204">
        <v>1797117.3999999999</v>
      </c>
      <c r="I153" s="203">
        <v>1733990.6200000001</v>
      </c>
      <c r="J153" s="204">
        <v>2198222.1800000002</v>
      </c>
      <c r="K153" s="203">
        <v>3882643.6600000001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78">
        <v>10546998</v>
      </c>
      <c r="BJ153" s="541">
        <v>11989603</v>
      </c>
      <c r="BK153" s="561">
        <v>9776692</v>
      </c>
      <c r="BL153" s="56">
        <v>7559629</v>
      </c>
      <c r="BM153" s="282">
        <v>4823435</v>
      </c>
      <c r="BN153" s="282">
        <v>1468765</v>
      </c>
      <c r="BO153" s="56"/>
      <c r="BP153" s="282"/>
      <c r="BQ153" s="282"/>
      <c r="BR153" s="282"/>
      <c r="BS153" s="282"/>
      <c r="BT153" s="282"/>
      <c r="BU153" s="515">
        <f t="shared" si="736"/>
        <v>-2934832.2400000002</v>
      </c>
      <c r="BV153" s="212">
        <f t="shared" si="736"/>
        <v>-572394.48000000045</v>
      </c>
      <c r="BW153" s="212">
        <f t="shared" si="736"/>
        <v>138021.29000000004</v>
      </c>
      <c r="BX153" s="212">
        <f t="shared" si="736"/>
        <v>-596235.16999999993</v>
      </c>
      <c r="BY153" s="212">
        <f t="shared" si="736"/>
        <v>-445246.09000000008</v>
      </c>
      <c r="BZ153" s="212">
        <f t="shared" si="736"/>
        <v>-451279.39999999991</v>
      </c>
      <c r="CA153" s="212">
        <f t="shared" si="736"/>
        <v>-271338.62000000011</v>
      </c>
      <c r="CB153" s="212">
        <f t="shared" si="736"/>
        <v>-167437.18000000017</v>
      </c>
      <c r="CC153" s="212">
        <f t="shared" si="736"/>
        <v>-548100.66000000015</v>
      </c>
      <c r="CD153" s="395">
        <f t="shared" si="736"/>
        <v>-1842940.3300000001</v>
      </c>
      <c r="CE153" s="212">
        <f t="shared" si="737"/>
        <v>1193239.3899999997</v>
      </c>
      <c r="CF153" s="212">
        <f t="shared" si="737"/>
        <v>1974422.1699999999</v>
      </c>
      <c r="CG153" s="212">
        <f t="shared" si="737"/>
        <v>958177.50999999978</v>
      </c>
      <c r="CH153" s="212">
        <f t="shared" si="737"/>
        <v>-911529.63999999966</v>
      </c>
      <c r="CI153" s="212">
        <f t="shared" si="737"/>
        <v>-615948</v>
      </c>
      <c r="CJ153" s="236">
        <f t="shared" si="737"/>
        <v>98706</v>
      </c>
      <c r="CK153" s="236">
        <f t="shared" si="737"/>
        <v>313130</v>
      </c>
      <c r="CL153" s="236">
        <f t="shared" si="737"/>
        <v>114735</v>
      </c>
      <c r="CM153" s="236">
        <f t="shared" si="737"/>
        <v>245210</v>
      </c>
      <c r="CN153" s="236">
        <f t="shared" si="737"/>
        <v>197244</v>
      </c>
      <c r="CO153" s="236">
        <f t="shared" si="738"/>
        <v>443667</v>
      </c>
      <c r="CP153" s="373">
        <f t="shared" si="738"/>
        <v>2337289</v>
      </c>
      <c r="CQ153" s="195">
        <f t="shared" si="738"/>
        <v>2617390</v>
      </c>
      <c r="CR153" s="195">
        <f t="shared" si="738"/>
        <v>1234510</v>
      </c>
      <c r="CS153" s="195">
        <f t="shared" si="738"/>
        <v>1931544</v>
      </c>
      <c r="CT153" s="195">
        <f t="shared" si="738"/>
        <v>1843725</v>
      </c>
      <c r="CU153" s="195">
        <f t="shared" si="738"/>
        <v>1494481</v>
      </c>
      <c r="CV153" s="195">
        <f t="shared" si="738"/>
        <v>770586</v>
      </c>
      <c r="CW153" s="195">
        <f t="shared" si="738"/>
        <v>654330</v>
      </c>
      <c r="CX153" s="195">
        <f t="shared" si="738"/>
        <v>526834</v>
      </c>
      <c r="CY153" s="195">
        <f t="shared" si="739"/>
        <v>663564</v>
      </c>
      <c r="CZ153" s="195">
        <f t="shared" si="739"/>
        <v>1307436</v>
      </c>
      <c r="DA153" s="195">
        <f t="shared" si="739"/>
        <v>1456673</v>
      </c>
      <c r="DB153" s="373">
        <f t="shared" si="739"/>
        <v>2308397</v>
      </c>
      <c r="DC153" s="373">
        <f t="shared" si="739"/>
        <v>201599</v>
      </c>
      <c r="DD153" s="373">
        <f t="shared" si="739"/>
        <v>-19707</v>
      </c>
      <c r="DE153" s="373">
        <f t="shared" si="739"/>
        <v>-430240</v>
      </c>
      <c r="DF153" s="373">
        <f t="shared" si="739"/>
        <v>-535440</v>
      </c>
      <c r="DG153" s="373">
        <f t="shared" si="739"/>
        <v>-657088</v>
      </c>
      <c r="DH153" s="373">
        <f t="shared" si="739"/>
        <v>-116172</v>
      </c>
      <c r="DI153" s="373">
        <f t="shared" si="740"/>
        <v>-741637</v>
      </c>
      <c r="DJ153" s="373">
        <f t="shared" si="740"/>
        <v>-329175</v>
      </c>
      <c r="DK153" s="373">
        <f t="shared" si="740"/>
        <v>-502313</v>
      </c>
      <c r="DL153" s="373">
        <f t="shared" si="740"/>
        <v>-1317476</v>
      </c>
      <c r="DM153" s="373">
        <f t="shared" si="740"/>
        <v>-1434324</v>
      </c>
      <c r="DN153" s="373">
        <f t="shared" si="740"/>
        <v>-722534</v>
      </c>
      <c r="DO153" s="373">
        <f t="shared" si="740"/>
        <v>-1619451</v>
      </c>
      <c r="DP153" s="373">
        <f t="shared" si="740"/>
        <v>375810</v>
      </c>
      <c r="DQ153" s="373">
        <f t="shared" si="740"/>
        <v>582400</v>
      </c>
      <c r="DR153" s="373">
        <f t="shared" si="740"/>
        <v>978082</v>
      </c>
      <c r="DS153" s="373">
        <f t="shared" si="740"/>
        <v>802327</v>
      </c>
      <c r="DT153" s="373">
        <f t="shared" si="740"/>
        <v>-1240126</v>
      </c>
      <c r="DU153" s="373"/>
      <c r="DV153" s="373"/>
      <c r="DW153" s="373"/>
      <c r="DX153" s="373"/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1468765</v>
      </c>
    </row>
    <row r="154" spans="1:133" s="51" customFormat="1" ht="15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78">
        <v>36269057</v>
      </c>
      <c r="BJ154" s="541">
        <v>39358310</v>
      </c>
      <c r="BK154" s="561">
        <v>33644000</v>
      </c>
      <c r="BL154" s="56">
        <v>30058474</v>
      </c>
      <c r="BM154" s="282">
        <v>19045102</v>
      </c>
      <c r="BN154" s="282">
        <v>3639531</v>
      </c>
      <c r="BO154" s="56"/>
      <c r="BP154" s="282"/>
      <c r="BQ154" s="282"/>
      <c r="BR154" s="282"/>
      <c r="BS154" s="282"/>
      <c r="BT154" s="282"/>
      <c r="BU154" s="515">
        <f t="shared" si="736"/>
        <v>-4816575.5700000003</v>
      </c>
      <c r="BV154" s="212">
        <f t="shared" si="736"/>
        <v>-4842137.8200000003</v>
      </c>
      <c r="BW154" s="212">
        <f t="shared" si="736"/>
        <v>4085962.0500000007</v>
      </c>
      <c r="BX154" s="212">
        <f t="shared" si="736"/>
        <v>-2324049.7799999993</v>
      </c>
      <c r="BY154" s="212">
        <f t="shared" si="736"/>
        <v>-902065.13999999966</v>
      </c>
      <c r="BZ154" s="212">
        <f t="shared" si="736"/>
        <v>-1974263.1600000001</v>
      </c>
      <c r="CA154" s="212">
        <f t="shared" si="736"/>
        <v>-612869.29000000004</v>
      </c>
      <c r="CB154" s="212">
        <f t="shared" si="736"/>
        <v>-1526031.3900000006</v>
      </c>
      <c r="CC154" s="212">
        <f t="shared" si="736"/>
        <v>-1665069.1199999992</v>
      </c>
      <c r="CD154" s="395">
        <f t="shared" si="736"/>
        <v>-4513700.6600000001</v>
      </c>
      <c r="CE154" s="212">
        <f t="shared" si="737"/>
        <v>2183571.120000001</v>
      </c>
      <c r="CF154" s="212">
        <f t="shared" si="737"/>
        <v>2199867.370000001</v>
      </c>
      <c r="CG154" s="212">
        <f t="shared" si="737"/>
        <v>1011249.4699999988</v>
      </c>
      <c r="CH154" s="212">
        <f t="shared" si="737"/>
        <v>-5220896.5300000012</v>
      </c>
      <c r="CI154" s="212">
        <f t="shared" si="737"/>
        <v>-6059407</v>
      </c>
      <c r="CJ154" s="236">
        <f t="shared" si="737"/>
        <v>222819</v>
      </c>
      <c r="CK154" s="236">
        <f t="shared" si="737"/>
        <v>1128958</v>
      </c>
      <c r="CL154" s="236">
        <f t="shared" si="737"/>
        <v>-316536</v>
      </c>
      <c r="CM154" s="236">
        <f t="shared" si="737"/>
        <v>974191</v>
      </c>
      <c r="CN154" s="236">
        <f t="shared" si="737"/>
        <v>-31470</v>
      </c>
      <c r="CO154" s="236">
        <f t="shared" si="738"/>
        <v>888371</v>
      </c>
      <c r="CP154" s="373">
        <f t="shared" si="738"/>
        <v>8297875</v>
      </c>
      <c r="CQ154" s="195">
        <f t="shared" si="738"/>
        <v>10643751</v>
      </c>
      <c r="CR154" s="195">
        <f t="shared" si="738"/>
        <v>7588713</v>
      </c>
      <c r="CS154" s="195">
        <f t="shared" si="738"/>
        <v>6966948</v>
      </c>
      <c r="CT154" s="195">
        <f t="shared" si="738"/>
        <v>4646259</v>
      </c>
      <c r="CU154" s="195">
        <f t="shared" si="738"/>
        <v>5931259</v>
      </c>
      <c r="CV154" s="195">
        <f t="shared" si="738"/>
        <v>3192871</v>
      </c>
      <c r="CW154" s="195">
        <f t="shared" si="738"/>
        <v>2206258</v>
      </c>
      <c r="CX154" s="195">
        <f t="shared" si="738"/>
        <v>2621830</v>
      </c>
      <c r="CY154" s="195">
        <f t="shared" si="739"/>
        <v>504108</v>
      </c>
      <c r="CZ154" s="195">
        <f t="shared" si="739"/>
        <v>3331988</v>
      </c>
      <c r="DA154" s="195">
        <f t="shared" si="739"/>
        <v>6528866</v>
      </c>
      <c r="DB154" s="373">
        <f t="shared" si="739"/>
        <v>14628</v>
      </c>
      <c r="DC154" s="373">
        <f t="shared" si="739"/>
        <v>1299631</v>
      </c>
      <c r="DD154" s="373">
        <f t="shared" si="739"/>
        <v>-2022151</v>
      </c>
      <c r="DE154" s="373">
        <f t="shared" si="739"/>
        <v>-33667415</v>
      </c>
      <c r="DF154" s="373">
        <f t="shared" si="739"/>
        <v>-379455</v>
      </c>
      <c r="DG154" s="373">
        <f t="shared" si="739"/>
        <v>-345693</v>
      </c>
      <c r="DH154" s="373">
        <f t="shared" si="739"/>
        <v>149238</v>
      </c>
      <c r="DI154" s="373">
        <f t="shared" si="740"/>
        <v>-3306776</v>
      </c>
      <c r="DJ154" s="373">
        <f t="shared" si="740"/>
        <v>-196500</v>
      </c>
      <c r="DK154" s="373">
        <f t="shared" si="740"/>
        <v>-2268071</v>
      </c>
      <c r="DL154" s="373">
        <f t="shared" si="740"/>
        <v>-3455981</v>
      </c>
      <c r="DM154" s="373">
        <f t="shared" si="740"/>
        <v>-6352109</v>
      </c>
      <c r="DN154" s="373">
        <f t="shared" si="740"/>
        <v>2574883</v>
      </c>
      <c r="DO154" s="373">
        <f t="shared" si="740"/>
        <v>-4653015</v>
      </c>
      <c r="DP154" s="373">
        <f t="shared" si="740"/>
        <v>1350495</v>
      </c>
      <c r="DQ154" s="373">
        <f t="shared" si="740"/>
        <v>33644000</v>
      </c>
      <c r="DR154" s="373">
        <f t="shared" si="740"/>
        <v>5227319</v>
      </c>
      <c r="DS154" s="373">
        <f t="shared" si="740"/>
        <v>1425055</v>
      </c>
      <c r="DT154" s="373">
        <f t="shared" si="740"/>
        <v>-7767675</v>
      </c>
      <c r="DU154" s="373"/>
      <c r="DV154" s="373"/>
      <c r="DW154" s="373"/>
      <c r="DX154" s="373"/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3639531</v>
      </c>
    </row>
    <row r="155" spans="1:133" s="65" customFormat="1" ht="15">
      <c r="A155" s="139"/>
      <c r="B155" s="52" t="s">
        <v>144</v>
      </c>
      <c r="C155" s="207">
        <f t="shared" si="741" ref="C155:V155">SUM(C150:C154)</f>
        <v>123876818.91</v>
      </c>
      <c r="D155" s="208">
        <f t="shared" si="741"/>
        <v>92389187.50999999</v>
      </c>
      <c r="E155" s="208">
        <f t="shared" si="741"/>
        <v>50398877.670000002</v>
      </c>
      <c r="F155" s="209">
        <f t="shared" si="741"/>
        <v>37525145.130000003</v>
      </c>
      <c r="G155" s="208">
        <f t="shared" si="741"/>
        <v>26042999.829999998</v>
      </c>
      <c r="H155" s="209">
        <f t="shared" si="741"/>
        <v>27851743.010000002</v>
      </c>
      <c r="I155" s="208">
        <f t="shared" si="741"/>
        <v>24820625.649999999</v>
      </c>
      <c r="J155" s="209">
        <f t="shared" si="741"/>
        <v>30764815.799999997</v>
      </c>
      <c r="K155" s="208">
        <f t="shared" si="741"/>
        <v>53818671.079999991</v>
      </c>
      <c r="L155" s="210">
        <f t="shared" si="741"/>
        <v>104993989.11999999</v>
      </c>
      <c r="M155" s="209">
        <f t="shared" si="741"/>
        <v>112606560.36999999</v>
      </c>
      <c r="N155" s="209">
        <f t="shared" si="741"/>
        <v>116070985.53999999</v>
      </c>
      <c r="O155" s="209">
        <f t="shared" si="741"/>
        <v>88618866.890000015</v>
      </c>
      <c r="P155" s="209">
        <f t="shared" si="741"/>
        <v>81072621.570000008</v>
      </c>
      <c r="Q155" s="209">
        <f t="shared" si="741"/>
        <v>55662045</v>
      </c>
      <c r="R155" s="209">
        <f t="shared" si="741"/>
        <v>28160994</v>
      </c>
      <c r="S155" s="209">
        <f t="shared" si="741"/>
        <v>24490911</v>
      </c>
      <c r="T155" s="209">
        <f t="shared" si="741"/>
        <v>23284500</v>
      </c>
      <c r="U155" s="209">
        <f t="shared" si="741"/>
        <v>24495966</v>
      </c>
      <c r="V155" s="209">
        <f t="shared" si="741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79">
        <v>148280112</v>
      </c>
      <c r="BJ155" s="542">
        <v>165635191</v>
      </c>
      <c r="BK155" s="562">
        <v>135361778</v>
      </c>
      <c r="BL155" s="77">
        <v>110020376</v>
      </c>
      <c r="BM155" s="283">
        <v>68880172</v>
      </c>
      <c r="BN155" s="283">
        <v>29919450</v>
      </c>
      <c r="BO155" s="77"/>
      <c r="BP155" s="283"/>
      <c r="BQ155" s="283"/>
      <c r="BR155" s="283"/>
      <c r="BS155" s="283"/>
      <c r="BT155" s="283"/>
      <c r="BU155" s="516">
        <f t="shared" si="742" ref="BU155:BY155">SUM(BU150:BU154)</f>
        <v>-35257952.019999996</v>
      </c>
      <c r="BV155" s="213">
        <f t="shared" si="742"/>
        <v>-11316565.939999998</v>
      </c>
      <c r="BW155" s="213">
        <f t="shared" si="742"/>
        <v>5263167.3300000001</v>
      </c>
      <c r="BX155" s="213">
        <f t="shared" si="742"/>
        <v>-9364151.129999999</v>
      </c>
      <c r="BY155" s="213">
        <f t="shared" si="742"/>
        <v>-1552088.8299999987</v>
      </c>
      <c r="BZ155" s="213">
        <f t="shared" si="743" ref="BZ155:CH155">SUM(BZ150:BZ154)</f>
        <v>-4567243.0099999998</v>
      </c>
      <c r="CA155" s="213">
        <f t="shared" si="743"/>
        <v>-324659.65000000037</v>
      </c>
      <c r="CB155" s="213">
        <f t="shared" si="743"/>
        <v>-965332.80000000075</v>
      </c>
      <c r="CC155" s="213">
        <f t="shared" si="743"/>
        <v>-7454270.0799999982</v>
      </c>
      <c r="CD155" s="396">
        <f t="shared" si="743"/>
        <v>-14889993.119999999</v>
      </c>
      <c r="CE155" s="213">
        <f t="shared" si="743"/>
        <v>7129009.6300000027</v>
      </c>
      <c r="CF155" s="213">
        <f t="shared" si="743"/>
        <v>17207754.460000001</v>
      </c>
      <c r="CG155" s="213">
        <f t="shared" si="743"/>
        <v>11854811.109999998</v>
      </c>
      <c r="CH155" s="213">
        <f t="shared" si="743"/>
        <v>-6144794.5700000031</v>
      </c>
      <c r="CI155" s="213">
        <f t="shared" si="744" ref="CI155:CJ155">SUM(CI150:CI154)</f>
        <v>-11232518</v>
      </c>
      <c r="CJ155" s="237">
        <f t="shared" si="744"/>
        <v>1573761</v>
      </c>
      <c r="CK155" s="237">
        <f t="shared" si="745" ref="CK155:CL155">SUM(CK150:CK154)</f>
        <v>2604237</v>
      </c>
      <c r="CL155" s="237">
        <f t="shared" si="745"/>
        <v>-1036551</v>
      </c>
      <c r="CM155" s="237">
        <f t="shared" si="746" ref="CM155:CN155">SUM(CM150:CM154)</f>
        <v>1184647</v>
      </c>
      <c r="CN155" s="237">
        <f t="shared" si="746"/>
        <v>-468367</v>
      </c>
      <c r="CO155" s="237">
        <f t="shared" si="747" ref="CO155:CQ155">SUM(CO150:CO154)</f>
        <v>3991448</v>
      </c>
      <c r="CP155" s="374">
        <f t="shared" si="747"/>
        <v>25001766</v>
      </c>
      <c r="CQ155" s="196">
        <f t="shared" si="747"/>
        <v>39094489</v>
      </c>
      <c r="CR155" s="196">
        <f t="shared" si="748" ref="CR155">SUM(CR150:CR154)</f>
        <v>21253497</v>
      </c>
      <c r="CS155" s="196">
        <f t="shared" si="749" ref="CS155">SUM(CS150:CS154)</f>
        <v>24569596</v>
      </c>
      <c r="CT155" s="196">
        <f t="shared" si="750" ref="CT155">SUM(CT150:CT154)</f>
        <v>23374288</v>
      </c>
      <c r="CU155" s="196">
        <f t="shared" si="751" ref="CU155">SUM(CU150:CU154)</f>
        <v>20241884</v>
      </c>
      <c r="CV155" s="196">
        <f t="shared" si="752" ref="CV155">SUM(CV150:CV154)</f>
        <v>10262105</v>
      </c>
      <c r="CW155" s="196">
        <f t="shared" si="753" ref="CW155">SUM(CW150:CW154)</f>
        <v>9643082</v>
      </c>
      <c r="CX155" s="196">
        <f t="shared" si="754" ref="CX155">SUM(CX150:CX154)</f>
        <v>8631286</v>
      </c>
      <c r="CY155" s="196">
        <f t="shared" si="755" ref="CY155">SUM(CY150:CY154)</f>
        <v>5910928</v>
      </c>
      <c r="CZ155" s="196">
        <f t="shared" si="756" ref="CZ155">SUM(CZ150:CZ154)</f>
        <v>15566475</v>
      </c>
      <c r="DA155" s="196">
        <f t="shared" si="757" ref="DA155">SUM(DA150:DA154)</f>
        <v>23717903</v>
      </c>
      <c r="DB155" s="374">
        <f t="shared" si="758" ref="DB155">SUM(DB150:DB154)</f>
        <v>26820109</v>
      </c>
      <c r="DC155" s="374">
        <f t="shared" si="759" ref="DC155">SUM(DC150:DC154)</f>
        <v>-1829959</v>
      </c>
      <c r="DD155" s="374">
        <f t="shared" si="760" ref="DD155">SUM(DD150:DD154)</f>
        <v>3918994</v>
      </c>
      <c r="DE155" s="374">
        <f t="shared" si="761" ref="DE155">SUM(DE150:DE154)</f>
        <v>-47306314</v>
      </c>
      <c r="DF155" s="374">
        <f t="shared" si="762" ref="DF155:DG155">SUM(DF150:DF154)</f>
        <v>-5364766</v>
      </c>
      <c r="DG155" s="374">
        <f t="shared" si="762"/>
        <v>-6927655</v>
      </c>
      <c r="DH155" s="374">
        <f t="shared" si="763" ref="DH155">SUM(DH150:DH154)</f>
        <v>-762898</v>
      </c>
      <c r="DI155" s="374">
        <f t="shared" si="764" ref="DI155">SUM(DI150:DI154)</f>
        <v>-8886593</v>
      </c>
      <c r="DJ155" s="374">
        <f t="shared" si="765" ref="DJ155:DK155">SUM(DJ150:DJ154)</f>
        <v>-2713139</v>
      </c>
      <c r="DK155" s="374">
        <f t="shared" si="765"/>
        <v>-2844029</v>
      </c>
      <c r="DL155" s="374">
        <f t="shared" si="766" ref="DL155:DM155">SUM(DL150:DL154)</f>
        <v>-12795777</v>
      </c>
      <c r="DM155" s="374">
        <f t="shared" si="766"/>
        <v>-22697563</v>
      </c>
      <c r="DN155" s="374">
        <f t="shared" si="767" ref="DN155:DO155">SUM(DN150:DN154)</f>
        <v>-2306828</v>
      </c>
      <c r="DO155" s="374">
        <f t="shared" si="767"/>
        <v>-8719988</v>
      </c>
      <c r="DP155" s="374">
        <f t="shared" si="768" ref="DP155">SUM(DP150:DP154)</f>
        <v>7183960</v>
      </c>
      <c r="DQ155" s="374">
        <f t="shared" si="769" ref="DQ155:DR155">SUM(DQ150:DQ154)</f>
        <v>57624818</v>
      </c>
      <c r="DR155" s="374">
        <f t="shared" si="769"/>
        <v>17083027</v>
      </c>
      <c r="DS155" s="374">
        <f t="shared" si="770" ref="DS155:DT155">SUM(DS150:DS154)</f>
        <v>11136416</v>
      </c>
      <c r="DT155" s="374">
        <f t="shared" si="770"/>
        <v>-9314512</v>
      </c>
      <c r="DU155" s="374"/>
      <c r="DV155" s="374"/>
      <c r="DW155" s="374"/>
      <c r="DX155" s="374"/>
      <c r="DY155" s="374"/>
      <c r="DZ155" s="374"/>
      <c r="EA155" s="374"/>
      <c r="EC155" s="77">
        <f>SUM(EC150:EC154)</f>
        <v>29919450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.75" thickBot="1">
      <c r="A157" s="138"/>
      <c r="B157" s="52" t="s">
        <v>139</v>
      </c>
      <c r="C157" s="103"/>
      <c r="D157" s="166">
        <f t="shared" si="771" ref="D157:AB157">(C66+C150+D94-D66-D150)/(C66+C150+D94-D150)</f>
        <v>0.54314619805228581</v>
      </c>
      <c r="E157" s="167">
        <f t="shared" si="771"/>
        <v>0.47574703808415769</v>
      </c>
      <c r="F157" s="167">
        <f t="shared" si="771"/>
        <v>0.34527761976382626</v>
      </c>
      <c r="G157" s="167">
        <f t="shared" si="771"/>
        <v>0.31248439460211197</v>
      </c>
      <c r="H157" s="168">
        <f t="shared" si="771"/>
        <v>0.28423452583587056</v>
      </c>
      <c r="I157" s="167">
        <f t="shared" si="771"/>
        <v>0.32141498015096165</v>
      </c>
      <c r="J157" s="168">
        <f t="shared" si="771"/>
        <v>0.37121509282758908</v>
      </c>
      <c r="K157" s="167">
        <f t="shared" si="771"/>
        <v>0.44147289346533169</v>
      </c>
      <c r="L157" s="169">
        <f t="shared" si="771"/>
        <v>0.65179259706093662</v>
      </c>
      <c r="M157" s="168">
        <f t="shared" si="771"/>
        <v>0.66023628508142429</v>
      </c>
      <c r="N157" s="168">
        <f t="shared" si="771"/>
        <v>0.62426681179311383</v>
      </c>
      <c r="O157" s="168">
        <f t="shared" si="771"/>
        <v>0.61841672163934125</v>
      </c>
      <c r="P157" s="168">
        <f t="shared" si="771"/>
        <v>0.52672371150863684</v>
      </c>
      <c r="Q157" s="168">
        <f t="shared" si="771"/>
        <v>0.46070205915842249</v>
      </c>
      <c r="R157" s="168">
        <f t="shared" si="771"/>
        <v>0.32641164116051846</v>
      </c>
      <c r="S157" s="168">
        <f t="shared" si="771"/>
        <v>0.26984475919203155</v>
      </c>
      <c r="T157" s="168">
        <f t="shared" si="771"/>
        <v>0.21467707424481836</v>
      </c>
      <c r="U157" s="168">
        <f t="shared" si="771"/>
        <v>0.23951925122408391</v>
      </c>
      <c r="V157" s="168">
        <f t="shared" si="771"/>
        <v>0.24415251723021128</v>
      </c>
      <c r="W157" s="168">
        <f t="shared" si="771"/>
        <v>0.38573730269713041</v>
      </c>
      <c r="X157" s="169">
        <f t="shared" si="771"/>
        <v>0.55629385315932556</v>
      </c>
      <c r="Y157" s="168">
        <f t="shared" si="771"/>
        <v>0.59460252181624962</v>
      </c>
      <c r="Z157" s="168">
        <f t="shared" si="771"/>
        <v>0.61067351883125587</v>
      </c>
      <c r="AA157" s="168">
        <f t="shared" si="771"/>
        <v>0.63249909553827521</v>
      </c>
      <c r="AB157" s="168">
        <f t="shared" si="771"/>
        <v>0.49881656992956891</v>
      </c>
      <c r="AC157" s="168">
        <f t="shared" si="772" ref="AC157:BE162">(AB66+AB150+AC94-AC66-AC150)/(AB66+AB150+AC94-AC150)</f>
        <v>0.40611993521025658</v>
      </c>
      <c r="AD157" s="168">
        <f t="shared" si="772"/>
        <v>0.31274472768869011</v>
      </c>
      <c r="AE157" s="168">
        <f t="shared" si="772"/>
        <v>0.28687549962294184</v>
      </c>
      <c r="AF157" s="168">
        <f t="shared" si="772"/>
        <v>0.27561056063971218</v>
      </c>
      <c r="AG157" s="168">
        <f t="shared" si="773" ref="AG157:BE157">(AF66+AF150+AG94-AG66-AG150)/(AF66+AF150+AG94-AG150)</f>
        <v>0.26343447900180694</v>
      </c>
      <c r="AH157" s="168">
        <f t="shared" si="773"/>
        <v>0.28292776809435882</v>
      </c>
      <c r="AI157" s="168">
        <f t="shared" si="773"/>
        <v>0.4389759111914362</v>
      </c>
      <c r="AJ157" s="168">
        <f t="shared" si="773"/>
        <v>0.61682527903224171</v>
      </c>
      <c r="AK157" s="168">
        <f t="shared" si="773"/>
        <v>0.64209791108173131</v>
      </c>
      <c r="AL157" s="168">
        <f t="shared" si="773"/>
        <v>0.67267416470436348</v>
      </c>
      <c r="AM157" s="168">
        <f t="shared" si="773"/>
        <v>0.66532747998953501</v>
      </c>
      <c r="AN157" s="168">
        <f t="shared" si="773"/>
        <v>0.53454692129472681</v>
      </c>
      <c r="AO157" s="168">
        <f t="shared" si="773"/>
        <v>0.49104504512132652</v>
      </c>
      <c r="AP157" s="168">
        <f t="shared" si="773"/>
        <v>0.38593061452698524</v>
      </c>
      <c r="AQ157" s="168">
        <f t="shared" si="773"/>
        <v>0.31946007076805411</v>
      </c>
      <c r="AR157" s="168">
        <f t="shared" si="773"/>
        <v>0.31646759736716285</v>
      </c>
      <c r="AS157" s="168">
        <f t="shared" si="773"/>
        <v>0.29510178608372928</v>
      </c>
      <c r="AT157" s="168">
        <f t="shared" si="773"/>
        <v>0.3710203707841791</v>
      </c>
      <c r="AU157" s="168">
        <f t="shared" si="773"/>
        <v>0.44007030328656194</v>
      </c>
      <c r="AV157" s="168">
        <f t="shared" si="773"/>
        <v>0.62914726381851449</v>
      </c>
      <c r="AW157" s="168">
        <f t="shared" si="773"/>
        <v>0.68103236024411973</v>
      </c>
      <c r="AX157" s="168">
        <f t="shared" si="773"/>
        <v>0.64086360735987746</v>
      </c>
      <c r="AY157" s="168">
        <f t="shared" si="773"/>
        <v>0.65794732781674636</v>
      </c>
      <c r="AZ157" s="168">
        <f t="shared" si="773"/>
        <v>0.51052461362984325</v>
      </c>
      <c r="BA157" s="168">
        <f t="shared" si="773"/>
        <v>0.4838551780867788</v>
      </c>
      <c r="BB157" s="168">
        <f t="shared" si="773"/>
        <v>0.34084658698873699</v>
      </c>
      <c r="BC157" s="168">
        <f t="shared" si="773"/>
        <v>0.28589134300110414</v>
      </c>
      <c r="BD157" s="168">
        <f t="shared" si="773"/>
        <v>0.2871290972470194</v>
      </c>
      <c r="BE157" s="168">
        <f t="shared" si="773"/>
        <v>0.27082622802732126</v>
      </c>
      <c r="BF157" s="168">
        <f t="shared" si="774" ref="BF157:BJ162">(BE66+BE150+BF94-BF66-BF150)/(BE66+BE150+BF94-BF150)</f>
        <v>0.32068699681186069</v>
      </c>
      <c r="BG157" s="168">
        <f t="shared" si="774"/>
        <v>0.51982613987081094</v>
      </c>
      <c r="BH157" s="169">
        <f t="shared" si="775" ref="BH157:BN157">(BG66+BG150+BH94-BH66-BH150)/(BG66+BG150+BH94-BH150)</f>
        <v>0.60030392166563229</v>
      </c>
      <c r="BI157" s="480">
        <f t="shared" si="775"/>
        <v>0.69673773203361278</v>
      </c>
      <c r="BJ157" s="543">
        <f t="shared" si="775"/>
        <v>0.66504268972716485</v>
      </c>
      <c r="BK157" s="564">
        <f t="shared" si="775"/>
        <v>0.61922014047761931</v>
      </c>
      <c r="BL157" s="564">
        <f t="shared" si="775"/>
        <v>0.57447091297638642</v>
      </c>
      <c r="BM157" s="564">
        <f t="shared" si="775"/>
        <v>0.44113859724800131</v>
      </c>
      <c r="BN157" s="564">
        <f t="shared" si="775"/>
        <v>0.35515831212909649</v>
      </c>
      <c r="BO157" s="168"/>
      <c r="BP157" s="168"/>
      <c r="BQ157" s="168"/>
      <c r="BR157" s="168"/>
      <c r="BS157" s="168"/>
      <c r="BT157" s="238"/>
      <c r="BU157" s="103"/>
      <c r="BV157" s="168">
        <f t="shared" si="776" ref="BV157:CE162">P157-D157</f>
        <v>-0.016422486543648973</v>
      </c>
      <c r="BW157" s="168">
        <f t="shared" si="776"/>
        <v>-0.015044978925735197</v>
      </c>
      <c r="BX157" s="168">
        <f t="shared" si="776"/>
        <v>-0.018865978603307798</v>
      </c>
      <c r="BY157" s="168">
        <f t="shared" si="776"/>
        <v>-0.042639635410080423</v>
      </c>
      <c r="BZ157" s="168">
        <f t="shared" si="776"/>
        <v>-0.0695574515910522</v>
      </c>
      <c r="CA157" s="168">
        <f t="shared" si="776"/>
        <v>-0.081895728926877742</v>
      </c>
      <c r="CB157" s="168">
        <f t="shared" si="776"/>
        <v>-0.1270625755973778</v>
      </c>
      <c r="CC157" s="168">
        <f t="shared" si="776"/>
        <v>-0.055735590768201282</v>
      </c>
      <c r="CD157" s="397">
        <f t="shared" si="776"/>
        <v>-0.095498743901611061</v>
      </c>
      <c r="CE157" s="168">
        <f t="shared" si="776"/>
        <v>-0.065633763265174672</v>
      </c>
      <c r="CF157" s="168">
        <f t="shared" si="777" ref="CF157:CO162">Z157-N157</f>
        <v>-0.013593292961857961</v>
      </c>
      <c r="CG157" s="168">
        <f t="shared" si="777"/>
        <v>0.014082373898933964</v>
      </c>
      <c r="CH157" s="168">
        <f t="shared" si="777"/>
        <v>-0.027907141579067929</v>
      </c>
      <c r="CI157" s="168">
        <f t="shared" si="777"/>
        <v>-0.054582123948165917</v>
      </c>
      <c r="CJ157" s="238">
        <f t="shared" si="777"/>
        <v>-0.013666913471828357</v>
      </c>
      <c r="CK157" s="238">
        <f t="shared" si="777"/>
        <v>0.017030740430910296</v>
      </c>
      <c r="CL157" s="238">
        <f t="shared" si="777"/>
        <v>0.060933486394893821</v>
      </c>
      <c r="CM157" s="238">
        <f t="shared" si="777"/>
        <v>0.023915227777723036</v>
      </c>
      <c r="CN157" s="238">
        <f t="shared" si="777"/>
        <v>0.038775250864147542</v>
      </c>
      <c r="CO157" s="238">
        <f t="shared" si="777"/>
        <v>0.053238608494305784</v>
      </c>
      <c r="CP157" s="376">
        <f t="shared" si="778" ref="CP157:CY162">AJ157-X157</f>
        <v>0.060531425872916156</v>
      </c>
      <c r="CQ157" s="267">
        <f t="shared" si="778"/>
        <v>0.047495389265481691</v>
      </c>
      <c r="CR157" s="267">
        <f t="shared" si="778"/>
        <v>0.062000645873107607</v>
      </c>
      <c r="CS157" s="267">
        <f t="shared" si="778"/>
        <v>0.032828384451259796</v>
      </c>
      <c r="CT157" s="267">
        <f t="shared" si="778"/>
        <v>0.035730351365157897</v>
      </c>
      <c r="CU157" s="267">
        <f t="shared" si="778"/>
        <v>0.08492510991106994</v>
      </c>
      <c r="CV157" s="267">
        <f t="shared" si="778"/>
        <v>0.073185886838295133</v>
      </c>
      <c r="CW157" s="267">
        <f t="shared" si="778"/>
        <v>0.032584571145112262</v>
      </c>
      <c r="CX157" s="267">
        <f t="shared" si="778"/>
        <v>0.040857036727450669</v>
      </c>
      <c r="CY157" s="267">
        <f t="shared" si="778"/>
        <v>0.031667307081922336</v>
      </c>
      <c r="CZ157" s="267">
        <f t="shared" si="779" ref="CZ157:DI162">AT157-AH157</f>
        <v>0.088092602689820276</v>
      </c>
      <c r="DA157" s="267">
        <f t="shared" si="779"/>
        <v>0.0010943920951257402</v>
      </c>
      <c r="DB157" s="376">
        <f t="shared" si="779"/>
        <v>0.012321984786272777</v>
      </c>
      <c r="DC157" s="376">
        <f t="shared" si="779"/>
        <v>0.038934449162388418</v>
      </c>
      <c r="DD157" s="376">
        <f t="shared" si="779"/>
        <v>-0.031810557344486012</v>
      </c>
      <c r="DE157" s="376">
        <f t="shared" si="779"/>
        <v>-0.0073801521727886454</v>
      </c>
      <c r="DF157" s="376">
        <f t="shared" si="779"/>
        <v>-0.024022307664883558</v>
      </c>
      <c r="DG157" s="376">
        <f t="shared" si="779"/>
        <v>-0.0071898670345477145</v>
      </c>
      <c r="DH157" s="376">
        <f t="shared" si="779"/>
        <v>-0.04508402753824825</v>
      </c>
      <c r="DI157" s="376">
        <f t="shared" si="779"/>
        <v>-0.033568727766949968</v>
      </c>
      <c r="DJ157" s="376">
        <f t="shared" si="780" ref="DJ157:DT162">BD157-AR157</f>
        <v>-0.02933850012014344</v>
      </c>
      <c r="DK157" s="376">
        <f t="shared" si="780"/>
        <v>-0.02427555805640802</v>
      </c>
      <c r="DL157" s="376">
        <f t="shared" si="780"/>
        <v>-0.050333373972318407</v>
      </c>
      <c r="DM157" s="438">
        <f t="shared" si="780"/>
        <v>0.079755836584249007</v>
      </c>
      <c r="DN157" s="438">
        <f t="shared" si="780"/>
        <v>-0.028843342152882201</v>
      </c>
      <c r="DO157" s="438">
        <f t="shared" si="780"/>
        <v>0.01570537178949305</v>
      </c>
      <c r="DP157" s="438">
        <f t="shared" si="780"/>
        <v>0.024179082367287386</v>
      </c>
      <c r="DQ157" s="438">
        <f t="shared" si="780"/>
        <v>-0.038727187339127056</v>
      </c>
      <c r="DR157" s="438">
        <f t="shared" si="780"/>
        <v>0.063946299346543167</v>
      </c>
      <c r="DS157" s="438">
        <f t="shared" si="780"/>
        <v>-0.042716580838777496</v>
      </c>
      <c r="DT157" s="438">
        <f t="shared" si="780"/>
        <v>0.014311725140359499</v>
      </c>
      <c r="DU157" s="376"/>
      <c r="DV157" s="376"/>
      <c r="DW157" s="376"/>
      <c r="DX157" s="376"/>
      <c r="DY157" s="376"/>
      <c r="DZ157" s="438"/>
      <c r="EA157" s="438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781" ref="D158:AB158">(C67+C151+D95-D67-D151)/(C67+C151+D95-D151)</f>
        <v>0.20273567917603566</v>
      </c>
      <c r="E158" s="167">
        <f t="shared" si="781"/>
        <v>0.17662090668729624</v>
      </c>
      <c r="F158" s="167">
        <f t="shared" si="781"/>
        <v>0.12811433946282402</v>
      </c>
      <c r="G158" s="167">
        <f t="shared" si="781"/>
        <v>0.081160763965648711</v>
      </c>
      <c r="H158" s="168">
        <f t="shared" si="781"/>
        <v>0.080436199480448417</v>
      </c>
      <c r="I158" s="167">
        <f t="shared" si="781"/>
        <v>0.071214011567541535</v>
      </c>
      <c r="J158" s="168">
        <f t="shared" si="781"/>
        <v>0.085073797522745728</v>
      </c>
      <c r="K158" s="167">
        <f t="shared" si="781"/>
        <v>0.094098686848085505</v>
      </c>
      <c r="L158" s="169">
        <f t="shared" si="781"/>
        <v>0.16616893467926888</v>
      </c>
      <c r="M158" s="168">
        <f t="shared" si="781"/>
        <v>0.19143662685261018</v>
      </c>
      <c r="N158" s="168">
        <f t="shared" si="781"/>
        <v>0.20389756339357623</v>
      </c>
      <c r="O158" s="168">
        <f t="shared" si="781"/>
        <v>0.19698201418325942</v>
      </c>
      <c r="P158" s="168">
        <f t="shared" si="781"/>
        <v>0.16636263834703069</v>
      </c>
      <c r="Q158" s="168">
        <f t="shared" si="781"/>
        <v>0.13472333204061429</v>
      </c>
      <c r="R158" s="168">
        <f t="shared" si="781"/>
        <v>0.091036458192685854</v>
      </c>
      <c r="S158" s="168">
        <f t="shared" si="781"/>
        <v>0.036232243036508342</v>
      </c>
      <c r="T158" s="168">
        <f t="shared" si="781"/>
        <v>0.051103285129970935</v>
      </c>
      <c r="U158" s="168">
        <f t="shared" si="781"/>
        <v>0.040239857064650032</v>
      </c>
      <c r="V158" s="168">
        <f t="shared" si="781"/>
        <v>0.049686947180841677</v>
      </c>
      <c r="W158" s="168">
        <f t="shared" si="781"/>
        <v>0.084488974029999026</v>
      </c>
      <c r="X158" s="169">
        <f t="shared" si="781"/>
        <v>0.15251218494950178</v>
      </c>
      <c r="Y158" s="168">
        <f t="shared" si="781"/>
        <v>0.19119484708288739</v>
      </c>
      <c r="Z158" s="168">
        <f t="shared" si="781"/>
        <v>0.20387283714689544</v>
      </c>
      <c r="AA158" s="168">
        <f t="shared" si="781"/>
        <v>0.22550488958251297</v>
      </c>
      <c r="AB158" s="168">
        <f t="shared" si="781"/>
        <v>0.16733694838134211</v>
      </c>
      <c r="AC158" s="168">
        <f t="shared" si="772"/>
        <v>0.12871650529210207</v>
      </c>
      <c r="AD158" s="168">
        <f t="shared" si="772"/>
        <v>0.092313504423548659</v>
      </c>
      <c r="AE158" s="168">
        <f t="shared" si="772"/>
        <v>0.10685670114242629</v>
      </c>
      <c r="AF158" s="168">
        <f t="shared" si="772"/>
        <v>0.10323301031983602</v>
      </c>
      <c r="AG158" s="168">
        <f t="shared" si="772"/>
        <v>0.088348987377760743</v>
      </c>
      <c r="AH158" s="168">
        <f t="shared" si="772"/>
        <v>0.084005929784754713</v>
      </c>
      <c r="AI158" s="168">
        <f t="shared" si="772"/>
        <v>0.1167550125511166</v>
      </c>
      <c r="AJ158" s="168">
        <f t="shared" si="772"/>
        <v>0.23056772617714963</v>
      </c>
      <c r="AK158" s="168">
        <f t="shared" si="772"/>
        <v>0.2253251469956635</v>
      </c>
      <c r="AL158" s="168">
        <f t="shared" si="772"/>
        <v>0.24781761123675602</v>
      </c>
      <c r="AM158" s="168">
        <f t="shared" si="772"/>
        <v>0.26255490036026408</v>
      </c>
      <c r="AN158" s="168">
        <f t="shared" si="772"/>
        <v>0.1899857230851108</v>
      </c>
      <c r="AO158" s="168">
        <f t="shared" si="772"/>
        <v>0.18082889395094484</v>
      </c>
      <c r="AP158" s="168">
        <f t="shared" si="772"/>
        <v>0.1397753477943274</v>
      </c>
      <c r="AQ158" s="168">
        <f t="shared" si="772"/>
        <v>0.12157637897072607</v>
      </c>
      <c r="AR158" s="168">
        <f t="shared" si="772"/>
        <v>0.087279292377320697</v>
      </c>
      <c r="AS158" s="168">
        <f t="shared" si="772"/>
        <v>0.091730154435818972</v>
      </c>
      <c r="AT158" s="168">
        <f t="shared" si="772"/>
        <v>0.11796222239040156</v>
      </c>
      <c r="AU158" s="168">
        <f t="shared" si="772"/>
        <v>0.12306071469951015</v>
      </c>
      <c r="AV158" s="168">
        <f t="shared" si="772"/>
        <v>0.21129213443077297</v>
      </c>
      <c r="AW158" s="168">
        <f t="shared" si="772"/>
        <v>0.24877613797857989</v>
      </c>
      <c r="AX158" s="168">
        <f t="shared" si="772"/>
        <v>0.23322935302866818</v>
      </c>
      <c r="AY158" s="168">
        <f t="shared" si="772"/>
        <v>0.34164026575415418</v>
      </c>
      <c r="AZ158" s="168">
        <f t="shared" si="772"/>
        <v>0.046277563383298845</v>
      </c>
      <c r="BA158" s="168">
        <f t="shared" si="772"/>
        <v>0.17760948046364591</v>
      </c>
      <c r="BB158" s="168">
        <f t="shared" si="772"/>
        <v>0.12494155966784054</v>
      </c>
      <c r="BC158" s="168">
        <f t="shared" si="772"/>
        <v>0.095726754993303173</v>
      </c>
      <c r="BD158" s="168">
        <f t="shared" si="772"/>
        <v>0.098185058084465232</v>
      </c>
      <c r="BE158" s="168">
        <f t="shared" si="772"/>
        <v>0.089375740321194108</v>
      </c>
      <c r="BF158" s="168">
        <f t="shared" si="774"/>
        <v>0.095764081780122259</v>
      </c>
      <c r="BG158" s="168">
        <f t="shared" si="774"/>
        <v>0.14050656849249904</v>
      </c>
      <c r="BH158" s="169">
        <f t="shared" si="774"/>
        <v>0.19149445604063783</v>
      </c>
      <c r="BI158" s="480">
        <f t="shared" si="774"/>
        <v>0.25808446801116047</v>
      </c>
      <c r="BJ158" s="543">
        <f t="shared" si="774"/>
        <v>0.22765471470590917</v>
      </c>
      <c r="BK158" s="564">
        <f t="shared" si="782" ref="BK158:BL162">(BJ67+BJ151+BK95-BK67-BK151)/(BJ67+BJ151+BK95-BK151)</f>
        <v>0.22883915990378154</v>
      </c>
      <c r="BL158" s="564">
        <f t="shared" si="782"/>
        <v>0.23005006770495737</v>
      </c>
      <c r="BM158" s="564">
        <f t="shared" si="783" ref="BM158:BN158">(BL67+BL151+BM95-BM67-BM151)/(BL67+BL151+BM95-BM151)</f>
        <v>0.1349494774106014</v>
      </c>
      <c r="BN158" s="564">
        <f t="shared" si="783"/>
        <v>0.037597207715174275</v>
      </c>
      <c r="BO158" s="168"/>
      <c r="BP158" s="168"/>
      <c r="BQ158" s="168"/>
      <c r="BR158" s="168"/>
      <c r="BS158" s="168"/>
      <c r="BT158" s="238"/>
      <c r="BU158" s="103"/>
      <c r="BV158" s="168">
        <f t="shared" si="776"/>
        <v>-0.036373040829004971</v>
      </c>
      <c r="BW158" s="168">
        <f t="shared" si="776"/>
        <v>-0.041897574646681951</v>
      </c>
      <c r="BX158" s="168">
        <f t="shared" si="776"/>
        <v>-0.037077881270138169</v>
      </c>
      <c r="BY158" s="168">
        <f t="shared" si="776"/>
        <v>-0.044928520929140368</v>
      </c>
      <c r="BZ158" s="168">
        <f t="shared" si="776"/>
        <v>-0.029332914350477482</v>
      </c>
      <c r="CA158" s="168">
        <f t="shared" si="776"/>
        <v>-0.030974154502891503</v>
      </c>
      <c r="CB158" s="168">
        <f t="shared" si="776"/>
        <v>-0.035386850341904051</v>
      </c>
      <c r="CC158" s="168">
        <f t="shared" si="776"/>
        <v>-0.0096097128180864799</v>
      </c>
      <c r="CD158" s="397">
        <f t="shared" si="776"/>
        <v>-0.013656749729767104</v>
      </c>
      <c r="CE158" s="168">
        <f t="shared" si="776"/>
        <v>-0.00024177976972278303</v>
      </c>
      <c r="CF158" s="168">
        <f t="shared" si="777"/>
        <v>-2.4726246680789599E-05</v>
      </c>
      <c r="CG158" s="168">
        <f t="shared" si="777"/>
        <v>0.02852287539925355</v>
      </c>
      <c r="CH158" s="168">
        <f t="shared" si="777"/>
        <v>0.00097431003431142083</v>
      </c>
      <c r="CI158" s="168">
        <f t="shared" si="777"/>
        <v>-0.0060068267485122173</v>
      </c>
      <c r="CJ158" s="238">
        <f t="shared" si="777"/>
        <v>0.001277046230862805</v>
      </c>
      <c r="CK158" s="238">
        <f t="shared" si="777"/>
        <v>0.070624458105917942</v>
      </c>
      <c r="CL158" s="238">
        <f t="shared" si="777"/>
        <v>0.052129725189865084</v>
      </c>
      <c r="CM158" s="238">
        <f t="shared" si="777"/>
        <v>0.048109130313110711</v>
      </c>
      <c r="CN158" s="238">
        <f t="shared" si="777"/>
        <v>0.034318982603913036</v>
      </c>
      <c r="CO158" s="238">
        <f t="shared" si="777"/>
        <v>0.032266038521117577</v>
      </c>
      <c r="CP158" s="376">
        <f t="shared" si="778"/>
        <v>0.078055541227647851</v>
      </c>
      <c r="CQ158" s="267">
        <f t="shared" si="778"/>
        <v>0.034130299912776108</v>
      </c>
      <c r="CR158" s="267">
        <f t="shared" si="778"/>
        <v>0.043944774089860583</v>
      </c>
      <c r="CS158" s="267">
        <f t="shared" si="778"/>
        <v>0.037050010777751108</v>
      </c>
      <c r="CT158" s="267">
        <f t="shared" si="778"/>
        <v>0.022648774703768693</v>
      </c>
      <c r="CU158" s="267">
        <f t="shared" si="778"/>
        <v>0.052112388658842768</v>
      </c>
      <c r="CV158" s="267">
        <f t="shared" si="778"/>
        <v>0.047461843370778745</v>
      </c>
      <c r="CW158" s="267">
        <f t="shared" si="778"/>
        <v>0.014719677828299776</v>
      </c>
      <c r="CX158" s="267">
        <f t="shared" si="778"/>
        <v>-0.015953717942515322</v>
      </c>
      <c r="CY158" s="267">
        <f t="shared" si="778"/>
        <v>0.0033811670580582293</v>
      </c>
      <c r="CZ158" s="267">
        <f t="shared" si="779"/>
        <v>0.033956292605646851</v>
      </c>
      <c r="DA158" s="267">
        <f t="shared" si="779"/>
        <v>0.0063057021483935438</v>
      </c>
      <c r="DB158" s="376">
        <f t="shared" si="779"/>
        <v>-0.019275591746376664</v>
      </c>
      <c r="DC158" s="376">
        <f t="shared" si="779"/>
        <v>0.023450990982916392</v>
      </c>
      <c r="DD158" s="376">
        <f t="shared" si="779"/>
        <v>-0.014588258208087845</v>
      </c>
      <c r="DE158" s="376">
        <f t="shared" si="779"/>
        <v>0.079085365393890106</v>
      </c>
      <c r="DF158" s="376">
        <f t="shared" si="779"/>
        <v>-0.14370815970181194</v>
      </c>
      <c r="DG158" s="376">
        <f t="shared" si="779"/>
        <v>-0.0032194134872989277</v>
      </c>
      <c r="DH158" s="376">
        <f t="shared" si="779"/>
        <v>-0.014833788126486863</v>
      </c>
      <c r="DI158" s="376">
        <f t="shared" si="779"/>
        <v>-0.025849623977422895</v>
      </c>
      <c r="DJ158" s="376">
        <f t="shared" si="780"/>
        <v>0.010905765707144535</v>
      </c>
      <c r="DK158" s="376">
        <f t="shared" si="780"/>
        <v>-0.0023544141146248643</v>
      </c>
      <c r="DL158" s="376">
        <f t="shared" si="780"/>
        <v>-0.022198140610279304</v>
      </c>
      <c r="DM158" s="376">
        <f t="shared" si="780"/>
        <v>0.017445853792988894</v>
      </c>
      <c r="DN158" s="376">
        <f t="shared" si="780"/>
        <v>-0.019797678390135132</v>
      </c>
      <c r="DO158" s="376">
        <f t="shared" si="780"/>
        <v>0.0093083300325805807</v>
      </c>
      <c r="DP158" s="376">
        <f t="shared" si="780"/>
        <v>-0.0055746383227590068</v>
      </c>
      <c r="DQ158" s="376">
        <f t="shared" si="780"/>
        <v>-0.11280110585037265</v>
      </c>
      <c r="DR158" s="376">
        <f t="shared" si="780"/>
        <v>0.18377250432165854</v>
      </c>
      <c r="DS158" s="376">
        <f t="shared" si="780"/>
        <v>-0.042660003053044515</v>
      </c>
      <c r="DT158" s="376">
        <f t="shared" si="780"/>
        <v>-0.087344351952666266</v>
      </c>
      <c r="DU158" s="376"/>
      <c r="DV158" s="376"/>
      <c r="DW158" s="376"/>
      <c r="DX158" s="376"/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784" ref="D159:AB159">(C68+C152+D96-D68-D152)/(C68+C152+D96-D152)</f>
        <v>0.72248524125503888</v>
      </c>
      <c r="E159" s="167">
        <f t="shared" si="784"/>
        <v>0.71103749546697848</v>
      </c>
      <c r="F159" s="167">
        <f t="shared" si="784"/>
        <v>0.61327129654385304</v>
      </c>
      <c r="G159" s="167">
        <f t="shared" si="784"/>
        <v>0.58220487129053633</v>
      </c>
      <c r="H159" s="168">
        <f t="shared" si="784"/>
        <v>0.56059690309406085</v>
      </c>
      <c r="I159" s="167">
        <f t="shared" si="784"/>
        <v>0.57676841023233272</v>
      </c>
      <c r="J159" s="168">
        <f t="shared" si="784"/>
        <v>0.63428710136978339</v>
      </c>
      <c r="K159" s="167">
        <f t="shared" si="784"/>
        <v>0.63530826255483308</v>
      </c>
      <c r="L159" s="169">
        <f t="shared" si="784"/>
        <v>0.77548195329391634</v>
      </c>
      <c r="M159" s="168">
        <f t="shared" si="784"/>
        <v>0.80573008935342338</v>
      </c>
      <c r="N159" s="168">
        <f t="shared" si="784"/>
        <v>0.74468677065528732</v>
      </c>
      <c r="O159" s="168">
        <f t="shared" si="784"/>
        <v>0.74489797460360718</v>
      </c>
      <c r="P159" s="168">
        <f t="shared" si="784"/>
        <v>0.56517662997918117</v>
      </c>
      <c r="Q159" s="168">
        <f t="shared" si="784"/>
        <v>0.58156650642791152</v>
      </c>
      <c r="R159" s="168">
        <f t="shared" si="784"/>
        <v>0.50556262414473752</v>
      </c>
      <c r="S159" s="168">
        <f t="shared" si="784"/>
        <v>0.44959544835664794</v>
      </c>
      <c r="T159" s="168">
        <f t="shared" si="784"/>
        <v>0.38574938807062631</v>
      </c>
      <c r="U159" s="168">
        <f t="shared" si="784"/>
        <v>0.41965306422516485</v>
      </c>
      <c r="V159" s="168">
        <f t="shared" si="784"/>
        <v>0.42344459438301935</v>
      </c>
      <c r="W159" s="168">
        <f t="shared" si="784"/>
        <v>0.52427618309097312</v>
      </c>
      <c r="X159" s="169">
        <f t="shared" si="784"/>
        <v>0.6717443568269299</v>
      </c>
      <c r="Y159" s="168">
        <f t="shared" si="784"/>
        <v>0.66180548536982986</v>
      </c>
      <c r="Z159" s="168">
        <f t="shared" si="784"/>
        <v>0.70381646169895229</v>
      </c>
      <c r="AA159" s="168">
        <f t="shared" si="784"/>
        <v>0.76168144542722127</v>
      </c>
      <c r="AB159" s="168">
        <f t="shared" si="784"/>
        <v>0.65085512491249642</v>
      </c>
      <c r="AC159" s="168">
        <f t="shared" si="772"/>
        <v>0.57753483650958359</v>
      </c>
      <c r="AD159" s="168">
        <f t="shared" si="772"/>
        <v>0.47794763919582184</v>
      </c>
      <c r="AE159" s="168">
        <f t="shared" si="772"/>
        <v>0.42126868762707903</v>
      </c>
      <c r="AF159" s="168">
        <f t="shared" si="772"/>
        <v>0.43996508033843007</v>
      </c>
      <c r="AG159" s="168">
        <f t="shared" si="772"/>
        <v>0.44421495950685902</v>
      </c>
      <c r="AH159" s="168">
        <f t="shared" si="772"/>
        <v>0.44636673383715569</v>
      </c>
      <c r="AI159" s="168">
        <f t="shared" si="772"/>
        <v>0.57756905374381806</v>
      </c>
      <c r="AJ159" s="168">
        <f t="shared" si="772"/>
        <v>0.6789625305980338</v>
      </c>
      <c r="AK159" s="168">
        <f t="shared" si="772"/>
        <v>0.62724353712168024</v>
      </c>
      <c r="AL159" s="168">
        <f t="shared" si="772"/>
        <v>0.73086016675555365</v>
      </c>
      <c r="AM159" s="168">
        <f t="shared" si="772"/>
        <v>0.73212996011768994</v>
      </c>
      <c r="AN159" s="168">
        <f t="shared" si="772"/>
        <v>0.69191169352711446</v>
      </c>
      <c r="AO159" s="168">
        <f t="shared" si="772"/>
        <v>0.65414927369803144</v>
      </c>
      <c r="AP159" s="168">
        <f t="shared" si="772"/>
        <v>0.56816767558725545</v>
      </c>
      <c r="AQ159" s="168">
        <f t="shared" si="772"/>
        <v>0.52590153901273862</v>
      </c>
      <c r="AR159" s="168">
        <f t="shared" si="772"/>
        <v>0.54261682414321921</v>
      </c>
      <c r="AS159" s="168">
        <f t="shared" si="772"/>
        <v>0.48707854401861206</v>
      </c>
      <c r="AT159" s="168">
        <f t="shared" si="772"/>
        <v>0.54435292384017231</v>
      </c>
      <c r="AU159" s="168">
        <f t="shared" si="772"/>
        <v>0.59654789911869033</v>
      </c>
      <c r="AV159" s="168">
        <f t="shared" si="772"/>
        <v>0.69959464438487062</v>
      </c>
      <c r="AW159" s="168">
        <f t="shared" si="772"/>
        <v>0.76521944701135869</v>
      </c>
      <c r="AX159" s="168">
        <f t="shared" si="772"/>
        <v>0.75880474355473615</v>
      </c>
      <c r="AY159" s="168">
        <f t="shared" si="772"/>
        <v>0.83320278122268321</v>
      </c>
      <c r="AZ159" s="168">
        <f t="shared" si="772"/>
        <v>0.38058480745809736</v>
      </c>
      <c r="BA159" s="168">
        <f t="shared" si="772"/>
        <v>0.63973630590946651</v>
      </c>
      <c r="BB159" s="168">
        <f t="shared" si="772"/>
        <v>0.54142990332048668</v>
      </c>
      <c r="BC159" s="168">
        <f t="shared" si="772"/>
        <v>0.48879312558916127</v>
      </c>
      <c r="BD159" s="168">
        <f t="shared" si="772"/>
        <v>0.47513687300713925</v>
      </c>
      <c r="BE159" s="168">
        <f t="shared" si="772"/>
        <v>0.43858221675951564</v>
      </c>
      <c r="BF159" s="168">
        <f t="shared" si="774"/>
        <v>0.51985908329655461</v>
      </c>
      <c r="BG159" s="168">
        <f t="shared" si="774"/>
        <v>0.65144153594972387</v>
      </c>
      <c r="BH159" s="169">
        <f t="shared" si="774"/>
        <v>0.67316014812969527</v>
      </c>
      <c r="BI159" s="480">
        <f t="shared" si="774"/>
        <v>0.78234701847522725</v>
      </c>
      <c r="BJ159" s="543">
        <f t="shared" si="774"/>
        <v>0.74339692981203975</v>
      </c>
      <c r="BK159" s="564">
        <f t="shared" si="782"/>
        <v>0.72539046240270233</v>
      </c>
      <c r="BL159" s="564">
        <f t="shared" si="782"/>
        <v>0.68768176824291671</v>
      </c>
      <c r="BM159" s="564">
        <f t="shared" si="785" ref="BM159:BN159">(BL68+BL152+BM96-BM68-BM152)/(BL68+BL152+BM96-BM152)</f>
        <v>0.56301783269028061</v>
      </c>
      <c r="BN159" s="564">
        <f t="shared" si="785"/>
        <v>0.58604106354780749</v>
      </c>
      <c r="BO159" s="168"/>
      <c r="BP159" s="168"/>
      <c r="BQ159" s="168"/>
      <c r="BR159" s="168"/>
      <c r="BS159" s="168"/>
      <c r="BT159" s="238"/>
      <c r="BU159" s="103"/>
      <c r="BV159" s="168">
        <f t="shared" si="776"/>
        <v>-0.15730861127585771</v>
      </c>
      <c r="BW159" s="168">
        <f t="shared" si="776"/>
        <v>-0.12947098903906695</v>
      </c>
      <c r="BX159" s="168">
        <f t="shared" si="776"/>
        <v>-0.10770867239911552</v>
      </c>
      <c r="BY159" s="168">
        <f t="shared" si="776"/>
        <v>-0.13260942293388839</v>
      </c>
      <c r="BZ159" s="168">
        <f t="shared" si="776"/>
        <v>-0.17484751502343454</v>
      </c>
      <c r="CA159" s="168">
        <f t="shared" si="776"/>
        <v>-0.15711534600716787</v>
      </c>
      <c r="CB159" s="168">
        <f t="shared" si="776"/>
        <v>-0.21084250698676404</v>
      </c>
      <c r="CC159" s="168">
        <f t="shared" si="776"/>
        <v>-0.11103207946385996</v>
      </c>
      <c r="CD159" s="397">
        <f t="shared" si="776"/>
        <v>-0.10373759646698644</v>
      </c>
      <c r="CE159" s="168">
        <f t="shared" si="776"/>
        <v>-0.14392460398359352</v>
      </c>
      <c r="CF159" s="168">
        <f t="shared" si="777"/>
        <v>-0.040870308956335033</v>
      </c>
      <c r="CG159" s="168">
        <f t="shared" si="777"/>
        <v>0.016783470823614088</v>
      </c>
      <c r="CH159" s="168">
        <f t="shared" si="777"/>
        <v>0.085678494933315252</v>
      </c>
      <c r="CI159" s="168">
        <f t="shared" si="777"/>
        <v>-0.0040316699183279292</v>
      </c>
      <c r="CJ159" s="238">
        <f t="shared" si="777"/>
        <v>-0.027614984948915677</v>
      </c>
      <c r="CK159" s="238">
        <f t="shared" si="777"/>
        <v>-0.028326760729568912</v>
      </c>
      <c r="CL159" s="238">
        <f t="shared" si="777"/>
        <v>0.054215692267803761</v>
      </c>
      <c r="CM159" s="238">
        <f t="shared" si="777"/>
        <v>0.024561895281694168</v>
      </c>
      <c r="CN159" s="238">
        <f t="shared" si="777"/>
        <v>0.022922139454136348</v>
      </c>
      <c r="CO159" s="238">
        <f t="shared" si="777"/>
        <v>0.053292870652844937</v>
      </c>
      <c r="CP159" s="376">
        <f t="shared" si="778"/>
        <v>0.0072181737711038974</v>
      </c>
      <c r="CQ159" s="267">
        <f t="shared" si="778"/>
        <v>-0.034561948248149621</v>
      </c>
      <c r="CR159" s="267">
        <f t="shared" si="778"/>
        <v>0.027043705056601364</v>
      </c>
      <c r="CS159" s="267">
        <f t="shared" si="778"/>
        <v>-0.029551485309531333</v>
      </c>
      <c r="CT159" s="267">
        <f t="shared" si="778"/>
        <v>0.041056568614618039</v>
      </c>
      <c r="CU159" s="267">
        <f t="shared" si="778"/>
        <v>0.076614437188447848</v>
      </c>
      <c r="CV159" s="267">
        <f t="shared" si="778"/>
        <v>0.090220036391433611</v>
      </c>
      <c r="CW159" s="267">
        <f t="shared" si="778"/>
        <v>0.10463285138565959</v>
      </c>
      <c r="CX159" s="267">
        <f t="shared" si="778"/>
        <v>0.10265174380478914</v>
      </c>
      <c r="CY159" s="267">
        <f t="shared" si="778"/>
        <v>0.042863584511753039</v>
      </c>
      <c r="CZ159" s="267">
        <f t="shared" si="779"/>
        <v>0.097986190003016616</v>
      </c>
      <c r="DA159" s="267">
        <f t="shared" si="779"/>
        <v>0.018978845374872266</v>
      </c>
      <c r="DB159" s="376">
        <f t="shared" si="779"/>
        <v>0.020632113786836825</v>
      </c>
      <c r="DC159" s="376">
        <f t="shared" si="779"/>
        <v>0.13797590988967845</v>
      </c>
      <c r="DD159" s="376">
        <f t="shared" si="779"/>
        <v>0.027944576799182497</v>
      </c>
      <c r="DE159" s="376">
        <f t="shared" si="779"/>
        <v>0.10107282110499327</v>
      </c>
      <c r="DF159" s="376">
        <f t="shared" si="779"/>
        <v>-0.31132688606901709</v>
      </c>
      <c r="DG159" s="376">
        <f t="shared" si="779"/>
        <v>-0.014412967788564934</v>
      </c>
      <c r="DH159" s="376">
        <f t="shared" si="779"/>
        <v>-0.026737772266768767</v>
      </c>
      <c r="DI159" s="376">
        <f t="shared" si="779"/>
        <v>-0.037108413423577347</v>
      </c>
      <c r="DJ159" s="376">
        <f t="shared" si="780"/>
        <v>-0.067479951136079963</v>
      </c>
      <c r="DK159" s="376">
        <f t="shared" si="780"/>
        <v>-0.048496327259096417</v>
      </c>
      <c r="DL159" s="376">
        <f t="shared" si="780"/>
        <v>-0.024493840543617695</v>
      </c>
      <c r="DM159" s="376">
        <f t="shared" si="780"/>
        <v>0.054893636831033543</v>
      </c>
      <c r="DN159" s="376">
        <f t="shared" si="780"/>
        <v>-0.026434496255175355</v>
      </c>
      <c r="DO159" s="376">
        <f t="shared" si="780"/>
        <v>0.017127571463868563</v>
      </c>
      <c r="DP159" s="376">
        <f t="shared" si="780"/>
        <v>-0.015407813742696397</v>
      </c>
      <c r="DQ159" s="376">
        <f t="shared" si="780"/>
        <v>-0.10781231881998088</v>
      </c>
      <c r="DR159" s="376">
        <f t="shared" si="780"/>
        <v>0.30709696078481935</v>
      </c>
      <c r="DS159" s="376">
        <f t="shared" si="780"/>
        <v>-0.076718473219185901</v>
      </c>
      <c r="DT159" s="376">
        <f t="shared" si="780"/>
        <v>0.044611160227320812</v>
      </c>
      <c r="DU159" s="376"/>
      <c r="DV159" s="376"/>
      <c r="DW159" s="376"/>
      <c r="DX159" s="376"/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786" ref="D160:AB160">(C69+C153+D97-D69-D153)/(C69+C153+D97-D153)</f>
        <v>0.76788412236906411</v>
      </c>
      <c r="E160" s="167">
        <f t="shared" si="786"/>
        <v>0.76636769194828502</v>
      </c>
      <c r="F160" s="167">
        <f t="shared" si="786"/>
        <v>0.65647435371248042</v>
      </c>
      <c r="G160" s="167">
        <f t="shared" si="786"/>
        <v>0.60563474190824762</v>
      </c>
      <c r="H160" s="168">
        <f t="shared" si="786"/>
        <v>0.61048251882202198</v>
      </c>
      <c r="I160" s="167">
        <f t="shared" si="786"/>
        <v>0.66454504537917303</v>
      </c>
      <c r="J160" s="168">
        <f t="shared" si="786"/>
        <v>0.70224803100288957</v>
      </c>
      <c r="K160" s="167">
        <f t="shared" si="786"/>
        <v>0.72767272359411705</v>
      </c>
      <c r="L160" s="169">
        <f t="shared" si="786"/>
        <v>0.77258922766763272</v>
      </c>
      <c r="M160" s="168">
        <f t="shared" si="786"/>
        <v>0.84939266182797923</v>
      </c>
      <c r="N160" s="168">
        <f t="shared" si="786"/>
        <v>0.78517323582427589</v>
      </c>
      <c r="O160" s="168">
        <f t="shared" si="786"/>
        <v>0.79676420675907811</v>
      </c>
      <c r="P160" s="168">
        <f t="shared" si="786"/>
        <v>0.63487404990006213</v>
      </c>
      <c r="Q160" s="168">
        <f t="shared" si="786"/>
        <v>0.6622094846209724</v>
      </c>
      <c r="R160" s="168">
        <f t="shared" si="786"/>
        <v>0.57790894430732476</v>
      </c>
      <c r="S160" s="168">
        <f t="shared" si="786"/>
        <v>0.52886207874182656</v>
      </c>
      <c r="T160" s="168">
        <f t="shared" si="786"/>
        <v>0.45290824003586694</v>
      </c>
      <c r="U160" s="168">
        <f t="shared" si="786"/>
        <v>0.47411237059167999</v>
      </c>
      <c r="V160" s="168">
        <f t="shared" si="786"/>
        <v>0.51738298211404821</v>
      </c>
      <c r="W160" s="168">
        <f t="shared" si="786"/>
        <v>0.57570642787948301</v>
      </c>
      <c r="X160" s="169">
        <f t="shared" si="786"/>
        <v>0.71323339341921321</v>
      </c>
      <c r="Y160" s="168">
        <f t="shared" si="786"/>
        <v>0.70392607492331094</v>
      </c>
      <c r="Z160" s="168">
        <f t="shared" si="786"/>
        <v>0.72157020295429408</v>
      </c>
      <c r="AA160" s="168">
        <f t="shared" si="786"/>
        <v>0.80750228621772513</v>
      </c>
      <c r="AB160" s="168">
        <f t="shared" si="786"/>
        <v>0.71704679746349831</v>
      </c>
      <c r="AC160" s="168">
        <f t="shared" si="772"/>
        <v>0.65059090449519474</v>
      </c>
      <c r="AD160" s="168">
        <f t="shared" si="772"/>
        <v>0.54455942081446251</v>
      </c>
      <c r="AE160" s="168">
        <f t="shared" si="772"/>
        <v>0.54733053264463694</v>
      </c>
      <c r="AF160" s="168">
        <f t="shared" si="772"/>
        <v>0.54907147398719036</v>
      </c>
      <c r="AG160" s="168">
        <f t="shared" si="772"/>
        <v>0.50870406859240835</v>
      </c>
      <c r="AH160" s="168">
        <f t="shared" si="772"/>
        <v>0.537534593143985</v>
      </c>
      <c r="AI160" s="168">
        <f t="shared" si="772"/>
        <v>0.60487417357213502</v>
      </c>
      <c r="AJ160" s="168">
        <f t="shared" si="772"/>
        <v>0.69930866364297128</v>
      </c>
      <c r="AK160" s="168">
        <f t="shared" si="772"/>
        <v>0.63795848778940711</v>
      </c>
      <c r="AL160" s="168">
        <f t="shared" si="772"/>
        <v>0.74907184460575937</v>
      </c>
      <c r="AM160" s="168">
        <f t="shared" si="772"/>
        <v>0.75925923582647359</v>
      </c>
      <c r="AN160" s="168">
        <f t="shared" si="772"/>
        <v>0.74863773207174211</v>
      </c>
      <c r="AO160" s="168">
        <f t="shared" si="772"/>
        <v>0.6919884538547727</v>
      </c>
      <c r="AP160" s="168">
        <f t="shared" si="772"/>
        <v>0.64376529018618378</v>
      </c>
      <c r="AQ160" s="168">
        <f t="shared" si="772"/>
        <v>0.62072199173454701</v>
      </c>
      <c r="AR160" s="168">
        <f t="shared" si="772"/>
        <v>0.59670462313535444</v>
      </c>
      <c r="AS160" s="168">
        <f t="shared" si="772"/>
        <v>0.52521385107850027</v>
      </c>
      <c r="AT160" s="168">
        <f t="shared" si="772"/>
        <v>0.61840250997732338</v>
      </c>
      <c r="AU160" s="168">
        <f t="shared" si="772"/>
        <v>0.66519832745114194</v>
      </c>
      <c r="AV160" s="168">
        <f t="shared" si="772"/>
        <v>0.71444265235087934</v>
      </c>
      <c r="AW160" s="168">
        <f t="shared" si="772"/>
        <v>0.79278745363749792</v>
      </c>
      <c r="AX160" s="168">
        <f t="shared" si="772"/>
        <v>0.78853794013086764</v>
      </c>
      <c r="AY160" s="168">
        <f t="shared" si="772"/>
        <v>0.79729733550074211</v>
      </c>
      <c r="AZ160" s="168">
        <f t="shared" si="772"/>
        <v>0.73808371586651045</v>
      </c>
      <c r="BA160" s="168">
        <f t="shared" si="772"/>
        <v>0.69666556299401927</v>
      </c>
      <c r="BB160" s="168">
        <f t="shared" si="772"/>
        <v>0.59058380276639333</v>
      </c>
      <c r="BC160" s="168">
        <f t="shared" si="772"/>
        <v>0.57374490283801138</v>
      </c>
      <c r="BD160" s="168">
        <f t="shared" si="772"/>
        <v>0.5485710299288592</v>
      </c>
      <c r="BE160" s="168">
        <f t="shared" si="772"/>
        <v>0.51859682764309001</v>
      </c>
      <c r="BF160" s="168">
        <f t="shared" si="774"/>
        <v>0.57646735150721529</v>
      </c>
      <c r="BG160" s="168">
        <f t="shared" si="774"/>
        <v>0.68671013211074927</v>
      </c>
      <c r="BH160" s="169">
        <f t="shared" si="774"/>
        <v>0.7220823754347776</v>
      </c>
      <c r="BI160" s="480">
        <f t="shared" si="787" ref="BI160:BJ162">(BH69+BH153+BI97-BI69-BI153)/(BH69+BH153+BI97-BI153)</f>
        <v>0.80597589845140782</v>
      </c>
      <c r="BJ160" s="543">
        <f t="shared" si="787"/>
        <v>0.77160581959613084</v>
      </c>
      <c r="BK160" s="564">
        <f t="shared" si="782"/>
        <v>0.76786393179518186</v>
      </c>
      <c r="BL160" s="564">
        <f t="shared" si="782"/>
        <v>0.74417376050994688</v>
      </c>
      <c r="BM160" s="564">
        <f t="shared" si="788" ref="BM160:BN160">(BL69+BL153+BM97-BM69-BM153)/(BL69+BL153+BM97-BM153)</f>
        <v>0.66061162728573464</v>
      </c>
      <c r="BN160" s="564">
        <f t="shared" si="788"/>
        <v>0.66671784850262683</v>
      </c>
      <c r="BO160" s="168"/>
      <c r="BP160" s="168"/>
      <c r="BQ160" s="168"/>
      <c r="BR160" s="168"/>
      <c r="BS160" s="168"/>
      <c r="BT160" s="238"/>
      <c r="BU160" s="103"/>
      <c r="BV160" s="168">
        <f t="shared" si="776"/>
        <v>-0.13301007246900198</v>
      </c>
      <c r="BW160" s="168">
        <f t="shared" si="776"/>
        <v>-0.10415820732731262</v>
      </c>
      <c r="BX160" s="168">
        <f t="shared" si="776"/>
        <v>-0.078565409405155662</v>
      </c>
      <c r="BY160" s="168">
        <f t="shared" si="776"/>
        <v>-0.076772663166421062</v>
      </c>
      <c r="BZ160" s="168">
        <f t="shared" si="776"/>
        <v>-0.15757427878615504</v>
      </c>
      <c r="CA160" s="168">
        <f t="shared" si="776"/>
        <v>-0.19043267478749304</v>
      </c>
      <c r="CB160" s="168">
        <f t="shared" si="776"/>
        <v>-0.18486504888884137</v>
      </c>
      <c r="CC160" s="168">
        <f t="shared" si="776"/>
        <v>-0.15196629571463405</v>
      </c>
      <c r="CD160" s="397">
        <f t="shared" si="776"/>
        <v>-0.059355834248419503</v>
      </c>
      <c r="CE160" s="168">
        <f t="shared" si="776"/>
        <v>-0.14546658690466829</v>
      </c>
      <c r="CF160" s="168">
        <f t="shared" si="777"/>
        <v>-0.063603032869981813</v>
      </c>
      <c r="CG160" s="168">
        <f t="shared" si="777"/>
        <v>0.010738079458647021</v>
      </c>
      <c r="CH160" s="168">
        <f t="shared" si="777"/>
        <v>0.082172747563436177</v>
      </c>
      <c r="CI160" s="168">
        <f t="shared" si="777"/>
        <v>-0.011618580125777656</v>
      </c>
      <c r="CJ160" s="238">
        <f t="shared" si="777"/>
        <v>-0.033349523492862243</v>
      </c>
      <c r="CK160" s="238">
        <f t="shared" si="777"/>
        <v>0.018468453902810378</v>
      </c>
      <c r="CL160" s="238">
        <f t="shared" si="777"/>
        <v>0.096163233951323424</v>
      </c>
      <c r="CM160" s="238">
        <f t="shared" si="777"/>
        <v>0.034591698000728366</v>
      </c>
      <c r="CN160" s="238">
        <f t="shared" si="777"/>
        <v>0.020151611029936789</v>
      </c>
      <c r="CO160" s="238">
        <f t="shared" si="777"/>
        <v>0.029167745692652014</v>
      </c>
      <c r="CP160" s="376">
        <f t="shared" si="778"/>
        <v>-0.013924729776241929</v>
      </c>
      <c r="CQ160" s="267">
        <f t="shared" si="778"/>
        <v>-0.065967587133903827</v>
      </c>
      <c r="CR160" s="267">
        <f t="shared" si="778"/>
        <v>0.027501641651465292</v>
      </c>
      <c r="CS160" s="267">
        <f t="shared" si="778"/>
        <v>-0.048243050391251541</v>
      </c>
      <c r="CT160" s="267">
        <f t="shared" si="778"/>
        <v>0.031590934608243804</v>
      </c>
      <c r="CU160" s="267">
        <f t="shared" si="778"/>
        <v>0.041397549359577956</v>
      </c>
      <c r="CV160" s="267">
        <f t="shared" si="778"/>
        <v>0.099205869371721267</v>
      </c>
      <c r="CW160" s="267">
        <f t="shared" si="778"/>
        <v>0.073391459089910072</v>
      </c>
      <c r="CX160" s="267">
        <f t="shared" si="778"/>
        <v>0.047633149148164078</v>
      </c>
      <c r="CY160" s="267">
        <f t="shared" si="778"/>
        <v>0.016509782486091917</v>
      </c>
      <c r="CZ160" s="267">
        <f t="shared" si="779"/>
        <v>0.080867916833338382</v>
      </c>
      <c r="DA160" s="267">
        <f t="shared" si="779"/>
        <v>0.060324153879006914</v>
      </c>
      <c r="DB160" s="376">
        <f t="shared" si="779"/>
        <v>0.015133988707908053</v>
      </c>
      <c r="DC160" s="376">
        <f t="shared" si="779"/>
        <v>0.1548289658480908</v>
      </c>
      <c r="DD160" s="376">
        <f t="shared" si="779"/>
        <v>0.039466095525108269</v>
      </c>
      <c r="DE160" s="376">
        <f t="shared" si="779"/>
        <v>0.038038099674268522</v>
      </c>
      <c r="DF160" s="376">
        <f t="shared" si="779"/>
        <v>-0.010554016205231664</v>
      </c>
      <c r="DG160" s="376">
        <f t="shared" si="779"/>
        <v>0.0046771091392465713</v>
      </c>
      <c r="DH160" s="376">
        <f t="shared" si="779"/>
        <v>-0.053181487419790452</v>
      </c>
      <c r="DI160" s="376">
        <f t="shared" si="779"/>
        <v>-0.046977088896535624</v>
      </c>
      <c r="DJ160" s="376">
        <f t="shared" si="780"/>
        <v>-0.04813359320649524</v>
      </c>
      <c r="DK160" s="376">
        <f t="shared" si="780"/>
        <v>-0.0066170234354102631</v>
      </c>
      <c r="DL160" s="376">
        <f t="shared" si="780"/>
        <v>-0.041935158470108091</v>
      </c>
      <c r="DM160" s="376">
        <f t="shared" si="780"/>
        <v>0.021511804659607336</v>
      </c>
      <c r="DN160" s="376">
        <f t="shared" si="780"/>
        <v>0.0076397230838982644</v>
      </c>
      <c r="DO160" s="376">
        <f t="shared" si="780"/>
        <v>0.013188444813909905</v>
      </c>
      <c r="DP160" s="376">
        <f t="shared" si="780"/>
        <v>-0.016932120534736805</v>
      </c>
      <c r="DQ160" s="376">
        <f t="shared" si="780"/>
        <v>-0.029433403705560246</v>
      </c>
      <c r="DR160" s="376">
        <f t="shared" si="780"/>
        <v>0.0060900446434364319</v>
      </c>
      <c r="DS160" s="376">
        <f t="shared" si="780"/>
        <v>-0.036053935708284635</v>
      </c>
      <c r="DT160" s="376">
        <f t="shared" si="780"/>
        <v>0.076134045736233502</v>
      </c>
      <c r="DU160" s="376"/>
      <c r="DV160" s="376"/>
      <c r="DW160" s="376"/>
      <c r="DX160" s="376"/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789" ref="D161:AB161">(C70+C154+D98-D70-D154)/(C70+C154+D98-D154)</f>
        <v>0.77995007462862265</v>
      </c>
      <c r="E161" s="167">
        <f t="shared" si="789"/>
        <v>0.76326488383481228</v>
      </c>
      <c r="F161" s="167">
        <f t="shared" si="789"/>
        <v>0.60538559251066026</v>
      </c>
      <c r="G161" s="167">
        <f t="shared" si="789"/>
        <v>0.57361783727957982</v>
      </c>
      <c r="H161" s="168">
        <f t="shared" si="789"/>
        <v>0.56043741546688186</v>
      </c>
      <c r="I161" s="167">
        <f t="shared" si="789"/>
        <v>0.68021291816967178</v>
      </c>
      <c r="J161" s="168">
        <f t="shared" si="789"/>
        <v>0.71673283485465533</v>
      </c>
      <c r="K161" s="167">
        <f t="shared" si="789"/>
        <v>0.64218109706106019</v>
      </c>
      <c r="L161" s="169">
        <f t="shared" si="789"/>
        <v>0.7128933295116382</v>
      </c>
      <c r="M161" s="168">
        <f t="shared" si="789"/>
        <v>0.82560595029020667</v>
      </c>
      <c r="N161" s="168">
        <f t="shared" si="789"/>
        <v>0.70979505717162061</v>
      </c>
      <c r="O161" s="168">
        <f t="shared" si="789"/>
        <v>0.75878729623108443</v>
      </c>
      <c r="P161" s="168">
        <f t="shared" si="789"/>
        <v>0.60109779398465535</v>
      </c>
      <c r="Q161" s="168">
        <f t="shared" si="789"/>
        <v>0.66539207938865208</v>
      </c>
      <c r="R161" s="168">
        <f t="shared" si="789"/>
        <v>0.58519116241690705</v>
      </c>
      <c r="S161" s="168">
        <f t="shared" si="789"/>
        <v>0.50361194552246458</v>
      </c>
      <c r="T161" s="168">
        <f t="shared" si="789"/>
        <v>0.49804555920729371</v>
      </c>
      <c r="U161" s="168">
        <f t="shared" si="789"/>
        <v>0.4095000597611943</v>
      </c>
      <c r="V161" s="168">
        <f t="shared" si="789"/>
        <v>0.47398636733709376</v>
      </c>
      <c r="W161" s="168">
        <f t="shared" si="789"/>
        <v>0.48043034652419919</v>
      </c>
      <c r="X161" s="169">
        <f t="shared" si="789"/>
        <v>0.61337098334709428</v>
      </c>
      <c r="Y161" s="168">
        <f t="shared" si="789"/>
        <v>0.67294120507482513</v>
      </c>
      <c r="Z161" s="168">
        <f t="shared" si="789"/>
        <v>0.67923185701305266</v>
      </c>
      <c r="AA161" s="168">
        <f t="shared" si="789"/>
        <v>0.77574109007918179</v>
      </c>
      <c r="AB161" s="168">
        <f t="shared" si="789"/>
        <v>0.72801079777361344</v>
      </c>
      <c r="AC161" s="168">
        <f t="shared" si="772"/>
        <v>0.69448821776146841</v>
      </c>
      <c r="AD161" s="168">
        <f t="shared" si="772"/>
        <v>0.69772792540292328</v>
      </c>
      <c r="AE161" s="168">
        <f t="shared" si="772"/>
        <v>0.59475831711482519</v>
      </c>
      <c r="AF161" s="168">
        <f t="shared" si="772"/>
        <v>0.67128105466418764</v>
      </c>
      <c r="AG161" s="168">
        <f t="shared" si="772"/>
        <v>0.53891609097374127</v>
      </c>
      <c r="AH161" s="168">
        <f t="shared" si="772"/>
        <v>0.69832559658314197</v>
      </c>
      <c r="AI161" s="168">
        <f t="shared" si="772"/>
        <v>0.58019623022755817</v>
      </c>
      <c r="AJ161" s="168">
        <f t="shared" si="772"/>
        <v>0.63713581142910791</v>
      </c>
      <c r="AK161" s="168">
        <f t="shared" si="772"/>
        <v>0.61761246179724472</v>
      </c>
      <c r="AL161" s="168">
        <f t="shared" si="772"/>
        <v>0.69512166597503111</v>
      </c>
      <c r="AM161" s="168">
        <f t="shared" si="772"/>
        <v>0.75160584000710018</v>
      </c>
      <c r="AN161" s="168">
        <f t="shared" si="772"/>
        <v>0.74712594265345444</v>
      </c>
      <c r="AO161" s="168">
        <f t="shared" si="772"/>
        <v>0.70615464669447769</v>
      </c>
      <c r="AP161" s="168">
        <f t="shared" si="772"/>
        <v>0.62298325659751785</v>
      </c>
      <c r="AQ161" s="168">
        <f t="shared" si="772"/>
        <v>0.62774327968694532</v>
      </c>
      <c r="AR161" s="168">
        <f t="shared" si="772"/>
        <v>0.58329567988662945</v>
      </c>
      <c r="AS161" s="168">
        <f t="shared" si="772"/>
        <v>0.5263615974088538</v>
      </c>
      <c r="AT161" s="168">
        <f t="shared" si="772"/>
        <v>0.65624231646589526</v>
      </c>
      <c r="AU161" s="168">
        <f t="shared" si="772"/>
        <v>0.5791007400878847</v>
      </c>
      <c r="AV161" s="168">
        <f t="shared" si="772"/>
        <v>0.68365413038913303</v>
      </c>
      <c r="AW161" s="168">
        <f t="shared" si="772"/>
        <v>0.7509757552527847</v>
      </c>
      <c r="AX161" s="168">
        <f t="shared" si="772"/>
        <v>0.79364817210515382</v>
      </c>
      <c r="AY161" s="168">
        <f t="shared" si="772"/>
        <v>0.86501195977790957</v>
      </c>
      <c r="AZ161" s="168">
        <f t="shared" si="772"/>
        <v>0.46342702809097214</v>
      </c>
      <c r="BA161" s="168">
        <f t="shared" si="772"/>
        <v>0.7211693056147036</v>
      </c>
      <c r="BB161" s="168">
        <f t="shared" si="772"/>
        <v>0.67611165049353872</v>
      </c>
      <c r="BC161" s="168">
        <f t="shared" si="772"/>
        <v>0.66905796413046759</v>
      </c>
      <c r="BD161" s="168">
        <f t="shared" si="772"/>
        <v>0.60042596650066549</v>
      </c>
      <c r="BE161" s="168">
        <f t="shared" si="772"/>
        <v>0.60565915821082583</v>
      </c>
      <c r="BF161" s="168">
        <f t="shared" si="774"/>
        <v>0.60679782701164897</v>
      </c>
      <c r="BG161" s="168">
        <f t="shared" si="774"/>
        <v>0.6840513094335724</v>
      </c>
      <c r="BH161" s="169">
        <f t="shared" si="774"/>
        <v>0.72169704697826886</v>
      </c>
      <c r="BI161" s="480">
        <f t="shared" si="787"/>
        <v>0.79473959141465655</v>
      </c>
      <c r="BJ161" s="543">
        <f t="shared" si="787"/>
        <v>0.78214191880226669</v>
      </c>
      <c r="BK161" s="564">
        <f t="shared" si="782"/>
        <v>0.76413163396938999</v>
      </c>
      <c r="BL161" s="564">
        <f t="shared" si="782"/>
        <v>0.73620320081119839</v>
      </c>
      <c r="BM161" s="564">
        <f t="shared" si="790" ref="BM161:BN161">(BL70+BL154+BM98-BM70-BM154)/(BL70+BL154+BM98-BM154)</f>
        <v>0.72657259367321936</v>
      </c>
      <c r="BN161" s="564">
        <f t="shared" si="790"/>
        <v>0.76325215745468478</v>
      </c>
      <c r="BO161" s="168"/>
      <c r="BP161" s="168"/>
      <c r="BQ161" s="168"/>
      <c r="BR161" s="168"/>
      <c r="BS161" s="168"/>
      <c r="BT161" s="238"/>
      <c r="BU161" s="103"/>
      <c r="BV161" s="168">
        <f t="shared" si="776"/>
        <v>-0.1788522806439673</v>
      </c>
      <c r="BW161" s="168">
        <f t="shared" si="776"/>
        <v>-0.0978728044461602</v>
      </c>
      <c r="BX161" s="168">
        <f t="shared" si="776"/>
        <v>-0.020194430093753213</v>
      </c>
      <c r="BY161" s="168">
        <f t="shared" si="776"/>
        <v>-0.070005891757115246</v>
      </c>
      <c r="BZ161" s="168">
        <f t="shared" si="776"/>
        <v>-0.062391856259588152</v>
      </c>
      <c r="CA161" s="168">
        <f t="shared" si="776"/>
        <v>-0.27071285840847747</v>
      </c>
      <c r="CB161" s="168">
        <f t="shared" si="776"/>
        <v>-0.24274646751756157</v>
      </c>
      <c r="CC161" s="168">
        <f t="shared" si="776"/>
        <v>-0.161750750536861</v>
      </c>
      <c r="CD161" s="397">
        <f t="shared" si="776"/>
        <v>-0.099522346164543918</v>
      </c>
      <c r="CE161" s="168">
        <f t="shared" si="776"/>
        <v>-0.15266474521538154</v>
      </c>
      <c r="CF161" s="168">
        <f t="shared" si="777"/>
        <v>-0.030563200158567949</v>
      </c>
      <c r="CG161" s="168">
        <f t="shared" si="777"/>
        <v>0.016953793848097365</v>
      </c>
      <c r="CH161" s="168">
        <f t="shared" si="777"/>
        <v>0.12691300378895809</v>
      </c>
      <c r="CI161" s="168">
        <f t="shared" si="777"/>
        <v>0.029096138372816327</v>
      </c>
      <c r="CJ161" s="238">
        <f t="shared" si="777"/>
        <v>0.11253676298601623</v>
      </c>
      <c r="CK161" s="238">
        <f t="shared" si="777"/>
        <v>0.091146371592360609</v>
      </c>
      <c r="CL161" s="238">
        <f t="shared" si="777"/>
        <v>0.17323549545689393</v>
      </c>
      <c r="CM161" s="238">
        <f t="shared" si="777"/>
        <v>0.12941603121254697</v>
      </c>
      <c r="CN161" s="238">
        <f t="shared" si="777"/>
        <v>0.22433922924604821</v>
      </c>
      <c r="CO161" s="238">
        <f t="shared" si="777"/>
        <v>0.099765883703358982</v>
      </c>
      <c r="CP161" s="376">
        <f t="shared" si="778"/>
        <v>0.023764828082013634</v>
      </c>
      <c r="CQ161" s="267">
        <f t="shared" si="778"/>
        <v>-0.055328743277580417</v>
      </c>
      <c r="CR161" s="267">
        <f t="shared" si="778"/>
        <v>0.015889808961978447</v>
      </c>
      <c r="CS161" s="267">
        <f t="shared" si="778"/>
        <v>-0.024135250072081615</v>
      </c>
      <c r="CT161" s="267">
        <f t="shared" si="778"/>
        <v>0.019115144879841006</v>
      </c>
      <c r="CU161" s="267">
        <f t="shared" si="778"/>
        <v>0.011666428933009287</v>
      </c>
      <c r="CV161" s="267">
        <f t="shared" si="778"/>
        <v>-0.074744668805405423</v>
      </c>
      <c r="CW161" s="267">
        <f t="shared" si="778"/>
        <v>0.032984962572120136</v>
      </c>
      <c r="CX161" s="267">
        <f t="shared" si="778"/>
        <v>-0.08798537477755819</v>
      </c>
      <c r="CY161" s="267">
        <f t="shared" si="778"/>
        <v>-0.01255449356488747</v>
      </c>
      <c r="CZ161" s="267">
        <f t="shared" si="779"/>
        <v>-0.042083280117246713</v>
      </c>
      <c r="DA161" s="267">
        <f t="shared" si="779"/>
        <v>-0.0010954901396734718</v>
      </c>
      <c r="DB161" s="376">
        <f t="shared" si="779"/>
        <v>0.046518318960025118</v>
      </c>
      <c r="DC161" s="376">
        <f t="shared" si="779"/>
        <v>0.13336329345553999</v>
      </c>
      <c r="DD161" s="376">
        <f t="shared" si="779"/>
        <v>0.098526506130122704</v>
      </c>
      <c r="DE161" s="376">
        <f t="shared" si="779"/>
        <v>0.11340611977080939</v>
      </c>
      <c r="DF161" s="376">
        <f t="shared" si="779"/>
        <v>-0.28369891456248231</v>
      </c>
      <c r="DG161" s="376">
        <f t="shared" si="779"/>
        <v>0.01501465892022591</v>
      </c>
      <c r="DH161" s="376">
        <f t="shared" si="779"/>
        <v>0.053128393896020865</v>
      </c>
      <c r="DI161" s="376">
        <f t="shared" si="779"/>
        <v>0.041314684443522265</v>
      </c>
      <c r="DJ161" s="376">
        <f t="shared" si="780"/>
        <v>0.017130286614036039</v>
      </c>
      <c r="DK161" s="376">
        <f t="shared" si="780"/>
        <v>0.079297560801972033</v>
      </c>
      <c r="DL161" s="376">
        <f t="shared" si="780"/>
        <v>-0.049444489454246288</v>
      </c>
      <c r="DM161" s="376">
        <f t="shared" si="780"/>
        <v>0.10495056934568769</v>
      </c>
      <c r="DN161" s="376">
        <f t="shared" si="780"/>
        <v>0.038042916589135833</v>
      </c>
      <c r="DO161" s="376">
        <f t="shared" si="780"/>
        <v>0.04376383616187185</v>
      </c>
      <c r="DP161" s="376">
        <f t="shared" si="780"/>
        <v>-0.011506253302887126</v>
      </c>
      <c r="DQ161" s="376">
        <f t="shared" si="780"/>
        <v>-0.10088032580851958</v>
      </c>
      <c r="DR161" s="376">
        <f t="shared" si="780"/>
        <v>0.27277617272022625</v>
      </c>
      <c r="DS161" s="376">
        <f t="shared" si="780"/>
        <v>0.0054032880585157539</v>
      </c>
      <c r="DT161" s="376">
        <f t="shared" si="780"/>
        <v>0.087140506961146058</v>
      </c>
      <c r="DU161" s="376"/>
      <c r="DV161" s="376"/>
      <c r="DW161" s="376"/>
      <c r="DX161" s="376"/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791" ref="D162:AB162">(C71+C155+D99-D71-D155)/(C71+C155+D99-D155)</f>
        <v>0.56267217173037121</v>
      </c>
      <c r="E162" s="170">
        <f t="shared" si="791"/>
        <v>0.51750088880977629</v>
      </c>
      <c r="F162" s="170">
        <f t="shared" si="791"/>
        <v>0.37207613779743243</v>
      </c>
      <c r="G162" s="170">
        <f t="shared" si="791"/>
        <v>0.32779314093915363</v>
      </c>
      <c r="H162" s="171">
        <f t="shared" si="791"/>
        <v>0.30444987069252066</v>
      </c>
      <c r="I162" s="170">
        <f t="shared" si="791"/>
        <v>0.3440502392043347</v>
      </c>
      <c r="J162" s="171">
        <f t="shared" si="791"/>
        <v>0.37821859658140589</v>
      </c>
      <c r="K162" s="170">
        <f t="shared" si="791"/>
        <v>0.40533802896267196</v>
      </c>
      <c r="L162" s="172">
        <f t="shared" si="791"/>
        <v>0.58986683894893288</v>
      </c>
      <c r="M162" s="171">
        <f t="shared" si="791"/>
        <v>0.64228949392122892</v>
      </c>
      <c r="N162" s="171">
        <f t="shared" si="791"/>
        <v>0.58766690067822791</v>
      </c>
      <c r="O162" s="171">
        <f t="shared" si="791"/>
        <v>0.60029526756876039</v>
      </c>
      <c r="P162" s="171">
        <f t="shared" si="791"/>
        <v>0.48796564623822541</v>
      </c>
      <c r="Q162" s="171">
        <f t="shared" si="791"/>
        <v>0.46375059674706293</v>
      </c>
      <c r="R162" s="171">
        <f t="shared" si="791"/>
        <v>0.35099846066717527</v>
      </c>
      <c r="S162" s="171">
        <f t="shared" si="791"/>
        <v>0.27511090648592779</v>
      </c>
      <c r="T162" s="171">
        <f t="shared" si="791"/>
        <v>0.23712348148518625</v>
      </c>
      <c r="U162" s="171">
        <f t="shared" si="791"/>
        <v>0.22990327831613827</v>
      </c>
      <c r="V162" s="171">
        <f t="shared" si="791"/>
        <v>0.24725452457997185</v>
      </c>
      <c r="W162" s="171">
        <f t="shared" si="791"/>
        <v>0.34315593525236415</v>
      </c>
      <c r="X162" s="172">
        <f t="shared" si="791"/>
        <v>0.50245395342854238</v>
      </c>
      <c r="Y162" s="171">
        <f t="shared" si="791"/>
        <v>0.55081235457056432</v>
      </c>
      <c r="Z162" s="171">
        <f t="shared" si="791"/>
        <v>0.57120540176889445</v>
      </c>
      <c r="AA162" s="171">
        <f t="shared" si="791"/>
        <v>0.61560609809544198</v>
      </c>
      <c r="AB162" s="171">
        <f t="shared" si="791"/>
        <v>0.49929183441494324</v>
      </c>
      <c r="AC162" s="171">
        <f t="shared" si="772"/>
        <v>0.41990323553687492</v>
      </c>
      <c r="AD162" s="171">
        <f t="shared" si="772"/>
        <v>0.35902318832076868</v>
      </c>
      <c r="AE162" s="171">
        <f t="shared" si="772"/>
        <v>0.29716902501563036</v>
      </c>
      <c r="AF162" s="171">
        <f t="shared" si="772"/>
        <v>0.30683210139176581</v>
      </c>
      <c r="AG162" s="171">
        <f t="shared" si="772"/>
        <v>0.26371597162465571</v>
      </c>
      <c r="AH162" s="171">
        <f t="shared" si="772"/>
        <v>0.31642638239853316</v>
      </c>
      <c r="AI162" s="171">
        <f t="shared" si="772"/>
        <v>0.39265849438089134</v>
      </c>
      <c r="AJ162" s="171">
        <f t="shared" si="772"/>
        <v>0.5513811225441636</v>
      </c>
      <c r="AK162" s="171">
        <f t="shared" si="772"/>
        <v>0.57262827737339772</v>
      </c>
      <c r="AL162" s="171">
        <f t="shared" si="772"/>
        <v>0.62573198421029241</v>
      </c>
      <c r="AM162" s="171">
        <f t="shared" si="772"/>
        <v>0.63417072564824162</v>
      </c>
      <c r="AN162" s="171">
        <f t="shared" si="772"/>
        <v>0.53849753985916105</v>
      </c>
      <c r="AO162" s="171">
        <f t="shared" si="772"/>
        <v>0.487489129374512</v>
      </c>
      <c r="AP162" s="171">
        <f t="shared" si="772"/>
        <v>0.39040662447433089</v>
      </c>
      <c r="AQ162" s="171">
        <f t="shared" si="772"/>
        <v>0.3384914374058442</v>
      </c>
      <c r="AR162" s="171">
        <f t="shared" si="772"/>
        <v>0.3159266326176961</v>
      </c>
      <c r="AS162" s="171">
        <f t="shared" si="772"/>
        <v>0.28841516874178547</v>
      </c>
      <c r="AT162" s="171">
        <f t="shared" si="772"/>
        <v>0.36261198524170701</v>
      </c>
      <c r="AU162" s="171">
        <f t="shared" si="772"/>
        <v>0.39638833754864067</v>
      </c>
      <c r="AV162" s="171">
        <f t="shared" si="772"/>
        <v>0.56719365822485035</v>
      </c>
      <c r="AW162" s="171">
        <f t="shared" si="772"/>
        <v>0.63431309734173502</v>
      </c>
      <c r="AX162" s="171">
        <f t="shared" si="772"/>
        <v>0.61798150865465185</v>
      </c>
      <c r="AY162" s="171">
        <f t="shared" si="772"/>
        <v>0.67022392305981149</v>
      </c>
      <c r="AZ162" s="171">
        <f t="shared" si="772"/>
        <v>0.42757106477899248</v>
      </c>
      <c r="BA162" s="171">
        <f t="shared" si="772"/>
        <v>0.47348947190809249</v>
      </c>
      <c r="BB162" s="171">
        <f t="shared" si="772"/>
        <v>0.35696084798129801</v>
      </c>
      <c r="BC162" s="171">
        <f t="shared" si="772"/>
        <v>0.3042478073706435</v>
      </c>
      <c r="BD162" s="171">
        <f t="shared" si="772"/>
        <v>0.28307756710452464</v>
      </c>
      <c r="BE162" s="171">
        <f t="shared" si="772"/>
        <v>0.27234566775668068</v>
      </c>
      <c r="BF162" s="171">
        <f t="shared" si="774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81">
        <f t="shared" si="787"/>
        <v>0.64883295112189077</v>
      </c>
      <c r="BJ162" s="544">
        <f t="shared" si="787"/>
        <v>0.61912238278192089</v>
      </c>
      <c r="BK162" s="565">
        <f t="shared" si="782"/>
        <v>0.58716039381604779</v>
      </c>
      <c r="BL162" s="565">
        <f t="shared" si="782"/>
        <v>0.54811136685611506</v>
      </c>
      <c r="BM162" s="565">
        <f t="shared" si="792" ref="BM162:BN162">(BL71+BL155+BM99-BM71-BM155)/(BL71+BL155+BM99-BM155)</f>
        <v>0.43856574430334028</v>
      </c>
      <c r="BN162" s="565">
        <f t="shared" si="792"/>
        <v>0.34904729822938813</v>
      </c>
      <c r="BO162" s="171"/>
      <c r="BP162" s="171"/>
      <c r="BQ162" s="171"/>
      <c r="BR162" s="171"/>
      <c r="BS162" s="171"/>
      <c r="BT162" s="239"/>
      <c r="BU162" s="105"/>
      <c r="BV162" s="171">
        <f t="shared" si="776"/>
        <v>-0.074706525492145792</v>
      </c>
      <c r="BW162" s="171">
        <f t="shared" si="776"/>
        <v>-0.053750292062713367</v>
      </c>
      <c r="BX162" s="171">
        <f t="shared" si="776"/>
        <v>-0.021077677130257155</v>
      </c>
      <c r="BY162" s="171">
        <f t="shared" si="776"/>
        <v>-0.05268223445322584</v>
      </c>
      <c r="BZ162" s="171">
        <f t="shared" si="776"/>
        <v>-0.067326389207334414</v>
      </c>
      <c r="CA162" s="171">
        <f t="shared" si="776"/>
        <v>-0.11414696088819642</v>
      </c>
      <c r="CB162" s="171">
        <f t="shared" si="776"/>
        <v>-0.13096407200143403</v>
      </c>
      <c r="CC162" s="171">
        <f t="shared" si="776"/>
        <v>-0.062182093710307806</v>
      </c>
      <c r="CD162" s="398">
        <f t="shared" si="776"/>
        <v>-0.087412885520390504</v>
      </c>
      <c r="CE162" s="171">
        <f t="shared" si="776"/>
        <v>-0.091477139350664594</v>
      </c>
      <c r="CF162" s="171">
        <f t="shared" si="777"/>
        <v>-0.016461498909333461</v>
      </c>
      <c r="CG162" s="171">
        <f t="shared" si="777"/>
        <v>0.015310830526681585</v>
      </c>
      <c r="CH162" s="171">
        <f t="shared" si="777"/>
        <v>0.011326188176717822</v>
      </c>
      <c r="CI162" s="171">
        <f t="shared" si="777"/>
        <v>-0.043847361210188007</v>
      </c>
      <c r="CJ162" s="239">
        <f t="shared" si="777"/>
        <v>0.0080247276535934109</v>
      </c>
      <c r="CK162" s="239">
        <f t="shared" si="777"/>
        <v>0.022058118529702575</v>
      </c>
      <c r="CL162" s="239">
        <f t="shared" si="777"/>
        <v>0.069708619906579561</v>
      </c>
      <c r="CM162" s="239">
        <f t="shared" si="777"/>
        <v>0.033812693308517439</v>
      </c>
      <c r="CN162" s="239">
        <f t="shared" si="777"/>
        <v>0.069171857818561305</v>
      </c>
      <c r="CO162" s="239">
        <f t="shared" si="777"/>
        <v>0.04950255912852719</v>
      </c>
      <c r="CP162" s="377">
        <f t="shared" si="778"/>
        <v>0.048927169115621227</v>
      </c>
      <c r="CQ162" s="268">
        <f t="shared" si="778"/>
        <v>0.021815922802833398</v>
      </c>
      <c r="CR162" s="268">
        <f t="shared" si="778"/>
        <v>0.054526582441397964</v>
      </c>
      <c r="CS162" s="268">
        <f t="shared" si="778"/>
        <v>0.01856462755279964</v>
      </c>
      <c r="CT162" s="268">
        <f t="shared" si="778"/>
        <v>0.039205705444217809</v>
      </c>
      <c r="CU162" s="268">
        <f t="shared" si="778"/>
        <v>0.067585893837637079</v>
      </c>
      <c r="CV162" s="268">
        <f t="shared" si="778"/>
        <v>0.031383436153562205</v>
      </c>
      <c r="CW162" s="268">
        <f t="shared" si="778"/>
        <v>0.041322412390213836</v>
      </c>
      <c r="CX162" s="268">
        <f t="shared" si="778"/>
        <v>0.0090945312259302913</v>
      </c>
      <c r="CY162" s="268">
        <f t="shared" si="778"/>
        <v>0.024699197117129756</v>
      </c>
      <c r="CZ162" s="268">
        <f t="shared" si="779"/>
        <v>0.046185602843173856</v>
      </c>
      <c r="DA162" s="268">
        <f t="shared" si="779"/>
        <v>0.0037298431677493249</v>
      </c>
      <c r="DB162" s="377">
        <f t="shared" si="779"/>
        <v>0.015812535680686746</v>
      </c>
      <c r="DC162" s="377">
        <f t="shared" si="779"/>
        <v>0.061684819968337301</v>
      </c>
      <c r="DD162" s="377">
        <f t="shared" si="779"/>
        <v>-0.007750475555640568</v>
      </c>
      <c r="DE162" s="377">
        <f t="shared" si="779"/>
        <v>0.036053197411569871</v>
      </c>
      <c r="DF162" s="377">
        <f t="shared" si="779"/>
        <v>-0.11092647508016856</v>
      </c>
      <c r="DG162" s="377">
        <f t="shared" si="779"/>
        <v>-0.013999657466419513</v>
      </c>
      <c r="DH162" s="377">
        <f t="shared" si="779"/>
        <v>-0.033445776493032875</v>
      </c>
      <c r="DI162" s="377">
        <f t="shared" si="779"/>
        <v>-0.034243630035200701</v>
      </c>
      <c r="DJ162" s="377">
        <f t="shared" si="780"/>
        <v>-0.03284906551317146</v>
      </c>
      <c r="DK162" s="377">
        <f t="shared" si="780"/>
        <v>-0.01606950098510479</v>
      </c>
      <c r="DL162" s="377">
        <f t="shared" si="780"/>
        <v>-0.058822221699680655</v>
      </c>
      <c r="DM162" s="377">
        <f t="shared" si="780"/>
        <v>0.059609480208493326</v>
      </c>
      <c r="DN162" s="377">
        <f t="shared" si="780"/>
        <v>-0.03069067945248527</v>
      </c>
      <c r="DO162" s="377">
        <f t="shared" si="780"/>
        <v>0.014519853780155745</v>
      </c>
      <c r="DP162" s="377">
        <f t="shared" si="780"/>
        <v>0.0011408741272690426</v>
      </c>
      <c r="DQ162" s="377">
        <f t="shared" si="780"/>
        <v>-0.083063529243763701</v>
      </c>
      <c r="DR162" s="377">
        <f t="shared" si="780"/>
        <v>0.12054030207712257</v>
      </c>
      <c r="DS162" s="377">
        <f t="shared" si="780"/>
        <v>-0.034923727604752208</v>
      </c>
      <c r="DT162" s="377">
        <f t="shared" si="780"/>
        <v>-0.0079135497519098874</v>
      </c>
      <c r="DU162" s="377"/>
      <c r="DV162" s="377"/>
      <c r="DW162" s="377"/>
      <c r="DX162" s="377"/>
      <c r="DY162" s="377"/>
      <c r="DZ162" s="377"/>
      <c r="EA162" s="377"/>
      <c r="EC162" s="107">
        <f t="shared" si="793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 topLeftCell="A1">
      <pane xSplit="2" ySplit="8" topLeftCell="C9" activePane="bottomRight" state="frozen"/>
      <selection pane="topLeft" activeCell="BN83" sqref="BN83"/>
      <selection pane="bottomLeft" activeCell="BN83" sqref="BN83"/>
      <selection pane="topRight" activeCell="BN83" sqref="BN83"/>
      <selection pane="bottomRight" activeCell="C9" sqref="C9"/>
    </sheetView>
  </sheetViews>
  <sheetFormatPr defaultColWidth="9.28428571428571" defaultRowHeight="15"/>
  <cols>
    <col min="1" max="1" width="4.71428571428571" style="136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72" width="18.2857142857143" customWidth="1"/>
    <col min="73" max="81" width="13.7142857142857" customWidth="1"/>
    <col min="82" max="82" width="13.7142857142857" style="356" customWidth="1"/>
    <col min="83" max="93" width="13.7142857142857" customWidth="1"/>
    <col min="94" max="94" width="13.7142857142857" style="356" customWidth="1"/>
    <col min="95" max="105" width="13.7142857142857" customWidth="1"/>
    <col min="106" max="106" width="13.7142857142857" style="356" customWidth="1"/>
    <col min="107" max="115" width="13.7142857142857" customWidth="1"/>
    <col min="116" max="124" width="17.2857142857143" customWidth="1"/>
    <col min="125" max="131" width="17.2857142857143" hidden="1" customWidth="1"/>
    <col min="132" max="132" width="9" customWidth="1"/>
    <col min="133" max="133" width="13.4285714285714" hidden="1" customWidth="1"/>
  </cols>
  <sheetData>
    <row r="1" spans="2:132" ht="16.5" thickTop="1" thickBot="1">
      <c r="B1" s="606" t="s">
        <v>76</v>
      </c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7"/>
      <c r="AG1" s="607"/>
      <c r="AH1" s="607"/>
      <c r="AI1" s="607"/>
      <c r="AJ1" s="607"/>
      <c r="AK1" s="607"/>
      <c r="AL1" s="607"/>
      <c r="AM1" s="607"/>
      <c r="AN1" s="607"/>
      <c r="AO1" s="607"/>
      <c r="AP1" s="607"/>
      <c r="AQ1" s="607"/>
      <c r="AR1" s="607"/>
      <c r="AS1" s="607"/>
      <c r="AT1" s="607"/>
      <c r="AU1" s="607"/>
      <c r="AV1" s="607"/>
      <c r="AW1" s="607"/>
      <c r="AX1" s="607"/>
      <c r="AY1" s="607"/>
      <c r="AZ1" s="607"/>
      <c r="BA1" s="607"/>
      <c r="BB1" s="607"/>
      <c r="BC1" s="607"/>
      <c r="BD1" s="607"/>
      <c r="BE1" s="607"/>
      <c r="BF1" s="607"/>
      <c r="BG1" s="607"/>
      <c r="BH1" s="607"/>
      <c r="BI1" s="607"/>
      <c r="BJ1" s="607"/>
      <c r="BK1" s="607"/>
      <c r="BL1" s="607"/>
      <c r="BM1" s="607"/>
      <c r="BN1" s="607"/>
      <c r="BO1" s="607"/>
      <c r="BP1" s="607"/>
      <c r="BQ1" s="607"/>
      <c r="BR1" s="607"/>
      <c r="BS1" s="607"/>
      <c r="BT1" s="607"/>
      <c r="BU1" s="607"/>
      <c r="BV1" s="607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2:74 133:133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2:74 133:133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2:74 133:133" ht="27.6" customHeight="1">
      <c r="B4" s="3" t="s">
        <v>80</v>
      </c>
      <c r="C4" s="11" t="s">
        <v>915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2:74 117:133" ht="15.75" thickBot="1">
      <c r="B5" s="3"/>
      <c r="C5" s="14" t="s">
        <v>916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2"/>
      <c r="EC5" s="6"/>
    </row>
    <row r="6" spans="2:133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624">
        <v>2020</v>
      </c>
      <c r="BV6" s="615"/>
      <c r="BW6" s="615"/>
      <c r="BX6" s="615"/>
      <c r="BY6" s="615"/>
      <c r="BZ6" s="615"/>
      <c r="CA6" s="615"/>
      <c r="CB6" s="615"/>
      <c r="CC6" s="615"/>
      <c r="CD6" s="616"/>
      <c r="CE6" s="610">
        <v>2021</v>
      </c>
      <c r="CF6" s="608"/>
      <c r="CG6" s="608"/>
      <c r="CH6" s="608"/>
      <c r="CI6" s="608"/>
      <c r="CJ6" s="608"/>
      <c r="CK6" s="608"/>
      <c r="CL6" s="608"/>
      <c r="CM6" s="608"/>
      <c r="CN6" s="608"/>
      <c r="CO6" s="608"/>
      <c r="CP6" s="609"/>
      <c r="CQ6" s="610">
        <v>2022</v>
      </c>
      <c r="CR6" s="608"/>
      <c r="CS6" s="608"/>
      <c r="CT6" s="608"/>
      <c r="CU6" s="608"/>
      <c r="CV6" s="608"/>
      <c r="CW6" s="608"/>
      <c r="CX6" s="608"/>
      <c r="CY6" s="608"/>
      <c r="CZ6" s="608"/>
      <c r="DA6" s="608"/>
      <c r="DB6" s="609"/>
      <c r="DC6" s="620">
        <v>2023</v>
      </c>
      <c r="DD6" s="621"/>
      <c r="DE6" s="621"/>
      <c r="DF6" s="621"/>
      <c r="DG6" s="621"/>
      <c r="DH6" s="621"/>
      <c r="DI6" s="621"/>
      <c r="DJ6" s="621"/>
      <c r="DK6" s="621"/>
      <c r="DL6" s="621"/>
      <c r="DM6" s="621"/>
      <c r="DN6" s="622"/>
      <c r="DO6" s="620">
        <v>2024</v>
      </c>
      <c r="DP6" s="621"/>
      <c r="DQ6" s="621"/>
      <c r="DR6" s="621"/>
      <c r="DS6" s="621"/>
      <c r="DT6" s="621"/>
      <c r="DU6" s="621"/>
      <c r="DV6" s="621"/>
      <c r="DW6" s="621"/>
      <c r="DX6" s="621"/>
      <c r="DY6" s="621"/>
      <c r="DZ6" s="621"/>
      <c r="EA6" s="622"/>
      <c r="EB6" s="435"/>
      <c r="EC6" s="17" t="s">
        <v>186</v>
      </c>
    </row>
    <row r="7" spans="1:133" s="2" customFormat="1" ht="15.75" thickBot="1">
      <c r="A7" s="137"/>
      <c r="B7" s="20"/>
      <c r="C7" s="610">
        <v>2019</v>
      </c>
      <c r="D7" s="608"/>
      <c r="E7" s="608"/>
      <c r="F7" s="608"/>
      <c r="G7" s="608"/>
      <c r="H7" s="608"/>
      <c r="I7" s="608"/>
      <c r="J7" s="608"/>
      <c r="K7" s="608"/>
      <c r="L7" s="609"/>
      <c r="M7" s="610">
        <v>2020</v>
      </c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9"/>
      <c r="Y7" s="608">
        <v>2021</v>
      </c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9"/>
      <c r="AK7" s="610">
        <v>2022</v>
      </c>
      <c r="AL7" s="608"/>
      <c r="AM7" s="608"/>
      <c r="AN7" s="608"/>
      <c r="AO7" s="608"/>
      <c r="AP7" s="608"/>
      <c r="AQ7" s="608"/>
      <c r="AR7" s="608"/>
      <c r="AS7" s="608"/>
      <c r="AT7" s="608"/>
      <c r="AU7" s="608"/>
      <c r="AV7" s="609"/>
      <c r="AW7" s="610">
        <v>2023</v>
      </c>
      <c r="AX7" s="608"/>
      <c r="AY7" s="608"/>
      <c r="AZ7" s="608"/>
      <c r="BA7" s="608"/>
      <c r="BB7" s="608"/>
      <c r="BC7" s="608"/>
      <c r="BD7" s="608"/>
      <c r="BE7" s="608"/>
      <c r="BF7" s="608"/>
      <c r="BG7" s="608"/>
      <c r="BH7" s="609"/>
      <c r="BI7" s="610">
        <v>2024</v>
      </c>
      <c r="BJ7" s="608"/>
      <c r="BK7" s="608"/>
      <c r="BL7" s="608"/>
      <c r="BM7" s="608"/>
      <c r="BN7" s="608"/>
      <c r="BO7" s="608"/>
      <c r="BP7" s="608"/>
      <c r="BQ7" s="608"/>
      <c r="BR7" s="608"/>
      <c r="BS7" s="608"/>
      <c r="BT7" s="609"/>
      <c r="BU7" s="610" t="s">
        <v>81</v>
      </c>
      <c r="BV7" s="608"/>
      <c r="BW7" s="608"/>
      <c r="BX7" s="608"/>
      <c r="BY7" s="608"/>
      <c r="BZ7" s="608"/>
      <c r="CA7" s="608"/>
      <c r="CB7" s="608"/>
      <c r="CC7" s="608"/>
      <c r="CD7" s="608"/>
      <c r="CE7" s="608"/>
      <c r="CF7" s="608"/>
      <c r="CG7" s="608"/>
      <c r="CH7" s="608"/>
      <c r="CI7" s="608"/>
      <c r="CJ7" s="608"/>
      <c r="CK7" s="608"/>
      <c r="CL7" s="608"/>
      <c r="CM7" s="608"/>
      <c r="CN7" s="608"/>
      <c r="CO7" s="608"/>
      <c r="CP7" s="608"/>
      <c r="CQ7" s="608"/>
      <c r="CR7" s="608"/>
      <c r="CS7" s="608"/>
      <c r="CT7" s="608"/>
      <c r="CU7" s="608"/>
      <c r="CV7" s="608"/>
      <c r="CW7" s="608"/>
      <c r="CX7" s="608"/>
      <c r="CY7" s="608"/>
      <c r="CZ7" s="608"/>
      <c r="DA7" s="608"/>
      <c r="DB7" s="608"/>
      <c r="DC7" s="608"/>
      <c r="DD7" s="608"/>
      <c r="DE7" s="608"/>
      <c r="DF7" s="608"/>
      <c r="DG7" s="608"/>
      <c r="DH7" s="608"/>
      <c r="DI7" s="608"/>
      <c r="DJ7" s="608"/>
      <c r="DK7" s="608"/>
      <c r="DL7" s="608"/>
      <c r="DM7" s="436"/>
      <c r="DN7" s="437"/>
      <c r="DO7" s="436"/>
      <c r="DP7" s="436"/>
      <c r="DQ7" s="436"/>
      <c r="DR7" s="588"/>
      <c r="DS7" s="307"/>
      <c r="DT7" s="307"/>
      <c r="DU7" s="307"/>
      <c r="DV7" s="307"/>
      <c r="DW7" s="307"/>
      <c r="DX7" s="307"/>
      <c r="DY7" s="307"/>
      <c r="DZ7" s="307"/>
      <c r="EA7" s="307"/>
      <c r="EB7" s="307"/>
      <c r="EC7" s="259" t="s">
        <v>82</v>
      </c>
    </row>
    <row r="8" spans="2:133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86" t="s">
        <v>93</v>
      </c>
      <c r="BJ8" s="485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2" t="s">
        <v>92</v>
      </c>
      <c r="BU8" s="45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4" t="s">
        <v>690</v>
      </c>
      <c r="DN8" s="454" t="s">
        <v>691</v>
      </c>
      <c r="DO8" s="324" t="s">
        <v>692</v>
      </c>
      <c r="DP8" s="324" t="s">
        <v>693</v>
      </c>
      <c r="DQ8" s="324" t="s">
        <v>694</v>
      </c>
      <c r="DR8" s="589" t="s">
        <v>695</v>
      </c>
      <c r="DS8" s="590" t="s">
        <v>697</v>
      </c>
      <c r="DT8" s="598" t="s">
        <v>914</v>
      </c>
      <c r="DU8" s="324"/>
      <c r="DV8" s="324"/>
      <c r="DW8" s="324"/>
      <c r="DX8" s="425"/>
      <c r="DY8" s="425"/>
      <c r="DZ8" s="434"/>
      <c r="EA8" s="434"/>
      <c r="EB8" s="325"/>
      <c r="EC8" s="264">
        <v>45472</v>
      </c>
    </row>
    <row r="9" spans="1:133" s="51" customFormat="1" ht="15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58"/>
      <c r="BJ9" s="521"/>
      <c r="BK9" s="545"/>
      <c r="BL9" s="70"/>
      <c r="BM9" s="269"/>
      <c r="BN9" s="269"/>
      <c r="BO9" s="70"/>
      <c r="BP9" s="26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58"/>
      <c r="DV9" s="358"/>
      <c r="DW9" s="358"/>
      <c r="DX9" s="358"/>
      <c r="DY9" s="358"/>
      <c r="DZ9" s="358"/>
      <c r="EA9" s="358"/>
      <c r="EB9" s="261"/>
      <c r="EC9" s="70"/>
    </row>
    <row r="10" spans="1:133" s="51" customFormat="1" ht="15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59">
        <v>185238</v>
      </c>
      <c r="BJ10" s="522">
        <v>185135</v>
      </c>
      <c r="BK10" s="546">
        <v>185037</v>
      </c>
      <c r="BL10" s="56">
        <v>185107</v>
      </c>
      <c r="BM10" s="193">
        <v>184950</v>
      </c>
      <c r="BN10" s="193">
        <v>180670</v>
      </c>
      <c r="BO10" s="56"/>
      <c r="BP10" s="193"/>
      <c r="BQ10" s="193"/>
      <c r="BR10" s="193"/>
      <c r="BS10" s="193"/>
      <c r="BT10" s="193"/>
      <c r="BU10" s="53">
        <f t="shared" si="0" ref="BU10:CD14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si="1" ref="CE10:CN14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si="2" ref="CO10:CX14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si="3" ref="CY10:DH14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si="4" ref="DI10:DT1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/>
      <c r="DV10" s="379"/>
      <c r="DW10" s="379"/>
      <c r="DX10" s="379"/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180670</v>
      </c>
    </row>
    <row r="11" spans="1:133" s="51" customFormat="1" ht="15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59">
        <v>16672</v>
      </c>
      <c r="BJ11" s="522">
        <v>16833</v>
      </c>
      <c r="BK11" s="546">
        <v>16914</v>
      </c>
      <c r="BL11" s="56">
        <v>16973</v>
      </c>
      <c r="BM11" s="193">
        <v>17045</v>
      </c>
      <c r="BN11" s="193">
        <v>19859</v>
      </c>
      <c r="BO11" s="56"/>
      <c r="BP11" s="193"/>
      <c r="BQ11" s="193"/>
      <c r="BR11" s="193"/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/>
      <c r="DV11" s="379"/>
      <c r="DW11" s="379"/>
      <c r="DX11" s="379"/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19859</v>
      </c>
    </row>
    <row r="12" spans="1:133" s="51" customFormat="1" ht="15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59">
        <v>18753</v>
      </c>
      <c r="BJ12" s="522">
        <v>18777</v>
      </c>
      <c r="BK12" s="546">
        <v>18775</v>
      </c>
      <c r="BL12" s="56">
        <v>18726</v>
      </c>
      <c r="BM12" s="193">
        <v>18689</v>
      </c>
      <c r="BN12" s="193">
        <v>15481</v>
      </c>
      <c r="BO12" s="56"/>
      <c r="BP12" s="193"/>
      <c r="BQ12" s="193"/>
      <c r="BR12" s="193"/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/>
      <c r="DV12" s="379"/>
      <c r="DW12" s="379"/>
      <c r="DX12" s="379"/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15481</v>
      </c>
    </row>
    <row r="13" spans="1:133" s="51" customFormat="1" ht="15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59">
        <v>579</v>
      </c>
      <c r="BJ13" s="522">
        <v>580</v>
      </c>
      <c r="BK13" s="546">
        <v>580</v>
      </c>
      <c r="BL13" s="56">
        <v>586</v>
      </c>
      <c r="BM13" s="193">
        <v>586</v>
      </c>
      <c r="BN13" s="193">
        <v>440</v>
      </c>
      <c r="BO13" s="56"/>
      <c r="BP13" s="193"/>
      <c r="BQ13" s="193"/>
      <c r="BR13" s="193"/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/>
      <c r="DV13" s="379"/>
      <c r="DW13" s="379"/>
      <c r="DX13" s="379"/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440</v>
      </c>
    </row>
    <row r="14" spans="1:133" s="51" customFormat="1" ht="15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59">
        <v>129</v>
      </c>
      <c r="BJ14" s="522">
        <v>129</v>
      </c>
      <c r="BK14" s="546">
        <v>129</v>
      </c>
      <c r="BL14" s="56">
        <v>127</v>
      </c>
      <c r="BM14" s="193">
        <v>128</v>
      </c>
      <c r="BN14" s="193">
        <v>60</v>
      </c>
      <c r="BO14" s="56"/>
      <c r="BP14" s="193"/>
      <c r="BQ14" s="193"/>
      <c r="BR14" s="193"/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/>
      <c r="DV14" s="379"/>
      <c r="DW14" s="379"/>
      <c r="DX14" s="379"/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60</v>
      </c>
    </row>
    <row r="15" spans="1:133" s="65" customFormat="1" ht="15.75" thickBot="1">
      <c r="A15" s="139"/>
      <c r="B15" s="59" t="s">
        <v>144</v>
      </c>
      <c r="C15" s="60">
        <f t="shared" si="5" ref="C15:V1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60">
        <v>221371</v>
      </c>
      <c r="BJ15" s="523">
        <v>221454</v>
      </c>
      <c r="BK15" s="547">
        <v>221435</v>
      </c>
      <c r="BL15" s="63">
        <v>221519</v>
      </c>
      <c r="BM15" s="270">
        <v>221398</v>
      </c>
      <c r="BN15" s="270">
        <v>216510</v>
      </c>
      <c r="BO15" s="63"/>
      <c r="BP15" s="270"/>
      <c r="BQ15" s="270"/>
      <c r="BR15" s="270"/>
      <c r="BS15" s="270"/>
      <c r="BT15" s="270"/>
      <c r="BU15" s="60">
        <f t="shared" si="6" ref="BU15:BY15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si="7" ref="BZ15:CH15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si="8" ref="CI15:CJ15">SUM(CI10:CI14)</f>
        <v>2515</v>
      </c>
      <c r="CJ15" s="221">
        <f t="shared" si="8"/>
        <v>2499</v>
      </c>
      <c r="CK15" s="221">
        <f t="shared" si="9" ref="CK15:CL15">SUM(CK10:CK14)</f>
        <v>2280</v>
      </c>
      <c r="CL15" s="221">
        <f t="shared" si="9"/>
        <v>2097</v>
      </c>
      <c r="CM15" s="221">
        <f t="shared" si="10" ref="CM15">SUM(CM10:CM14)</f>
        <v>2053</v>
      </c>
      <c r="CN15" s="221">
        <f t="shared" si="11" ref="CN15:CO15">SUM(CN10:CN14)</f>
        <v>2054</v>
      </c>
      <c r="CO15" s="221">
        <f t="shared" si="11"/>
        <v>2189</v>
      </c>
      <c r="CP15" s="380">
        <f t="shared" si="12" ref="CP15:CQ15">SUM(CP10:CP14)</f>
        <v>2244</v>
      </c>
      <c r="CQ15" s="342">
        <f t="shared" si="12"/>
        <v>2338</v>
      </c>
      <c r="CR15" s="221">
        <f t="shared" si="13" ref="CR15">SUM(CR10:CR14)</f>
        <v>2100</v>
      </c>
      <c r="CS15" s="221">
        <f t="shared" si="14" ref="CS15">SUM(CS10:CS14)</f>
        <v>2098</v>
      </c>
      <c r="CT15" s="221">
        <f t="shared" si="15" ref="CT15">SUM(CT10:CT14)</f>
        <v>1997</v>
      </c>
      <c r="CU15" s="221">
        <f t="shared" si="16" ref="CU15">SUM(CU10:CU14)</f>
        <v>1941</v>
      </c>
      <c r="CV15" s="221">
        <f t="shared" si="17" ref="CV15">SUM(CV10:CV14)</f>
        <v>1796</v>
      </c>
      <c r="CW15" s="221">
        <f t="shared" si="18" ref="CW15">SUM(CW10:CW14)</f>
        <v>1834</v>
      </c>
      <c r="CX15" s="221">
        <f t="shared" si="19" ref="CX15">SUM(CX10:CX14)</f>
        <v>1965</v>
      </c>
      <c r="CY15" s="221">
        <f t="shared" si="20" ref="CY15">SUM(CY10:CY14)</f>
        <v>1878</v>
      </c>
      <c r="CZ15" s="221">
        <f t="shared" si="21" ref="CZ15">SUM(CZ10:CZ14)</f>
        <v>1781</v>
      </c>
      <c r="DA15" s="221">
        <f t="shared" si="22" ref="DA15">SUM(DA10:DA14)</f>
        <v>1697</v>
      </c>
      <c r="DB15" s="380">
        <f t="shared" si="23" ref="DB15">SUM(DB10:DB14)</f>
        <v>1708</v>
      </c>
      <c r="DC15" s="380">
        <f t="shared" si="24" ref="DC15">SUM(DC10:DC14)</f>
        <v>1573</v>
      </c>
      <c r="DD15" s="380">
        <f t="shared" si="25" ref="DD15">SUM(DD10:DD14)</f>
        <v>1617</v>
      </c>
      <c r="DE15" s="380">
        <f t="shared" si="26" ref="DE15">SUM(DE10:DE14)</f>
        <v>1667</v>
      </c>
      <c r="DF15" s="380">
        <f t="shared" si="27" ref="DF15:DG15">SUM(DF10:DF14)</f>
        <v>1579</v>
      </c>
      <c r="DG15" s="380">
        <f t="shared" si="27"/>
        <v>1694</v>
      </c>
      <c r="DH15" s="380">
        <f t="shared" si="28" ref="DH15">SUM(DH10:DH14)</f>
        <v>1640</v>
      </c>
      <c r="DI15" s="380">
        <f t="shared" si="29" ref="DI15">SUM(DI10:DI14)</f>
        <v>1509</v>
      </c>
      <c r="DJ15" s="380">
        <f t="shared" si="30" ref="DJ15:DK15">SUM(DJ10:DJ14)</f>
        <v>1401</v>
      </c>
      <c r="DK15" s="380">
        <f t="shared" si="30"/>
        <v>1310</v>
      </c>
      <c r="DL15" s="380">
        <f t="shared" si="31" ref="DL15:DM15">SUM(DL10:DL14)</f>
        <v>1465</v>
      </c>
      <c r="DM15" s="380">
        <f t="shared" si="31"/>
        <v>1348</v>
      </c>
      <c r="DN15" s="380">
        <f t="shared" si="32" ref="DN15:DO15">SUM(DN10:DN14)</f>
        <v>1168</v>
      </c>
      <c r="DO15" s="380">
        <f t="shared" si="32"/>
        <v>1242</v>
      </c>
      <c r="DP15" s="380">
        <f t="shared" si="33" ref="DP15">SUM(DP10:DP14)</f>
        <v>1259</v>
      </c>
      <c r="DQ15" s="380">
        <f t="shared" si="34" ref="DQ15:DR15">SUM(DQ10:DQ14)</f>
        <v>1115</v>
      </c>
      <c r="DR15" s="380">
        <f t="shared" si="34"/>
        <v>1313</v>
      </c>
      <c r="DS15" s="380">
        <f t="shared" si="35" ref="DS15:DT15">SUM(DS10:DS14)</f>
        <v>1163</v>
      </c>
      <c r="DT15" s="380">
        <f t="shared" si="35"/>
        <v>-3629</v>
      </c>
      <c r="DU15" s="380"/>
      <c r="DV15" s="380"/>
      <c r="DW15" s="380"/>
      <c r="DX15" s="380"/>
      <c r="DY15" s="380"/>
      <c r="DZ15" s="380"/>
      <c r="EA15" s="380"/>
      <c r="EB15" s="262"/>
      <c r="EC15" s="77">
        <f>SUM(EC10:EC14)</f>
        <v>216510</v>
      </c>
    </row>
    <row r="16" spans="1:133" s="51" customFormat="1" ht="15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58"/>
      <c r="BJ16" s="521"/>
      <c r="BK16" s="545"/>
      <c r="BL16" s="70"/>
      <c r="BM16" s="271"/>
      <c r="BN16" s="271"/>
      <c r="BO16" s="70"/>
      <c r="BP16" s="271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ht="15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61">
        <v>20875</v>
      </c>
      <c r="BJ17" s="525">
        <v>23534</v>
      </c>
      <c r="BK17" s="548">
        <v>23051</v>
      </c>
      <c r="BL17" s="56">
        <v>23502</v>
      </c>
      <c r="BM17" s="272">
        <v>24100</v>
      </c>
      <c r="BN17" s="272">
        <v>23726</v>
      </c>
      <c r="BO17" s="56"/>
      <c r="BP17" s="272"/>
      <c r="BQ17" s="272"/>
      <c r="BR17" s="272"/>
      <c r="BS17" s="272"/>
      <c r="BT17" s="272"/>
      <c r="BU17" s="72">
        <f t="shared" si="36" ref="BU17:CD21">O17-C17</f>
        <v>979</v>
      </c>
      <c r="BV17" s="76">
        <f t="shared" si="36"/>
        <v>-210</v>
      </c>
      <c r="BW17" s="76">
        <f t="shared" si="36"/>
        <v>-859</v>
      </c>
      <c r="BX17" s="76">
        <f t="shared" si="36"/>
        <v>1011</v>
      </c>
      <c r="BY17" s="76">
        <f t="shared" si="36"/>
        <v>-1419</v>
      </c>
      <c r="BZ17" s="76">
        <f t="shared" si="36"/>
        <v>273</v>
      </c>
      <c r="CA17" s="76">
        <f t="shared" si="36"/>
        <v>922</v>
      </c>
      <c r="CB17" s="76">
        <f t="shared" si="36"/>
        <v>1564</v>
      </c>
      <c r="CC17" s="76">
        <f t="shared" si="36"/>
        <v>825</v>
      </c>
      <c r="CD17" s="382">
        <f t="shared" si="36"/>
        <v>741</v>
      </c>
      <c r="CE17" s="405">
        <f t="shared" si="37" ref="CE17:CN21">Y17-M17</f>
        <v>148</v>
      </c>
      <c r="CF17" s="76">
        <f t="shared" si="37"/>
        <v>-518</v>
      </c>
      <c r="CG17" s="76">
        <f t="shared" si="37"/>
        <v>-2145</v>
      </c>
      <c r="CH17" s="76">
        <f t="shared" si="37"/>
        <v>-2886</v>
      </c>
      <c r="CI17" s="76">
        <f t="shared" si="37"/>
        <v>-2085</v>
      </c>
      <c r="CJ17" s="223">
        <f t="shared" si="37"/>
        <v>-2229</v>
      </c>
      <c r="CK17" s="223">
        <f t="shared" si="37"/>
        <v>-2490</v>
      </c>
      <c r="CL17" s="223">
        <f t="shared" si="37"/>
        <v>-2355</v>
      </c>
      <c r="CM17" s="223">
        <f t="shared" si="37"/>
        <v>-1766</v>
      </c>
      <c r="CN17" s="223">
        <f t="shared" si="37"/>
        <v>-1160</v>
      </c>
      <c r="CO17" s="223">
        <f t="shared" si="38" ref="CO17:CX21">AI17-W17</f>
        <v>-461</v>
      </c>
      <c r="CP17" s="382">
        <f t="shared" si="38"/>
        <v>-2429</v>
      </c>
      <c r="CQ17" s="344">
        <f t="shared" si="38"/>
        <v>481</v>
      </c>
      <c r="CR17" s="223">
        <f t="shared" si="38"/>
        <v>-358</v>
      </c>
      <c r="CS17" s="223">
        <f t="shared" si="38"/>
        <v>-289</v>
      </c>
      <c r="CT17" s="223">
        <f t="shared" si="38"/>
        <v>-537</v>
      </c>
      <c r="CU17" s="223">
        <f t="shared" si="38"/>
        <v>-500</v>
      </c>
      <c r="CV17" s="223">
        <f t="shared" si="38"/>
        <v>-395</v>
      </c>
      <c r="CW17" s="223">
        <f t="shared" si="38"/>
        <v>350</v>
      </c>
      <c r="CX17" s="223">
        <f t="shared" si="38"/>
        <v>-519</v>
      </c>
      <c r="CY17" s="223">
        <f t="shared" si="39" ref="CY17:DH21">AS17-AG17</f>
        <v>93</v>
      </c>
      <c r="CZ17" s="223">
        <f t="shared" si="39"/>
        <v>-2560</v>
      </c>
      <c r="DA17" s="223">
        <f t="shared" si="39"/>
        <v>-1816</v>
      </c>
      <c r="DB17" s="382">
        <f t="shared" si="39"/>
        <v>729</v>
      </c>
      <c r="DC17" s="382">
        <f t="shared" si="39"/>
        <v>-720</v>
      </c>
      <c r="DD17" s="382">
        <f t="shared" si="39"/>
        <v>-92</v>
      </c>
      <c r="DE17" s="382">
        <f t="shared" si="39"/>
        <v>253</v>
      </c>
      <c r="DF17" s="382">
        <f t="shared" si="39"/>
        <v>62</v>
      </c>
      <c r="DG17" s="382">
        <f t="shared" si="39"/>
        <v>-170</v>
      </c>
      <c r="DH17" s="382">
        <f t="shared" si="39"/>
        <v>101</v>
      </c>
      <c r="DI17" s="382">
        <f t="shared" si="40" ref="DI17:DT21">BC17-AQ17</f>
        <v>132</v>
      </c>
      <c r="DJ17" s="382">
        <f t="shared" si="40"/>
        <v>629</v>
      </c>
      <c r="DK17" s="382">
        <f t="shared" si="40"/>
        <v>-2013</v>
      </c>
      <c r="DL17" s="382">
        <f t="shared" si="40"/>
        <v>28</v>
      </c>
      <c r="DM17" s="382">
        <f t="shared" si="40"/>
        <v>706</v>
      </c>
      <c r="DN17" s="382">
        <f t="shared" si="40"/>
        <v>-1698</v>
      </c>
      <c r="DO17" s="382">
        <f t="shared" si="40"/>
        <v>-791</v>
      </c>
      <c r="DP17" s="382">
        <f t="shared" si="40"/>
        <v>746</v>
      </c>
      <c r="DQ17" s="382">
        <f t="shared" si="40"/>
        <v>-768</v>
      </c>
      <c r="DR17" s="382">
        <f t="shared" si="40"/>
        <v>396</v>
      </c>
      <c r="DS17" s="382">
        <f t="shared" si="40"/>
        <v>1131</v>
      </c>
      <c r="DT17" s="382">
        <f t="shared" si="40"/>
        <v>282</v>
      </c>
      <c r="DU17" s="382"/>
      <c r="DV17" s="382"/>
      <c r="DW17" s="382"/>
      <c r="DX17" s="382"/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23726</v>
      </c>
    </row>
    <row r="18" spans="1:133" s="51" customFormat="1" ht="15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61">
        <v>6531</v>
      </c>
      <c r="BJ18" s="525">
        <v>6979</v>
      </c>
      <c r="BK18" s="548">
        <v>6705</v>
      </c>
      <c r="BL18" s="56">
        <v>6546</v>
      </c>
      <c r="BM18" s="272">
        <v>6627</v>
      </c>
      <c r="BN18" s="272">
        <v>7900</v>
      </c>
      <c r="BO18" s="56"/>
      <c r="BP18" s="272"/>
      <c r="BQ18" s="272"/>
      <c r="BR18" s="272"/>
      <c r="BS18" s="272"/>
      <c r="BT18" s="272"/>
      <c r="BU18" s="72">
        <f t="shared" si="36"/>
        <v>95</v>
      </c>
      <c r="BV18" s="76">
        <f t="shared" si="36"/>
        <v>12</v>
      </c>
      <c r="BW18" s="76">
        <f t="shared" si="36"/>
        <v>-356</v>
      </c>
      <c r="BX18" s="76">
        <f t="shared" si="36"/>
        <v>-170</v>
      </c>
      <c r="BY18" s="76">
        <f t="shared" si="36"/>
        <v>61</v>
      </c>
      <c r="BZ18" s="76">
        <f t="shared" si="36"/>
        <v>76</v>
      </c>
      <c r="CA18" s="76">
        <f t="shared" si="36"/>
        <v>312</v>
      </c>
      <c r="CB18" s="76">
        <f t="shared" si="36"/>
        <v>378</v>
      </c>
      <c r="CC18" s="76">
        <f t="shared" si="36"/>
        <v>681</v>
      </c>
      <c r="CD18" s="382">
        <f t="shared" si="36"/>
        <v>726</v>
      </c>
      <c r="CE18" s="405">
        <f t="shared" si="37"/>
        <v>664</v>
      </c>
      <c r="CF18" s="76">
        <f t="shared" si="37"/>
        <v>663</v>
      </c>
      <c r="CG18" s="76">
        <f t="shared" si="37"/>
        <v>728</v>
      </c>
      <c r="CH18" s="76">
        <f t="shared" si="37"/>
        <v>907</v>
      </c>
      <c r="CI18" s="76">
        <f t="shared" si="37"/>
        <v>695</v>
      </c>
      <c r="CJ18" s="223">
        <f t="shared" si="37"/>
        <v>1041</v>
      </c>
      <c r="CK18" s="223">
        <f t="shared" si="37"/>
        <v>284</v>
      </c>
      <c r="CL18" s="223">
        <f t="shared" si="37"/>
        <v>334</v>
      </c>
      <c r="CM18" s="223">
        <f t="shared" si="37"/>
        <v>214</v>
      </c>
      <c r="CN18" s="223">
        <f t="shared" si="37"/>
        <v>325</v>
      </c>
      <c r="CO18" s="223">
        <f t="shared" si="38"/>
        <v>-1110</v>
      </c>
      <c r="CP18" s="382">
        <f t="shared" si="38"/>
        <v>-1155</v>
      </c>
      <c r="CQ18" s="344">
        <f t="shared" si="38"/>
        <v>-113</v>
      </c>
      <c r="CR18" s="223">
        <f t="shared" si="38"/>
        <v>116</v>
      </c>
      <c r="CS18" s="223">
        <f t="shared" si="38"/>
        <v>122</v>
      </c>
      <c r="CT18" s="223">
        <f t="shared" si="38"/>
        <v>-144</v>
      </c>
      <c r="CU18" s="223">
        <f t="shared" si="38"/>
        <v>-104</v>
      </c>
      <c r="CV18" s="223">
        <f t="shared" si="38"/>
        <v>-422</v>
      </c>
      <c r="CW18" s="223">
        <f t="shared" si="38"/>
        <v>-137</v>
      </c>
      <c r="CX18" s="223">
        <f t="shared" si="38"/>
        <v>-134</v>
      </c>
      <c r="CY18" s="223">
        <f t="shared" si="39"/>
        <v>-35</v>
      </c>
      <c r="CZ18" s="223">
        <f t="shared" si="39"/>
        <v>-374</v>
      </c>
      <c r="DA18" s="223">
        <f t="shared" si="39"/>
        <v>1071</v>
      </c>
      <c r="DB18" s="382">
        <f t="shared" si="39"/>
        <v>1387</v>
      </c>
      <c r="DC18" s="382">
        <f t="shared" si="39"/>
        <v>1144</v>
      </c>
      <c r="DD18" s="382">
        <f t="shared" si="39"/>
        <v>930</v>
      </c>
      <c r="DE18" s="382">
        <f t="shared" si="39"/>
        <v>836</v>
      </c>
      <c r="DF18" s="382">
        <f t="shared" si="39"/>
        <v>723</v>
      </c>
      <c r="DG18" s="382">
        <f t="shared" si="39"/>
        <v>671</v>
      </c>
      <c r="DH18" s="382">
        <f t="shared" si="39"/>
        <v>812</v>
      </c>
      <c r="DI18" s="382">
        <f t="shared" si="40"/>
        <v>801</v>
      </c>
      <c r="DJ18" s="382">
        <f t="shared" si="40"/>
        <v>710</v>
      </c>
      <c r="DK18" s="382">
        <f t="shared" si="40"/>
        <v>557</v>
      </c>
      <c r="DL18" s="382">
        <f t="shared" si="40"/>
        <v>764</v>
      </c>
      <c r="DM18" s="382">
        <f t="shared" si="40"/>
        <v>515</v>
      </c>
      <c r="DN18" s="382">
        <f t="shared" si="40"/>
        <v>513</v>
      </c>
      <c r="DO18" s="382">
        <f t="shared" si="40"/>
        <v>485</v>
      </c>
      <c r="DP18" s="382">
        <f t="shared" si="40"/>
        <v>907</v>
      </c>
      <c r="DQ18" s="382">
        <f t="shared" si="40"/>
        <v>546</v>
      </c>
      <c r="DR18" s="382">
        <f t="shared" si="40"/>
        <v>541</v>
      </c>
      <c r="DS18" s="382">
        <f t="shared" si="40"/>
        <v>658</v>
      </c>
      <c r="DT18" s="382">
        <f t="shared" si="40"/>
        <v>1709</v>
      </c>
      <c r="DU18" s="382"/>
      <c r="DV18" s="382"/>
      <c r="DW18" s="382"/>
      <c r="DX18" s="382"/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7900</v>
      </c>
    </row>
    <row r="19" spans="1:133" s="51" customFormat="1" ht="15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61">
        <v>2793</v>
      </c>
      <c r="BJ19" s="525">
        <v>3076</v>
      </c>
      <c r="BK19" s="548">
        <v>2976</v>
      </c>
      <c r="BL19" s="56">
        <v>2929</v>
      </c>
      <c r="BM19" s="272">
        <v>2894</v>
      </c>
      <c r="BN19" s="272">
        <v>2499</v>
      </c>
      <c r="BO19" s="56"/>
      <c r="BP19" s="272"/>
      <c r="BQ19" s="272"/>
      <c r="BR19" s="272"/>
      <c r="BS19" s="272"/>
      <c r="BT19" s="272"/>
      <c r="BU19" s="72">
        <f t="shared" si="36"/>
        <v>79</v>
      </c>
      <c r="BV19" s="76">
        <f t="shared" si="36"/>
        <v>884</v>
      </c>
      <c r="BW19" s="76">
        <f t="shared" si="36"/>
        <v>756</v>
      </c>
      <c r="BX19" s="76">
        <f t="shared" si="36"/>
        <v>845</v>
      </c>
      <c r="BY19" s="76">
        <f t="shared" si="36"/>
        <v>193</v>
      </c>
      <c r="BZ19" s="76">
        <f t="shared" si="36"/>
        <v>580</v>
      </c>
      <c r="CA19" s="76">
        <f t="shared" si="36"/>
        <v>437</v>
      </c>
      <c r="CB19" s="76">
        <f t="shared" si="36"/>
        <v>567</v>
      </c>
      <c r="CC19" s="76">
        <f t="shared" si="36"/>
        <v>393</v>
      </c>
      <c r="CD19" s="382">
        <f t="shared" si="36"/>
        <v>10</v>
      </c>
      <c r="CE19" s="405">
        <f t="shared" si="37"/>
        <v>681</v>
      </c>
      <c r="CF19" s="76">
        <f t="shared" si="37"/>
        <v>91</v>
      </c>
      <c r="CG19" s="76">
        <f t="shared" si="37"/>
        <v>-361</v>
      </c>
      <c r="CH19" s="76">
        <f t="shared" si="37"/>
        <v>-1505</v>
      </c>
      <c r="CI19" s="76">
        <f t="shared" si="37"/>
        <v>-1136</v>
      </c>
      <c r="CJ19" s="223">
        <f t="shared" si="37"/>
        <v>-656</v>
      </c>
      <c r="CK19" s="223">
        <f t="shared" si="37"/>
        <v>-213</v>
      </c>
      <c r="CL19" s="223">
        <f t="shared" si="37"/>
        <v>-442</v>
      </c>
      <c r="CM19" s="223">
        <f t="shared" si="37"/>
        <v>-139</v>
      </c>
      <c r="CN19" s="223">
        <f t="shared" si="37"/>
        <v>582</v>
      </c>
      <c r="CO19" s="223">
        <f t="shared" si="38"/>
        <v>712</v>
      </c>
      <c r="CP19" s="382">
        <f t="shared" si="38"/>
        <v>473</v>
      </c>
      <c r="CQ19" s="344">
        <f t="shared" si="38"/>
        <v>1166</v>
      </c>
      <c r="CR19" s="223">
        <f t="shared" si="38"/>
        <v>808</v>
      </c>
      <c r="CS19" s="223">
        <f t="shared" si="38"/>
        <v>1080</v>
      </c>
      <c r="CT19" s="223">
        <f t="shared" si="38"/>
        <v>710</v>
      </c>
      <c r="CU19" s="223">
        <f t="shared" si="38"/>
        <v>600</v>
      </c>
      <c r="CV19" s="223">
        <f t="shared" si="38"/>
        <v>538</v>
      </c>
      <c r="CW19" s="223">
        <f t="shared" si="38"/>
        <v>267</v>
      </c>
      <c r="CX19" s="223">
        <f t="shared" si="38"/>
        <v>384</v>
      </c>
      <c r="CY19" s="223">
        <f t="shared" si="39"/>
        <v>442</v>
      </c>
      <c r="CZ19" s="223">
        <f t="shared" si="39"/>
        <v>-643</v>
      </c>
      <c r="DA19" s="223">
        <f t="shared" si="39"/>
        <v>-921</v>
      </c>
      <c r="DB19" s="382">
        <f t="shared" si="39"/>
        <v>-351</v>
      </c>
      <c r="DC19" s="382">
        <f t="shared" si="39"/>
        <v>-1495</v>
      </c>
      <c r="DD19" s="382">
        <f t="shared" si="39"/>
        <v>-1123</v>
      </c>
      <c r="DE19" s="382">
        <f t="shared" si="39"/>
        <v>-755</v>
      </c>
      <c r="DF19" s="382">
        <f t="shared" si="39"/>
        <v>-568</v>
      </c>
      <c r="DG19" s="382">
        <f t="shared" si="39"/>
        <v>-314</v>
      </c>
      <c r="DH19" s="382">
        <f t="shared" si="39"/>
        <v>-520</v>
      </c>
      <c r="DI19" s="382">
        <f t="shared" si="40"/>
        <v>-228</v>
      </c>
      <c r="DJ19" s="382">
        <f t="shared" si="40"/>
        <v>-264</v>
      </c>
      <c r="DK19" s="382">
        <f t="shared" si="40"/>
        <v>-516</v>
      </c>
      <c r="DL19" s="382">
        <f t="shared" si="40"/>
        <v>-218</v>
      </c>
      <c r="DM19" s="382">
        <f t="shared" si="40"/>
        <v>12</v>
      </c>
      <c r="DN19" s="382">
        <f t="shared" si="40"/>
        <v>-196</v>
      </c>
      <c r="DO19" s="382">
        <f t="shared" si="40"/>
        <v>-142</v>
      </c>
      <c r="DP19" s="382">
        <f t="shared" si="40"/>
        <v>272</v>
      </c>
      <c r="DQ19" s="382">
        <f t="shared" si="40"/>
        <v>-78</v>
      </c>
      <c r="DR19" s="382">
        <f t="shared" si="40"/>
        <v>223</v>
      </c>
      <c r="DS19" s="382">
        <f t="shared" si="40"/>
        <v>120</v>
      </c>
      <c r="DT19" s="382">
        <f t="shared" si="40"/>
        <v>-266</v>
      </c>
      <c r="DU19" s="382"/>
      <c r="DV19" s="382"/>
      <c r="DW19" s="382"/>
      <c r="DX19" s="382"/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2499</v>
      </c>
    </row>
    <row r="20" spans="1:133" s="51" customFormat="1" ht="15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61">
        <v>144</v>
      </c>
      <c r="BJ20" s="525">
        <v>144</v>
      </c>
      <c r="BK20" s="548">
        <v>128</v>
      </c>
      <c r="BL20" s="56">
        <v>114</v>
      </c>
      <c r="BM20" s="272">
        <v>115</v>
      </c>
      <c r="BN20" s="272">
        <v>111</v>
      </c>
      <c r="BO20" s="56"/>
      <c r="BP20" s="272"/>
      <c r="BQ20" s="272"/>
      <c r="BR20" s="272"/>
      <c r="BS20" s="272"/>
      <c r="BT20" s="272"/>
      <c r="BU20" s="72">
        <f t="shared" si="36"/>
        <v>16</v>
      </c>
      <c r="BV20" s="76">
        <f t="shared" si="36"/>
        <v>26</v>
      </c>
      <c r="BW20" s="76">
        <f t="shared" si="36"/>
        <v>47</v>
      </c>
      <c r="BX20" s="76">
        <f t="shared" si="36"/>
        <v>45</v>
      </c>
      <c r="BY20" s="76">
        <f t="shared" si="36"/>
        <v>16</v>
      </c>
      <c r="BZ20" s="76">
        <f t="shared" si="36"/>
        <v>35</v>
      </c>
      <c r="CA20" s="76">
        <f t="shared" si="36"/>
        <v>14</v>
      </c>
      <c r="CB20" s="76">
        <f t="shared" si="36"/>
        <v>12</v>
      </c>
      <c r="CC20" s="76">
        <f t="shared" si="36"/>
        <v>23</v>
      </c>
      <c r="CD20" s="382">
        <f t="shared" si="36"/>
        <v>-32</v>
      </c>
      <c r="CE20" s="405">
        <f t="shared" si="37"/>
        <v>26</v>
      </c>
      <c r="CF20" s="76">
        <f t="shared" si="37"/>
        <v>-10</v>
      </c>
      <c r="CG20" s="76">
        <f t="shared" si="37"/>
        <v>-38</v>
      </c>
      <c r="CH20" s="76">
        <f t="shared" si="37"/>
        <v>-85</v>
      </c>
      <c r="CI20" s="76">
        <f t="shared" si="37"/>
        <v>-76</v>
      </c>
      <c r="CJ20" s="223">
        <f t="shared" si="37"/>
        <v>-44</v>
      </c>
      <c r="CK20" s="223">
        <f t="shared" si="37"/>
        <v>-39</v>
      </c>
      <c r="CL20" s="223">
        <f t="shared" si="37"/>
        <v>-45</v>
      </c>
      <c r="CM20" s="223">
        <f t="shared" si="37"/>
        <v>14</v>
      </c>
      <c r="CN20" s="223">
        <f t="shared" si="37"/>
        <v>49</v>
      </c>
      <c r="CO20" s="223">
        <f t="shared" si="38"/>
        <v>44</v>
      </c>
      <c r="CP20" s="382">
        <f t="shared" si="38"/>
        <v>65</v>
      </c>
      <c r="CQ20" s="344">
        <f t="shared" si="38"/>
        <v>63</v>
      </c>
      <c r="CR20" s="223">
        <f t="shared" si="38"/>
        <v>56</v>
      </c>
      <c r="CS20" s="223">
        <f t="shared" si="38"/>
        <v>49</v>
      </c>
      <c r="CT20" s="223">
        <f t="shared" si="38"/>
        <v>44</v>
      </c>
      <c r="CU20" s="223">
        <f t="shared" si="38"/>
        <v>40</v>
      </c>
      <c r="CV20" s="223">
        <f t="shared" si="38"/>
        <v>47</v>
      </c>
      <c r="CW20" s="223">
        <f t="shared" si="38"/>
        <v>25</v>
      </c>
      <c r="CX20" s="223">
        <f t="shared" si="38"/>
        <v>45</v>
      </c>
      <c r="CY20" s="223">
        <f t="shared" si="39"/>
        <v>14</v>
      </c>
      <c r="CZ20" s="223">
        <f t="shared" si="39"/>
        <v>-20</v>
      </c>
      <c r="DA20" s="223">
        <f t="shared" si="39"/>
        <v>-50</v>
      </c>
      <c r="DB20" s="382">
        <f t="shared" si="39"/>
        <v>-48</v>
      </c>
      <c r="DC20" s="382">
        <f t="shared" si="39"/>
        <v>-60</v>
      </c>
      <c r="DD20" s="382">
        <f t="shared" si="39"/>
        <v>-79</v>
      </c>
      <c r="DE20" s="382">
        <f t="shared" si="39"/>
        <v>-46</v>
      </c>
      <c r="DF20" s="382">
        <f t="shared" si="39"/>
        <v>-23</v>
      </c>
      <c r="DG20" s="382">
        <f t="shared" si="39"/>
        <v>-9</v>
      </c>
      <c r="DH20" s="382">
        <f t="shared" si="39"/>
        <v>-29</v>
      </c>
      <c r="DI20" s="382">
        <f t="shared" si="40"/>
        <v>-21</v>
      </c>
      <c r="DJ20" s="382">
        <f t="shared" si="40"/>
        <v>-21</v>
      </c>
      <c r="DK20" s="382">
        <f t="shared" si="40"/>
        <v>-36</v>
      </c>
      <c r="DL20" s="382">
        <f t="shared" si="40"/>
        <v>-19</v>
      </c>
      <c r="DM20" s="382">
        <f t="shared" si="40"/>
        <v>16</v>
      </c>
      <c r="DN20" s="382">
        <f t="shared" si="40"/>
        <v>10</v>
      </c>
      <c r="DO20" s="382">
        <f t="shared" si="40"/>
        <v>10</v>
      </c>
      <c r="DP20" s="382">
        <f t="shared" si="40"/>
        <v>49</v>
      </c>
      <c r="DQ20" s="382">
        <f t="shared" si="40"/>
        <v>21</v>
      </c>
      <c r="DR20" s="382">
        <f t="shared" si="40"/>
        <v>9</v>
      </c>
      <c r="DS20" s="382">
        <f t="shared" si="40"/>
        <v>-2</v>
      </c>
      <c r="DT20" s="382">
        <f t="shared" si="40"/>
        <v>-11</v>
      </c>
      <c r="DU20" s="382"/>
      <c r="DV20" s="382"/>
      <c r="DW20" s="382"/>
      <c r="DX20" s="382"/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111</v>
      </c>
    </row>
    <row r="21" spans="1:133" s="51" customFormat="1" ht="15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61">
        <v>19</v>
      </c>
      <c r="BJ21" s="525">
        <v>21</v>
      </c>
      <c r="BK21" s="548">
        <v>24</v>
      </c>
      <c r="BL21" s="56">
        <v>19</v>
      </c>
      <c r="BM21" s="272">
        <v>21</v>
      </c>
      <c r="BN21" s="272">
        <v>15</v>
      </c>
      <c r="BO21" s="56"/>
      <c r="BP21" s="272"/>
      <c r="BQ21" s="272"/>
      <c r="BR21" s="272"/>
      <c r="BS21" s="272"/>
      <c r="BT21" s="272"/>
      <c r="BU21" s="72">
        <f t="shared" si="36"/>
        <v>6</v>
      </c>
      <c r="BV21" s="76">
        <f t="shared" si="36"/>
        <v>5</v>
      </c>
      <c r="BW21" s="76">
        <f t="shared" si="36"/>
        <v>-9</v>
      </c>
      <c r="BX21" s="76">
        <f t="shared" si="36"/>
        <v>7</v>
      </c>
      <c r="BY21" s="76">
        <f t="shared" si="36"/>
        <v>20</v>
      </c>
      <c r="BZ21" s="76">
        <f t="shared" si="36"/>
        <v>10</v>
      </c>
      <c r="CA21" s="76">
        <f t="shared" si="36"/>
        <v>7</v>
      </c>
      <c r="CB21" s="76">
        <f t="shared" si="36"/>
        <v>11</v>
      </c>
      <c r="CC21" s="76">
        <f t="shared" si="36"/>
        <v>7</v>
      </c>
      <c r="CD21" s="382">
        <f t="shared" si="36"/>
        <v>-5</v>
      </c>
      <c r="CE21" s="405">
        <f t="shared" si="37"/>
        <v>2</v>
      </c>
      <c r="CF21" s="76">
        <f t="shared" si="37"/>
        <v>-4</v>
      </c>
      <c r="CG21" s="76">
        <f t="shared" si="37"/>
        <v>-10</v>
      </c>
      <c r="CH21" s="76">
        <f t="shared" si="37"/>
        <v>-15</v>
      </c>
      <c r="CI21" s="76">
        <f t="shared" si="37"/>
        <v>-6</v>
      </c>
      <c r="CJ21" s="223">
        <f t="shared" si="37"/>
        <v>2</v>
      </c>
      <c r="CK21" s="223">
        <f t="shared" si="37"/>
        <v>-19</v>
      </c>
      <c r="CL21" s="223">
        <f t="shared" si="37"/>
        <v>-2</v>
      </c>
      <c r="CM21" s="223">
        <f t="shared" si="37"/>
        <v>-1</v>
      </c>
      <c r="CN21" s="223">
        <f t="shared" si="37"/>
        <v>4</v>
      </c>
      <c r="CO21" s="223">
        <f t="shared" si="38"/>
        <v>6</v>
      </c>
      <c r="CP21" s="382">
        <f t="shared" si="38"/>
        <v>14</v>
      </c>
      <c r="CQ21" s="344">
        <f t="shared" si="38"/>
        <v>16</v>
      </c>
      <c r="CR21" s="223">
        <f t="shared" si="38"/>
        <v>7</v>
      </c>
      <c r="CS21" s="223">
        <f t="shared" si="38"/>
        <v>14</v>
      </c>
      <c r="CT21" s="223">
        <f t="shared" si="38"/>
        <v>5</v>
      </c>
      <c r="CU21" s="223">
        <f t="shared" si="38"/>
        <v>9</v>
      </c>
      <c r="CV21" s="223">
        <f t="shared" si="38"/>
        <v>6</v>
      </c>
      <c r="CW21" s="223">
        <f t="shared" si="38"/>
        <v>4</v>
      </c>
      <c r="CX21" s="223">
        <f t="shared" si="38"/>
        <v>1</v>
      </c>
      <c r="CY21" s="223">
        <f t="shared" si="39"/>
        <v>5</v>
      </c>
      <c r="CZ21" s="223">
        <f t="shared" si="39"/>
        <v>-5</v>
      </c>
      <c r="DA21" s="223">
        <f t="shared" si="39"/>
        <v>-3</v>
      </c>
      <c r="DB21" s="382">
        <f t="shared" si="39"/>
        <v>1</v>
      </c>
      <c r="DC21" s="382">
        <f t="shared" si="39"/>
        <v>0</v>
      </c>
      <c r="DD21" s="382">
        <f t="shared" si="39"/>
        <v>1</v>
      </c>
      <c r="DE21" s="382">
        <f t="shared" si="39"/>
        <v>-9</v>
      </c>
      <c r="DF21" s="382">
        <f t="shared" si="39"/>
        <v>-4</v>
      </c>
      <c r="DG21" s="382">
        <f t="shared" si="39"/>
        <v>-2</v>
      </c>
      <c r="DH21" s="382">
        <f t="shared" si="39"/>
        <v>-9</v>
      </c>
      <c r="DI21" s="382">
        <f t="shared" si="40"/>
        <v>-2</v>
      </c>
      <c r="DJ21" s="382">
        <f t="shared" si="40"/>
        <v>2</v>
      </c>
      <c r="DK21" s="382">
        <f t="shared" si="40"/>
        <v>-8</v>
      </c>
      <c r="DL21" s="382">
        <f t="shared" si="40"/>
        <v>-6</v>
      </c>
      <c r="DM21" s="382">
        <f t="shared" si="40"/>
        <v>-13</v>
      </c>
      <c r="DN21" s="382">
        <f t="shared" si="40"/>
        <v>-14</v>
      </c>
      <c r="DO21" s="382">
        <f t="shared" si="40"/>
        <v>-14</v>
      </c>
      <c r="DP21" s="382">
        <f t="shared" si="40"/>
        <v>-2</v>
      </c>
      <c r="DQ21" s="382">
        <f t="shared" si="40"/>
        <v>6</v>
      </c>
      <c r="DR21" s="382">
        <f t="shared" si="40"/>
        <v>5</v>
      </c>
      <c r="DS21" s="382">
        <f t="shared" si="40"/>
        <v>-1</v>
      </c>
      <c r="DT21" s="382">
        <f t="shared" si="40"/>
        <v>-3</v>
      </c>
      <c r="DU21" s="382"/>
      <c r="DV21" s="382"/>
      <c r="DW21" s="382"/>
      <c r="DX21" s="382"/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15</v>
      </c>
    </row>
    <row r="22" spans="1:133" s="65" customFormat="1" ht="15">
      <c r="A22" s="140"/>
      <c r="B22" s="52" t="s">
        <v>144</v>
      </c>
      <c r="C22" s="128">
        <f t="shared" si="41" ref="C22:V22">SUM(C17:C21)</f>
        <v>32553</v>
      </c>
      <c r="D22" s="129">
        <f t="shared" si="41"/>
        <v>34535</v>
      </c>
      <c r="E22" s="129">
        <f t="shared" si="41"/>
        <v>34659</v>
      </c>
      <c r="F22" s="129">
        <f t="shared" si="41"/>
        <v>32559</v>
      </c>
      <c r="G22" s="129">
        <f t="shared" si="41"/>
        <v>33543</v>
      </c>
      <c r="H22" s="129">
        <f t="shared" si="41"/>
        <v>31231</v>
      </c>
      <c r="I22" s="129">
        <f t="shared" si="41"/>
        <v>30759</v>
      </c>
      <c r="J22" s="129">
        <f t="shared" si="41"/>
        <v>30436</v>
      </c>
      <c r="K22" s="129">
        <f t="shared" si="41"/>
        <v>30716</v>
      </c>
      <c r="L22" s="130">
        <f t="shared" si="41"/>
        <v>31967</v>
      </c>
      <c r="M22" s="129">
        <f t="shared" si="41"/>
        <v>28811</v>
      </c>
      <c r="N22" s="129">
        <f t="shared" si="41"/>
        <v>31294</v>
      </c>
      <c r="O22" s="129">
        <f t="shared" si="41"/>
        <v>33728</v>
      </c>
      <c r="P22" s="129">
        <f t="shared" si="41"/>
        <v>35252</v>
      </c>
      <c r="Q22" s="129">
        <f t="shared" si="41"/>
        <v>34238</v>
      </c>
      <c r="R22" s="129">
        <f t="shared" si="41"/>
        <v>34297</v>
      </c>
      <c r="S22" s="129">
        <f t="shared" si="41"/>
        <v>32414</v>
      </c>
      <c r="T22" s="129">
        <f t="shared" si="41"/>
        <v>32205</v>
      </c>
      <c r="U22" s="129">
        <f t="shared" si="41"/>
        <v>32451</v>
      </c>
      <c r="V22" s="129">
        <f t="shared" si="41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62">
        <v>30362</v>
      </c>
      <c r="BJ22" s="526">
        <v>33754</v>
      </c>
      <c r="BK22" s="549">
        <v>32884</v>
      </c>
      <c r="BL22" s="77">
        <v>33110</v>
      </c>
      <c r="BM22" s="273">
        <v>33757</v>
      </c>
      <c r="BN22" s="273">
        <v>34251</v>
      </c>
      <c r="BO22" s="77"/>
      <c r="BP22" s="273"/>
      <c r="BQ22" s="273"/>
      <c r="BR22" s="273"/>
      <c r="BS22" s="273"/>
      <c r="BT22" s="273"/>
      <c r="BU22" s="128">
        <f t="shared" si="42" ref="BU22:BY22">SUM(BU17:BU21)</f>
        <v>1175</v>
      </c>
      <c r="BV22" s="131">
        <f t="shared" si="42"/>
        <v>717</v>
      </c>
      <c r="BW22" s="131">
        <f t="shared" si="42"/>
        <v>-421</v>
      </c>
      <c r="BX22" s="131">
        <f t="shared" si="42"/>
        <v>1738</v>
      </c>
      <c r="BY22" s="131">
        <f t="shared" si="42"/>
        <v>-1129</v>
      </c>
      <c r="BZ22" s="131">
        <f t="shared" si="43" ref="BZ22:CH22">SUM(BZ17:BZ21)</f>
        <v>974</v>
      </c>
      <c r="CA22" s="131">
        <f t="shared" si="43"/>
        <v>1692</v>
      </c>
      <c r="CB22" s="131">
        <f t="shared" si="43"/>
        <v>2532</v>
      </c>
      <c r="CC22" s="131">
        <f t="shared" si="43"/>
        <v>1929</v>
      </c>
      <c r="CD22" s="383">
        <f t="shared" si="43"/>
        <v>1440</v>
      </c>
      <c r="CE22" s="406">
        <f t="shared" si="43"/>
        <v>1521</v>
      </c>
      <c r="CF22" s="131">
        <f t="shared" si="43"/>
        <v>222</v>
      </c>
      <c r="CG22" s="131">
        <f t="shared" si="43"/>
        <v>-1826</v>
      </c>
      <c r="CH22" s="131">
        <f t="shared" si="43"/>
        <v>-3584</v>
      </c>
      <c r="CI22" s="131">
        <f t="shared" si="44" ref="CI22:CJ22">SUM(CI17:CI21)</f>
        <v>-2608</v>
      </c>
      <c r="CJ22" s="224">
        <f t="shared" si="44"/>
        <v>-1886</v>
      </c>
      <c r="CK22" s="224">
        <f t="shared" si="45" ref="CK22:CL22">SUM(CK17:CK21)</f>
        <v>-2477</v>
      </c>
      <c r="CL22" s="224">
        <f t="shared" si="45"/>
        <v>-2510</v>
      </c>
      <c r="CM22" s="224">
        <f t="shared" si="46" ref="CM22">SUM(CM17:CM21)</f>
        <v>-1678</v>
      </c>
      <c r="CN22" s="224">
        <f t="shared" si="47" ref="CN22:CO22">SUM(CN17:CN21)</f>
        <v>-200</v>
      </c>
      <c r="CO22" s="224">
        <f t="shared" si="47"/>
        <v>-809</v>
      </c>
      <c r="CP22" s="383">
        <f t="shared" si="48" ref="CP22:CQ22">SUM(CP17:CP21)</f>
        <v>-3032</v>
      </c>
      <c r="CQ22" s="345">
        <f t="shared" si="48"/>
        <v>1613</v>
      </c>
      <c r="CR22" s="224">
        <f t="shared" si="49" ref="CR22">SUM(CR17:CR21)</f>
        <v>629</v>
      </c>
      <c r="CS22" s="224">
        <f t="shared" si="50" ref="CS22">SUM(CS17:CS21)</f>
        <v>976</v>
      </c>
      <c r="CT22" s="224">
        <f t="shared" si="51" ref="CT22">SUM(CT17:CT21)</f>
        <v>78</v>
      </c>
      <c r="CU22" s="224">
        <f t="shared" si="52" ref="CU22">SUM(CU17:CU21)</f>
        <v>45</v>
      </c>
      <c r="CV22" s="224">
        <f t="shared" si="53" ref="CV22">SUM(CV17:CV21)</f>
        <v>-226</v>
      </c>
      <c r="CW22" s="224">
        <f t="shared" si="54" ref="CW22">SUM(CW17:CW21)</f>
        <v>509</v>
      </c>
      <c r="CX22" s="224">
        <f t="shared" si="55" ref="CX22">SUM(CX17:CX21)</f>
        <v>-223</v>
      </c>
      <c r="CY22" s="224">
        <f t="shared" si="56" ref="CY22">SUM(CY17:CY21)</f>
        <v>519</v>
      </c>
      <c r="CZ22" s="224">
        <f t="shared" si="57" ref="CZ22">SUM(CZ17:CZ21)</f>
        <v>-3602</v>
      </c>
      <c r="DA22" s="224">
        <f t="shared" si="58" ref="DA22">SUM(DA17:DA21)</f>
        <v>-1719</v>
      </c>
      <c r="DB22" s="383">
        <f t="shared" si="59" ref="DB22">SUM(DB17:DB21)</f>
        <v>1718</v>
      </c>
      <c r="DC22" s="383">
        <f t="shared" si="60" ref="DC22">SUM(DC17:DC21)</f>
        <v>-1131</v>
      </c>
      <c r="DD22" s="383">
        <f t="shared" si="61" ref="DD22">SUM(DD17:DD21)</f>
        <v>-363</v>
      </c>
      <c r="DE22" s="383">
        <f t="shared" si="62" ref="DE22">SUM(DE17:DE21)</f>
        <v>279</v>
      </c>
      <c r="DF22" s="383">
        <f t="shared" si="63" ref="DF22:DG22">SUM(DF17:DF21)</f>
        <v>190</v>
      </c>
      <c r="DG22" s="383">
        <f t="shared" si="63"/>
        <v>176</v>
      </c>
      <c r="DH22" s="383">
        <f t="shared" si="64" ref="DH22">SUM(DH17:DH21)</f>
        <v>355</v>
      </c>
      <c r="DI22" s="383">
        <f t="shared" si="65" ref="DI22">SUM(DI17:DI21)</f>
        <v>682</v>
      </c>
      <c r="DJ22" s="383">
        <f t="shared" si="66" ref="DJ22:DK22">SUM(DJ17:DJ21)</f>
        <v>1056</v>
      </c>
      <c r="DK22" s="383">
        <f t="shared" si="66"/>
        <v>-2016</v>
      </c>
      <c r="DL22" s="383">
        <f t="shared" si="67" ref="DL22:DM22">SUM(DL17:DL21)</f>
        <v>549</v>
      </c>
      <c r="DM22" s="383">
        <f t="shared" si="67"/>
        <v>1236</v>
      </c>
      <c r="DN22" s="383">
        <f t="shared" si="68" ref="DN22:DO22">SUM(DN17:DN21)</f>
        <v>-1385</v>
      </c>
      <c r="DO22" s="383">
        <f t="shared" si="68"/>
        <v>-452</v>
      </c>
      <c r="DP22" s="383">
        <f t="shared" si="69" ref="DP22">SUM(DP17:DP21)</f>
        <v>1972</v>
      </c>
      <c r="DQ22" s="383">
        <f t="shared" si="70" ref="DQ22:DR22">SUM(DQ17:DQ21)</f>
        <v>-273</v>
      </c>
      <c r="DR22" s="383">
        <f t="shared" si="70"/>
        <v>1174</v>
      </c>
      <c r="DS22" s="383">
        <f t="shared" si="71" ref="DS22:DT22">SUM(DS17:DS21)</f>
        <v>1906</v>
      </c>
      <c r="DT22" s="383">
        <f t="shared" si="71"/>
        <v>1711</v>
      </c>
      <c r="DU22" s="383"/>
      <c r="DV22" s="383"/>
      <c r="DW22" s="383"/>
      <c r="DX22" s="383"/>
      <c r="DY22" s="383"/>
      <c r="DZ22" s="383"/>
      <c r="EA22" s="383"/>
      <c r="EB22" s="262"/>
      <c r="EC22" s="77">
        <f>SUM(EC17:EC21)</f>
        <v>34251</v>
      </c>
    </row>
    <row r="23" spans="1:133" s="51" customFormat="1" ht="15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63"/>
      <c r="BJ23" s="527"/>
      <c r="BK23" s="550"/>
      <c r="BL23" s="82"/>
      <c r="BM23" s="274"/>
      <c r="BN23" s="274"/>
      <c r="BO23" s="82"/>
      <c r="BP23" s="274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ht="15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61">
        <v>9555</v>
      </c>
      <c r="BJ24" s="525">
        <v>11760</v>
      </c>
      <c r="BK24" s="548">
        <v>9941</v>
      </c>
      <c r="BL24" s="56">
        <v>9244</v>
      </c>
      <c r="BM24" s="272">
        <v>9303</v>
      </c>
      <c r="BN24" s="272">
        <v>8222</v>
      </c>
      <c r="BO24" s="56"/>
      <c r="BP24" s="272"/>
      <c r="BQ24" s="272"/>
      <c r="BR24" s="272"/>
      <c r="BS24" s="272"/>
      <c r="BT24" s="272"/>
      <c r="BU24" s="72">
        <f t="shared" si="72" ref="BU24:CD28">O24-C24</f>
        <v>232</v>
      </c>
      <c r="BV24" s="76">
        <f t="shared" si="72"/>
        <v>-1451</v>
      </c>
      <c r="BW24" s="76">
        <f t="shared" si="72"/>
        <v>-1656</v>
      </c>
      <c r="BX24" s="76">
        <f t="shared" si="72"/>
        <v>-237</v>
      </c>
      <c r="BY24" s="76">
        <f t="shared" si="72"/>
        <v>-2738</v>
      </c>
      <c r="BZ24" s="76">
        <f t="shared" si="72"/>
        <v>-688</v>
      </c>
      <c r="CA24" s="76">
        <f t="shared" si="72"/>
        <v>-808</v>
      </c>
      <c r="CB24" s="76">
        <f t="shared" si="72"/>
        <v>-545</v>
      </c>
      <c r="CC24" s="76">
        <f t="shared" si="72"/>
        <v>-1566</v>
      </c>
      <c r="CD24" s="382">
        <f t="shared" si="72"/>
        <v>-982</v>
      </c>
      <c r="CE24" s="405">
        <f t="shared" si="73" ref="CE24:CN28">Y24-M24</f>
        <v>-1126</v>
      </c>
      <c r="CF24" s="76">
        <f t="shared" si="73"/>
        <v>-1548</v>
      </c>
      <c r="CG24" s="76">
        <f t="shared" si="73"/>
        <v>-1629</v>
      </c>
      <c r="CH24" s="76">
        <f t="shared" si="73"/>
        <v>-1040</v>
      </c>
      <c r="CI24" s="76">
        <f t="shared" si="73"/>
        <v>-438</v>
      </c>
      <c r="CJ24" s="223">
        <f t="shared" si="73"/>
        <v>-489</v>
      </c>
      <c r="CK24" s="223">
        <f t="shared" si="73"/>
        <v>803</v>
      </c>
      <c r="CL24" s="223">
        <f t="shared" si="73"/>
        <v>617</v>
      </c>
      <c r="CM24" s="223">
        <f t="shared" si="73"/>
        <v>988</v>
      </c>
      <c r="CN24" s="223">
        <f t="shared" si="73"/>
        <v>1004</v>
      </c>
      <c r="CO24" s="223">
        <f t="shared" si="74" ref="CO24:CX28">AI24-W24</f>
        <v>1241</v>
      </c>
      <c r="CP24" s="382">
        <f t="shared" si="74"/>
        <v>308</v>
      </c>
      <c r="CQ24" s="344">
        <f t="shared" si="74"/>
        <v>2463</v>
      </c>
      <c r="CR24" s="223">
        <f t="shared" si="74"/>
        <v>1165</v>
      </c>
      <c r="CS24" s="223">
        <f t="shared" si="74"/>
        <v>855</v>
      </c>
      <c r="CT24" s="223">
        <f t="shared" si="74"/>
        <v>365</v>
      </c>
      <c r="CU24" s="223">
        <f t="shared" si="74"/>
        <v>416</v>
      </c>
      <c r="CV24" s="223">
        <f t="shared" si="74"/>
        <v>463</v>
      </c>
      <c r="CW24" s="223">
        <f t="shared" si="74"/>
        <v>560</v>
      </c>
      <c r="CX24" s="223">
        <f t="shared" si="74"/>
        <v>-392</v>
      </c>
      <c r="CY24" s="223">
        <f t="shared" si="75" ref="CY24:DH28">AS24-AG24</f>
        <v>273</v>
      </c>
      <c r="CZ24" s="223">
        <f t="shared" si="75"/>
        <v>-1389</v>
      </c>
      <c r="DA24" s="223">
        <f t="shared" si="75"/>
        <v>-369</v>
      </c>
      <c r="DB24" s="382">
        <f t="shared" si="75"/>
        <v>723</v>
      </c>
      <c r="DC24" s="382">
        <f t="shared" si="75"/>
        <v>-703</v>
      </c>
      <c r="DD24" s="382">
        <f t="shared" si="75"/>
        <v>60</v>
      </c>
      <c r="DE24" s="382">
        <f t="shared" si="75"/>
        <v>-119</v>
      </c>
      <c r="DF24" s="382">
        <f t="shared" si="75"/>
        <v>53</v>
      </c>
      <c r="DG24" s="382">
        <f t="shared" si="75"/>
        <v>-93</v>
      </c>
      <c r="DH24" s="382">
        <f t="shared" si="75"/>
        <v>-112</v>
      </c>
      <c r="DI24" s="382">
        <f t="shared" si="76" ref="DI24:DT28">BC24-AQ24</f>
        <v>-358</v>
      </c>
      <c r="DJ24" s="382">
        <f t="shared" si="76"/>
        <v>265</v>
      </c>
      <c r="DK24" s="382">
        <f t="shared" si="76"/>
        <v>-1395</v>
      </c>
      <c r="DL24" s="382">
        <f t="shared" si="76"/>
        <v>-11</v>
      </c>
      <c r="DM24" s="382">
        <f t="shared" si="76"/>
        <v>449</v>
      </c>
      <c r="DN24" s="382">
        <f t="shared" si="76"/>
        <v>-1072</v>
      </c>
      <c r="DO24" s="382">
        <f t="shared" si="76"/>
        <v>-143</v>
      </c>
      <c r="DP24" s="382">
        <f t="shared" si="76"/>
        <v>1137</v>
      </c>
      <c r="DQ24" s="382">
        <f t="shared" si="76"/>
        <v>-546</v>
      </c>
      <c r="DR24" s="382">
        <f t="shared" si="76"/>
        <v>71</v>
      </c>
      <c r="DS24" s="382">
        <f t="shared" si="76"/>
        <v>412</v>
      </c>
      <c r="DT24" s="382">
        <f t="shared" si="76"/>
        <v>-523</v>
      </c>
      <c r="DU24" s="382"/>
      <c r="DV24" s="382"/>
      <c r="DW24" s="382"/>
      <c r="DX24" s="382"/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8222</v>
      </c>
    </row>
    <row r="25" spans="1:133" s="51" customFormat="1" ht="15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61">
        <v>1555</v>
      </c>
      <c r="BJ25" s="525">
        <v>1687</v>
      </c>
      <c r="BK25" s="548">
        <v>1425</v>
      </c>
      <c r="BL25" s="56">
        <v>1189</v>
      </c>
      <c r="BM25" s="272">
        <v>1191</v>
      </c>
      <c r="BN25" s="272">
        <v>1591</v>
      </c>
      <c r="BO25" s="56"/>
      <c r="BP25" s="272"/>
      <c r="BQ25" s="272"/>
      <c r="BR25" s="272"/>
      <c r="BS25" s="272"/>
      <c r="BT25" s="272"/>
      <c r="BU25" s="72">
        <f t="shared" si="72"/>
        <v>-39</v>
      </c>
      <c r="BV25" s="76">
        <f t="shared" si="72"/>
        <v>-202</v>
      </c>
      <c r="BW25" s="76">
        <f t="shared" si="72"/>
        <v>-368</v>
      </c>
      <c r="BX25" s="76">
        <f t="shared" si="72"/>
        <v>-90</v>
      </c>
      <c r="BY25" s="76">
        <f t="shared" si="72"/>
        <v>-198</v>
      </c>
      <c r="BZ25" s="76">
        <f t="shared" si="72"/>
        <v>-103</v>
      </c>
      <c r="CA25" s="76">
        <f t="shared" si="72"/>
        <v>-49</v>
      </c>
      <c r="CB25" s="76">
        <f t="shared" si="72"/>
        <v>-44</v>
      </c>
      <c r="CC25" s="76">
        <f t="shared" si="72"/>
        <v>-147</v>
      </c>
      <c r="CD25" s="382">
        <f t="shared" si="72"/>
        <v>-26</v>
      </c>
      <c r="CE25" s="405">
        <f t="shared" si="73"/>
        <v>-70</v>
      </c>
      <c r="CF25" s="76">
        <f t="shared" si="73"/>
        <v>-50</v>
      </c>
      <c r="CG25" s="76">
        <f t="shared" si="73"/>
        <v>111</v>
      </c>
      <c r="CH25" s="76">
        <f t="shared" si="73"/>
        <v>428</v>
      </c>
      <c r="CI25" s="76">
        <f t="shared" si="73"/>
        <v>74</v>
      </c>
      <c r="CJ25" s="223">
        <f t="shared" si="73"/>
        <v>124</v>
      </c>
      <c r="CK25" s="223">
        <f t="shared" si="73"/>
        <v>182</v>
      </c>
      <c r="CL25" s="223">
        <f t="shared" si="73"/>
        <v>223</v>
      </c>
      <c r="CM25" s="223">
        <f t="shared" si="73"/>
        <v>178</v>
      </c>
      <c r="CN25" s="223">
        <f t="shared" si="73"/>
        <v>255</v>
      </c>
      <c r="CO25" s="223">
        <f t="shared" si="74"/>
        <v>-19</v>
      </c>
      <c r="CP25" s="382">
        <f t="shared" si="74"/>
        <v>31</v>
      </c>
      <c r="CQ25" s="344">
        <f t="shared" si="74"/>
        <v>348</v>
      </c>
      <c r="CR25" s="223">
        <f t="shared" si="74"/>
        <v>284</v>
      </c>
      <c r="CS25" s="223">
        <f t="shared" si="74"/>
        <v>158</v>
      </c>
      <c r="CT25" s="223">
        <f t="shared" si="74"/>
        <v>-201</v>
      </c>
      <c r="CU25" s="223">
        <f t="shared" si="74"/>
        <v>-187</v>
      </c>
      <c r="CV25" s="223">
        <f t="shared" si="74"/>
        <v>-312</v>
      </c>
      <c r="CW25" s="223">
        <f t="shared" si="74"/>
        <v>-50</v>
      </c>
      <c r="CX25" s="223">
        <f t="shared" si="74"/>
        <v>-50</v>
      </c>
      <c r="CY25" s="223">
        <f t="shared" si="75"/>
        <v>30</v>
      </c>
      <c r="CZ25" s="223">
        <f t="shared" si="75"/>
        <v>-181</v>
      </c>
      <c r="DA25" s="223">
        <f t="shared" si="75"/>
        <v>295</v>
      </c>
      <c r="DB25" s="382">
        <f t="shared" si="75"/>
        <v>363</v>
      </c>
      <c r="DC25" s="382">
        <f t="shared" si="75"/>
        <v>220</v>
      </c>
      <c r="DD25" s="382">
        <f t="shared" si="75"/>
        <v>123</v>
      </c>
      <c r="DE25" s="382">
        <f t="shared" si="75"/>
        <v>36</v>
      </c>
      <c r="DF25" s="382">
        <f t="shared" si="75"/>
        <v>80</v>
      </c>
      <c r="DG25" s="382">
        <f t="shared" si="75"/>
        <v>33</v>
      </c>
      <c r="DH25" s="382">
        <f t="shared" si="75"/>
        <v>155</v>
      </c>
      <c r="DI25" s="382">
        <f t="shared" si="76"/>
        <v>129</v>
      </c>
      <c r="DJ25" s="382">
        <f t="shared" si="76"/>
        <v>109</v>
      </c>
      <c r="DK25" s="382">
        <f t="shared" si="76"/>
        <v>40</v>
      </c>
      <c r="DL25" s="382">
        <f t="shared" si="76"/>
        <v>209</v>
      </c>
      <c r="DM25" s="382">
        <f t="shared" si="76"/>
        <v>33</v>
      </c>
      <c r="DN25" s="382">
        <f t="shared" si="76"/>
        <v>151</v>
      </c>
      <c r="DO25" s="382">
        <f t="shared" si="76"/>
        <v>167</v>
      </c>
      <c r="DP25" s="382">
        <f t="shared" si="76"/>
        <v>384</v>
      </c>
      <c r="DQ25" s="382">
        <f t="shared" si="76"/>
        <v>150</v>
      </c>
      <c r="DR25" s="382">
        <f t="shared" si="76"/>
        <v>71</v>
      </c>
      <c r="DS25" s="382">
        <f t="shared" si="76"/>
        <v>167</v>
      </c>
      <c r="DT25" s="382">
        <f t="shared" si="76"/>
        <v>490</v>
      </c>
      <c r="DU25" s="382"/>
      <c r="DV25" s="382"/>
      <c r="DW25" s="382"/>
      <c r="DX25" s="382"/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1591</v>
      </c>
    </row>
    <row r="26" spans="1:133" s="51" customFormat="1" ht="15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61">
        <v>1573</v>
      </c>
      <c r="BJ26" s="525">
        <v>1806</v>
      </c>
      <c r="BK26" s="548">
        <v>1624</v>
      </c>
      <c r="BL26" s="56">
        <v>1469</v>
      </c>
      <c r="BM26" s="272">
        <v>1338</v>
      </c>
      <c r="BN26" s="272">
        <v>1022</v>
      </c>
      <c r="BO26" s="56"/>
      <c r="BP26" s="272"/>
      <c r="BQ26" s="272"/>
      <c r="BR26" s="272"/>
      <c r="BS26" s="272"/>
      <c r="BT26" s="272"/>
      <c r="BU26" s="72">
        <f t="shared" si="72"/>
        <v>-125</v>
      </c>
      <c r="BV26" s="76">
        <f t="shared" si="72"/>
        <v>269</v>
      </c>
      <c r="BW26" s="76">
        <f t="shared" si="72"/>
        <v>148</v>
      </c>
      <c r="BX26" s="76">
        <f t="shared" si="72"/>
        <v>207</v>
      </c>
      <c r="BY26" s="76">
        <f t="shared" si="72"/>
        <v>-308</v>
      </c>
      <c r="BZ26" s="76">
        <f t="shared" si="72"/>
        <v>146</v>
      </c>
      <c r="CA26" s="76">
        <f t="shared" si="72"/>
        <v>-11</v>
      </c>
      <c r="CB26" s="76">
        <f t="shared" si="72"/>
        <v>97</v>
      </c>
      <c r="CC26" s="76">
        <f t="shared" si="72"/>
        <v>-1</v>
      </c>
      <c r="CD26" s="382">
        <f t="shared" si="72"/>
        <v>-204</v>
      </c>
      <c r="CE26" s="405">
        <f t="shared" si="73"/>
        <v>288</v>
      </c>
      <c r="CF26" s="76">
        <f t="shared" si="73"/>
        <v>-71</v>
      </c>
      <c r="CG26" s="76">
        <f t="shared" si="73"/>
        <v>-189</v>
      </c>
      <c r="CH26" s="76">
        <f t="shared" si="73"/>
        <v>-805</v>
      </c>
      <c r="CI26" s="76">
        <f t="shared" si="73"/>
        <v>-395</v>
      </c>
      <c r="CJ26" s="223">
        <f t="shared" si="73"/>
        <v>-83</v>
      </c>
      <c r="CK26" s="223">
        <f t="shared" si="73"/>
        <v>122</v>
      </c>
      <c r="CL26" s="223">
        <f t="shared" si="73"/>
        <v>-85</v>
      </c>
      <c r="CM26" s="223">
        <f t="shared" si="73"/>
        <v>137</v>
      </c>
      <c r="CN26" s="223">
        <f t="shared" si="73"/>
        <v>687</v>
      </c>
      <c r="CO26" s="223">
        <f t="shared" si="74"/>
        <v>556</v>
      </c>
      <c r="CP26" s="382">
        <f t="shared" si="74"/>
        <v>476</v>
      </c>
      <c r="CQ26" s="344">
        <f t="shared" si="74"/>
        <v>823</v>
      </c>
      <c r="CR26" s="223">
        <f t="shared" si="74"/>
        <v>611</v>
      </c>
      <c r="CS26" s="223">
        <f t="shared" si="74"/>
        <v>619</v>
      </c>
      <c r="CT26" s="223">
        <f t="shared" si="74"/>
        <v>437</v>
      </c>
      <c r="CU26" s="223">
        <f t="shared" si="74"/>
        <v>337</v>
      </c>
      <c r="CV26" s="223">
        <f t="shared" si="74"/>
        <v>351</v>
      </c>
      <c r="CW26" s="223">
        <f t="shared" si="74"/>
        <v>135</v>
      </c>
      <c r="CX26" s="223">
        <f t="shared" si="74"/>
        <v>225</v>
      </c>
      <c r="CY26" s="223">
        <f t="shared" si="75"/>
        <v>230</v>
      </c>
      <c r="CZ26" s="223">
        <f t="shared" si="75"/>
        <v>-635</v>
      </c>
      <c r="DA26" s="223">
        <f t="shared" si="75"/>
        <v>-573</v>
      </c>
      <c r="DB26" s="382">
        <f t="shared" si="75"/>
        <v>-315</v>
      </c>
      <c r="DC26" s="382">
        <f t="shared" si="75"/>
        <v>-1062</v>
      </c>
      <c r="DD26" s="382">
        <f t="shared" si="75"/>
        <v>-789</v>
      </c>
      <c r="DE26" s="382">
        <f t="shared" si="75"/>
        <v>-364</v>
      </c>
      <c r="DF26" s="382">
        <f t="shared" si="75"/>
        <v>-356</v>
      </c>
      <c r="DG26" s="382">
        <f t="shared" si="75"/>
        <v>-127</v>
      </c>
      <c r="DH26" s="382">
        <f t="shared" si="75"/>
        <v>-332</v>
      </c>
      <c r="DI26" s="382">
        <f t="shared" si="76"/>
        <v>-21</v>
      </c>
      <c r="DJ26" s="382">
        <f t="shared" si="76"/>
        <v>-145</v>
      </c>
      <c r="DK26" s="382">
        <f t="shared" si="76"/>
        <v>-234</v>
      </c>
      <c r="DL26" s="382">
        <f t="shared" si="76"/>
        <v>-7</v>
      </c>
      <c r="DM26" s="382">
        <f t="shared" si="76"/>
        <v>69</v>
      </c>
      <c r="DN26" s="382">
        <f t="shared" si="76"/>
        <v>-18</v>
      </c>
      <c r="DO26" s="382">
        <f t="shared" si="76"/>
        <v>-7</v>
      </c>
      <c r="DP26" s="382">
        <f t="shared" si="76"/>
        <v>274</v>
      </c>
      <c r="DQ26" s="382">
        <f t="shared" si="76"/>
        <v>-65</v>
      </c>
      <c r="DR26" s="382">
        <f t="shared" si="76"/>
        <v>120</v>
      </c>
      <c r="DS26" s="382">
        <f t="shared" si="76"/>
        <v>1</v>
      </c>
      <c r="DT26" s="382">
        <f t="shared" si="76"/>
        <v>-257</v>
      </c>
      <c r="DU26" s="382"/>
      <c r="DV26" s="382"/>
      <c r="DW26" s="382"/>
      <c r="DX26" s="382"/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1022</v>
      </c>
    </row>
    <row r="27" spans="1:133" s="51" customFormat="1" ht="15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61">
        <v>110</v>
      </c>
      <c r="BJ27" s="525">
        <v>111</v>
      </c>
      <c r="BK27" s="548">
        <v>90</v>
      </c>
      <c r="BL27" s="56">
        <v>81</v>
      </c>
      <c r="BM27" s="272">
        <v>74</v>
      </c>
      <c r="BN27" s="272">
        <v>57</v>
      </c>
      <c r="BO27" s="56"/>
      <c r="BP27" s="272"/>
      <c r="BQ27" s="272"/>
      <c r="BR27" s="272"/>
      <c r="BS27" s="272"/>
      <c r="BT27" s="272"/>
      <c r="BU27" s="72">
        <f t="shared" si="72"/>
        <v>13</v>
      </c>
      <c r="BV27" s="76">
        <f t="shared" si="72"/>
        <v>16</v>
      </c>
      <c r="BW27" s="76">
        <f t="shared" si="72"/>
        <v>37</v>
      </c>
      <c r="BX27" s="76">
        <f t="shared" si="72"/>
        <v>30</v>
      </c>
      <c r="BY27" s="76">
        <f t="shared" si="72"/>
        <v>-11</v>
      </c>
      <c r="BZ27" s="76">
        <f t="shared" si="72"/>
        <v>25</v>
      </c>
      <c r="CA27" s="76">
        <f t="shared" si="72"/>
        <v>6</v>
      </c>
      <c r="CB27" s="76">
        <f t="shared" si="72"/>
        <v>-4</v>
      </c>
      <c r="CC27" s="76">
        <f t="shared" si="72"/>
        <v>5</v>
      </c>
      <c r="CD27" s="382">
        <f t="shared" si="72"/>
        <v>-29</v>
      </c>
      <c r="CE27" s="405">
        <f t="shared" si="73"/>
        <v>19</v>
      </c>
      <c r="CF27" s="76">
        <f t="shared" si="73"/>
        <v>-8</v>
      </c>
      <c r="CG27" s="76">
        <f t="shared" si="73"/>
        <v>-17</v>
      </c>
      <c r="CH27" s="76">
        <f t="shared" si="73"/>
        <v>-47</v>
      </c>
      <c r="CI27" s="76">
        <f t="shared" si="73"/>
        <v>-42</v>
      </c>
      <c r="CJ27" s="223">
        <f t="shared" si="73"/>
        <v>-26</v>
      </c>
      <c r="CK27" s="223">
        <f t="shared" si="73"/>
        <v>-9</v>
      </c>
      <c r="CL27" s="223">
        <f t="shared" si="73"/>
        <v>-24</v>
      </c>
      <c r="CM27" s="223">
        <f t="shared" si="73"/>
        <v>17</v>
      </c>
      <c r="CN27" s="223">
        <f t="shared" si="73"/>
        <v>50</v>
      </c>
      <c r="CO27" s="223">
        <f t="shared" si="74"/>
        <v>30</v>
      </c>
      <c r="CP27" s="382">
        <f t="shared" si="74"/>
        <v>52</v>
      </c>
      <c r="CQ27" s="344">
        <f t="shared" si="74"/>
        <v>36</v>
      </c>
      <c r="CR27" s="223">
        <f t="shared" si="74"/>
        <v>35</v>
      </c>
      <c r="CS27" s="223">
        <f t="shared" si="74"/>
        <v>31</v>
      </c>
      <c r="CT27" s="223">
        <f t="shared" si="74"/>
        <v>33</v>
      </c>
      <c r="CU27" s="223">
        <f t="shared" si="74"/>
        <v>32</v>
      </c>
      <c r="CV27" s="223">
        <f t="shared" si="74"/>
        <v>46</v>
      </c>
      <c r="CW27" s="223">
        <f t="shared" si="74"/>
        <v>16</v>
      </c>
      <c r="CX27" s="223">
        <f t="shared" si="74"/>
        <v>31</v>
      </c>
      <c r="CY27" s="223">
        <f t="shared" si="75"/>
        <v>4</v>
      </c>
      <c r="CZ27" s="223">
        <f t="shared" si="75"/>
        <v>-26</v>
      </c>
      <c r="DA27" s="223">
        <f t="shared" si="75"/>
        <v>-34</v>
      </c>
      <c r="DB27" s="382">
        <f t="shared" si="75"/>
        <v>-41</v>
      </c>
      <c r="DC27" s="382">
        <f t="shared" si="75"/>
        <v>-30</v>
      </c>
      <c r="DD27" s="382">
        <f t="shared" si="75"/>
        <v>-51</v>
      </c>
      <c r="DE27" s="382">
        <f t="shared" si="75"/>
        <v>-29</v>
      </c>
      <c r="DF27" s="382">
        <f t="shared" si="75"/>
        <v>-27</v>
      </c>
      <c r="DG27" s="382">
        <f t="shared" si="75"/>
        <v>1</v>
      </c>
      <c r="DH27" s="382">
        <f t="shared" si="75"/>
        <v>-23</v>
      </c>
      <c r="DI27" s="382">
        <f t="shared" si="76"/>
        <v>-13</v>
      </c>
      <c r="DJ27" s="382">
        <f t="shared" si="76"/>
        <v>-12</v>
      </c>
      <c r="DK27" s="382">
        <f t="shared" si="76"/>
        <v>-22</v>
      </c>
      <c r="DL27" s="382">
        <f t="shared" si="76"/>
        <v>-12</v>
      </c>
      <c r="DM27" s="382">
        <f t="shared" si="76"/>
        <v>18</v>
      </c>
      <c r="DN27" s="382">
        <f t="shared" si="76"/>
        <v>0</v>
      </c>
      <c r="DO27" s="382">
        <f t="shared" si="76"/>
        <v>14</v>
      </c>
      <c r="DP27" s="382">
        <f t="shared" si="76"/>
        <v>47</v>
      </c>
      <c r="DQ27" s="382">
        <f t="shared" si="76"/>
        <v>19</v>
      </c>
      <c r="DR27" s="382">
        <f t="shared" si="76"/>
        <v>19</v>
      </c>
      <c r="DS27" s="382">
        <f t="shared" si="76"/>
        <v>1</v>
      </c>
      <c r="DT27" s="382">
        <f t="shared" si="76"/>
        <v>-9</v>
      </c>
      <c r="DU27" s="382"/>
      <c r="DV27" s="382"/>
      <c r="DW27" s="382"/>
      <c r="DX27" s="382"/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57</v>
      </c>
    </row>
    <row r="28" spans="1:133" s="51" customFormat="1" ht="15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61">
        <v>11</v>
      </c>
      <c r="BJ28" s="525">
        <v>14</v>
      </c>
      <c r="BK28" s="548">
        <v>19</v>
      </c>
      <c r="BL28" s="56">
        <v>8</v>
      </c>
      <c r="BM28" s="272">
        <v>13</v>
      </c>
      <c r="BN28" s="272">
        <v>11</v>
      </c>
      <c r="BO28" s="56"/>
      <c r="BP28" s="272"/>
      <c r="BQ28" s="272"/>
      <c r="BR28" s="272"/>
      <c r="BS28" s="272"/>
      <c r="BT28" s="272"/>
      <c r="BU28" s="72">
        <f t="shared" si="72"/>
        <v>-1</v>
      </c>
      <c r="BV28" s="76">
        <f t="shared" si="72"/>
        <v>-2</v>
      </c>
      <c r="BW28" s="76">
        <f t="shared" si="72"/>
        <v>-13</v>
      </c>
      <c r="BX28" s="76">
        <f t="shared" si="72"/>
        <v>2</v>
      </c>
      <c r="BY28" s="76">
        <f t="shared" si="72"/>
        <v>16</v>
      </c>
      <c r="BZ28" s="76">
        <f t="shared" si="72"/>
        <v>3</v>
      </c>
      <c r="CA28" s="76">
        <f t="shared" si="72"/>
        <v>2</v>
      </c>
      <c r="CB28" s="76">
        <f t="shared" si="72"/>
        <v>4</v>
      </c>
      <c r="CC28" s="76">
        <f t="shared" si="72"/>
        <v>1</v>
      </c>
      <c r="CD28" s="382">
        <f t="shared" si="72"/>
        <v>-6</v>
      </c>
      <c r="CE28" s="405">
        <f t="shared" si="73"/>
        <v>7</v>
      </c>
      <c r="CF28" s="76">
        <f t="shared" si="73"/>
        <v>-2</v>
      </c>
      <c r="CG28" s="76">
        <f t="shared" si="73"/>
        <v>-4</v>
      </c>
      <c r="CH28" s="76">
        <f t="shared" si="73"/>
        <v>-9</v>
      </c>
      <c r="CI28" s="76">
        <f t="shared" si="73"/>
        <v>0</v>
      </c>
      <c r="CJ28" s="223">
        <f t="shared" si="73"/>
        <v>1</v>
      </c>
      <c r="CK28" s="223">
        <f t="shared" si="73"/>
        <v>-22</v>
      </c>
      <c r="CL28" s="223">
        <f t="shared" si="73"/>
        <v>-1</v>
      </c>
      <c r="CM28" s="223">
        <f t="shared" si="73"/>
        <v>-5</v>
      </c>
      <c r="CN28" s="223">
        <f t="shared" si="73"/>
        <v>3</v>
      </c>
      <c r="CO28" s="223">
        <f t="shared" si="74"/>
        <v>2</v>
      </c>
      <c r="CP28" s="382">
        <f t="shared" si="74"/>
        <v>10</v>
      </c>
      <c r="CQ28" s="344">
        <f t="shared" si="74"/>
        <v>7</v>
      </c>
      <c r="CR28" s="223">
        <f t="shared" si="74"/>
        <v>1</v>
      </c>
      <c r="CS28" s="223">
        <f t="shared" si="74"/>
        <v>9</v>
      </c>
      <c r="CT28" s="223">
        <f t="shared" si="74"/>
        <v>5</v>
      </c>
      <c r="CU28" s="223">
        <f t="shared" si="74"/>
        <v>5</v>
      </c>
      <c r="CV28" s="223">
        <f t="shared" si="74"/>
        <v>6</v>
      </c>
      <c r="CW28" s="223">
        <f t="shared" si="74"/>
        <v>8</v>
      </c>
      <c r="CX28" s="223">
        <f t="shared" si="74"/>
        <v>6</v>
      </c>
      <c r="CY28" s="223">
        <f t="shared" si="75"/>
        <v>6</v>
      </c>
      <c r="CZ28" s="223">
        <f t="shared" si="75"/>
        <v>-1</v>
      </c>
      <c r="DA28" s="223">
        <f t="shared" si="75"/>
        <v>-2</v>
      </c>
      <c r="DB28" s="382">
        <f t="shared" si="75"/>
        <v>1</v>
      </c>
      <c r="DC28" s="382">
        <f t="shared" si="75"/>
        <v>1</v>
      </c>
      <c r="DD28" s="382">
        <f t="shared" si="75"/>
        <v>6</v>
      </c>
      <c r="DE28" s="382">
        <f t="shared" si="75"/>
        <v>-6</v>
      </c>
      <c r="DF28" s="382">
        <f t="shared" si="75"/>
        <v>-2</v>
      </c>
      <c r="DG28" s="382">
        <f t="shared" si="75"/>
        <v>1</v>
      </c>
      <c r="DH28" s="382">
        <f t="shared" si="75"/>
        <v>-4</v>
      </c>
      <c r="DI28" s="382">
        <f t="shared" si="76"/>
        <v>0</v>
      </c>
      <c r="DJ28" s="382">
        <f t="shared" si="76"/>
        <v>-3</v>
      </c>
      <c r="DK28" s="382">
        <f t="shared" si="76"/>
        <v>-4</v>
      </c>
      <c r="DL28" s="382">
        <f t="shared" si="76"/>
        <v>-6</v>
      </c>
      <c r="DM28" s="382">
        <f t="shared" si="76"/>
        <v>-8</v>
      </c>
      <c r="DN28" s="382">
        <f t="shared" si="76"/>
        <v>-11</v>
      </c>
      <c r="DO28" s="382">
        <f t="shared" si="76"/>
        <v>-11</v>
      </c>
      <c r="DP28" s="382">
        <f t="shared" si="76"/>
        <v>-4</v>
      </c>
      <c r="DQ28" s="382">
        <f t="shared" si="76"/>
        <v>7</v>
      </c>
      <c r="DR28" s="382">
        <f t="shared" si="76"/>
        <v>-1</v>
      </c>
      <c r="DS28" s="382">
        <f t="shared" si="76"/>
        <v>-2</v>
      </c>
      <c r="DT28" s="382">
        <f t="shared" si="76"/>
        <v>0</v>
      </c>
      <c r="DU28" s="382"/>
      <c r="DV28" s="382"/>
      <c r="DW28" s="382"/>
      <c r="DX28" s="382"/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11</v>
      </c>
    </row>
    <row r="29" spans="1:133" s="65" customFormat="1" ht="15">
      <c r="A29" s="140"/>
      <c r="B29" s="52" t="s">
        <v>144</v>
      </c>
      <c r="C29" s="128">
        <f t="shared" si="77" ref="C29:V29">SUM(C24:C28)</f>
        <v>13992</v>
      </c>
      <c r="D29" s="129">
        <f t="shared" si="77"/>
        <v>14167</v>
      </c>
      <c r="E29" s="129">
        <f t="shared" si="77"/>
        <v>13575</v>
      </c>
      <c r="F29" s="129">
        <f t="shared" si="77"/>
        <v>11525</v>
      </c>
      <c r="G29" s="129">
        <f t="shared" si="77"/>
        <v>12147</v>
      </c>
      <c r="H29" s="129">
        <f t="shared" si="77"/>
        <v>9866</v>
      </c>
      <c r="I29" s="129">
        <f t="shared" si="77"/>
        <v>10523</v>
      </c>
      <c r="J29" s="129">
        <f t="shared" si="77"/>
        <v>11067</v>
      </c>
      <c r="K29" s="129">
        <f t="shared" si="77"/>
        <v>12031</v>
      </c>
      <c r="L29" s="130">
        <f t="shared" si="77"/>
        <v>12598</v>
      </c>
      <c r="M29" s="129">
        <f t="shared" si="77"/>
        <v>11563</v>
      </c>
      <c r="N29" s="129">
        <f t="shared" si="77"/>
        <v>13774</v>
      </c>
      <c r="O29" s="129">
        <f t="shared" si="77"/>
        <v>14072</v>
      </c>
      <c r="P29" s="129">
        <f t="shared" si="77"/>
        <v>12797</v>
      </c>
      <c r="Q29" s="129">
        <f t="shared" si="77"/>
        <v>11723</v>
      </c>
      <c r="R29" s="129">
        <f t="shared" si="77"/>
        <v>11437</v>
      </c>
      <c r="S29" s="129">
        <f t="shared" si="77"/>
        <v>8908</v>
      </c>
      <c r="T29" s="129">
        <f t="shared" si="77"/>
        <v>9249</v>
      </c>
      <c r="U29" s="129">
        <f t="shared" si="77"/>
        <v>9663</v>
      </c>
      <c r="V29" s="129">
        <f t="shared" si="77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62">
        <v>12804</v>
      </c>
      <c r="BJ29" s="526">
        <v>15378</v>
      </c>
      <c r="BK29" s="549">
        <v>13099</v>
      </c>
      <c r="BL29" s="77">
        <v>11991</v>
      </c>
      <c r="BM29" s="273">
        <v>11919</v>
      </c>
      <c r="BN29" s="273">
        <v>10903</v>
      </c>
      <c r="BO29" s="77"/>
      <c r="BP29" s="273"/>
      <c r="BQ29" s="273"/>
      <c r="BR29" s="273"/>
      <c r="BS29" s="273"/>
      <c r="BT29" s="273"/>
      <c r="BU29" s="128">
        <f t="shared" si="78" ref="BU29:BY29">SUM(BU24:BU28)</f>
        <v>80</v>
      </c>
      <c r="BV29" s="131">
        <f t="shared" si="78"/>
        <v>-1370</v>
      </c>
      <c r="BW29" s="131">
        <f t="shared" si="78"/>
        <v>-1852</v>
      </c>
      <c r="BX29" s="131">
        <f t="shared" si="78"/>
        <v>-88</v>
      </c>
      <c r="BY29" s="131">
        <f t="shared" si="78"/>
        <v>-3239</v>
      </c>
      <c r="BZ29" s="131">
        <f t="shared" si="79" ref="BZ29:CH29">SUM(BZ24:BZ28)</f>
        <v>-617</v>
      </c>
      <c r="CA29" s="131">
        <f t="shared" si="79"/>
        <v>-860</v>
      </c>
      <c r="CB29" s="131">
        <f t="shared" si="79"/>
        <v>-492</v>
      </c>
      <c r="CC29" s="131">
        <f t="shared" si="79"/>
        <v>-1708</v>
      </c>
      <c r="CD29" s="383">
        <f t="shared" si="79"/>
        <v>-1247</v>
      </c>
      <c r="CE29" s="406">
        <f t="shared" si="79"/>
        <v>-882</v>
      </c>
      <c r="CF29" s="131">
        <f t="shared" si="79"/>
        <v>-1679</v>
      </c>
      <c r="CG29" s="131">
        <f t="shared" si="79"/>
        <v>-1728</v>
      </c>
      <c r="CH29" s="131">
        <f t="shared" si="79"/>
        <v>-1473</v>
      </c>
      <c r="CI29" s="131">
        <f t="shared" si="80" ref="CI29:CJ29">SUM(CI24:CI28)</f>
        <v>-801</v>
      </c>
      <c r="CJ29" s="224">
        <f t="shared" si="80"/>
        <v>-473</v>
      </c>
      <c r="CK29" s="224">
        <f t="shared" si="81" ref="CK29:CL29">SUM(CK24:CK28)</f>
        <v>1076</v>
      </c>
      <c r="CL29" s="224">
        <f t="shared" si="81"/>
        <v>730</v>
      </c>
      <c r="CM29" s="224">
        <f t="shared" si="82" ref="CM29">SUM(CM24:CM28)</f>
        <v>1315</v>
      </c>
      <c r="CN29" s="224">
        <f t="shared" si="83" ref="CN29:CO29">SUM(CN24:CN28)</f>
        <v>1999</v>
      </c>
      <c r="CO29" s="224">
        <f t="shared" si="83"/>
        <v>1810</v>
      </c>
      <c r="CP29" s="383">
        <f t="shared" si="84" ref="CP29:CQ29">SUM(CP24:CP28)</f>
        <v>877</v>
      </c>
      <c r="CQ29" s="345">
        <f t="shared" si="84"/>
        <v>3677</v>
      </c>
      <c r="CR29" s="224">
        <f t="shared" si="85" ref="CR29">SUM(CR24:CR28)</f>
        <v>2096</v>
      </c>
      <c r="CS29" s="224">
        <f t="shared" si="86" ref="CS29">SUM(CS24:CS28)</f>
        <v>1672</v>
      </c>
      <c r="CT29" s="224">
        <f t="shared" si="87" ref="CT29">SUM(CT24:CT28)</f>
        <v>639</v>
      </c>
      <c r="CU29" s="224">
        <f t="shared" si="88" ref="CU29">SUM(CU24:CU28)</f>
        <v>603</v>
      </c>
      <c r="CV29" s="224">
        <f t="shared" si="89" ref="CV29">SUM(CV24:CV28)</f>
        <v>554</v>
      </c>
      <c r="CW29" s="224">
        <f t="shared" si="90" ref="CW29">SUM(CW24:CW28)</f>
        <v>669</v>
      </c>
      <c r="CX29" s="224">
        <f t="shared" si="91" ref="CX29">SUM(CX24:CX28)</f>
        <v>-180</v>
      </c>
      <c r="CY29" s="224">
        <f t="shared" si="92" ref="CY29">SUM(CY24:CY28)</f>
        <v>543</v>
      </c>
      <c r="CZ29" s="224">
        <f t="shared" si="93" ref="CZ29">SUM(CZ24:CZ28)</f>
        <v>-2232</v>
      </c>
      <c r="DA29" s="224">
        <f t="shared" si="94" ref="DA29">SUM(DA24:DA28)</f>
        <v>-683</v>
      </c>
      <c r="DB29" s="383">
        <f t="shared" si="95" ref="DB29">SUM(DB24:DB28)</f>
        <v>731</v>
      </c>
      <c r="DC29" s="383">
        <f t="shared" si="96" ref="DC29">SUM(DC24:DC28)</f>
        <v>-1574</v>
      </c>
      <c r="DD29" s="383">
        <f t="shared" si="97" ref="DD29">SUM(DD24:DD28)</f>
        <v>-651</v>
      </c>
      <c r="DE29" s="383">
        <f t="shared" si="98" ref="DE29">SUM(DE24:DE28)</f>
        <v>-482</v>
      </c>
      <c r="DF29" s="383">
        <f t="shared" si="99" ref="DF29:DG29">SUM(DF24:DF28)</f>
        <v>-252</v>
      </c>
      <c r="DG29" s="383">
        <f t="shared" si="99"/>
        <v>-185</v>
      </c>
      <c r="DH29" s="383">
        <f t="shared" si="100" ref="DH29">SUM(DH24:DH28)</f>
        <v>-316</v>
      </c>
      <c r="DI29" s="383">
        <f t="shared" si="101" ref="DI29">SUM(DI24:DI28)</f>
        <v>-263</v>
      </c>
      <c r="DJ29" s="383">
        <f t="shared" si="102" ref="DJ29:DK29">SUM(DJ24:DJ28)</f>
        <v>214</v>
      </c>
      <c r="DK29" s="383">
        <f t="shared" si="102"/>
        <v>-1615</v>
      </c>
      <c r="DL29" s="383">
        <f t="shared" si="103" ref="DL29:DM29">SUM(DL24:DL28)</f>
        <v>173</v>
      </c>
      <c r="DM29" s="383">
        <f t="shared" si="103"/>
        <v>561</v>
      </c>
      <c r="DN29" s="383">
        <f t="shared" si="104" ref="DN29:DO29">SUM(DN24:DN28)</f>
        <v>-950</v>
      </c>
      <c r="DO29" s="383">
        <f t="shared" si="104"/>
        <v>20</v>
      </c>
      <c r="DP29" s="383">
        <f t="shared" si="105" ref="DP29">SUM(DP24:DP28)</f>
        <v>1838</v>
      </c>
      <c r="DQ29" s="383">
        <f t="shared" si="106" ref="DQ29:DR29">SUM(DQ24:DQ28)</f>
        <v>-435</v>
      </c>
      <c r="DR29" s="383">
        <f t="shared" si="106"/>
        <v>280</v>
      </c>
      <c r="DS29" s="383">
        <f t="shared" si="107" ref="DS29:DT29">SUM(DS24:DS28)</f>
        <v>579</v>
      </c>
      <c r="DT29" s="383">
        <f t="shared" si="107"/>
        <v>-299</v>
      </c>
      <c r="DU29" s="383"/>
      <c r="DV29" s="383"/>
      <c r="DW29" s="383"/>
      <c r="DX29" s="383"/>
      <c r="DY29" s="383"/>
      <c r="DZ29" s="383"/>
      <c r="EA29" s="383"/>
      <c r="EB29" s="262"/>
      <c r="EC29" s="77">
        <f>SUM(EC24:EC28)</f>
        <v>10903</v>
      </c>
    </row>
    <row r="30" spans="1:133" s="51" customFormat="1" ht="15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63"/>
      <c r="BJ30" s="527"/>
      <c r="BK30" s="550"/>
      <c r="BL30" s="82"/>
      <c r="BM30" s="274"/>
      <c r="BN30" s="274"/>
      <c r="BO30" s="82"/>
      <c r="BP30" s="274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ht="15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61">
        <v>2611</v>
      </c>
      <c r="BJ31" s="525">
        <v>3337</v>
      </c>
      <c r="BK31" s="548">
        <v>4262</v>
      </c>
      <c r="BL31" s="56">
        <v>4712</v>
      </c>
      <c r="BM31" s="272">
        <v>4467</v>
      </c>
      <c r="BN31" s="272">
        <v>4728</v>
      </c>
      <c r="BO31" s="56"/>
      <c r="BP31" s="272"/>
      <c r="BQ31" s="272"/>
      <c r="BR31" s="272"/>
      <c r="BS31" s="272"/>
      <c r="BT31" s="272"/>
      <c r="BU31" s="72">
        <f t="shared" si="108" ref="BU31:CD35">O31-C31</f>
        <v>549</v>
      </c>
      <c r="BV31" s="76">
        <f t="shared" si="108"/>
        <v>-12</v>
      </c>
      <c r="BW31" s="76">
        <f t="shared" si="108"/>
        <v>-1320</v>
      </c>
      <c r="BX31" s="76">
        <f t="shared" si="108"/>
        <v>-692</v>
      </c>
      <c r="BY31" s="76">
        <f t="shared" si="108"/>
        <v>-510</v>
      </c>
      <c r="BZ31" s="76">
        <f t="shared" si="108"/>
        <v>-1344</v>
      </c>
      <c r="CA31" s="76">
        <f t="shared" si="108"/>
        <v>-580</v>
      </c>
      <c r="CB31" s="76">
        <f t="shared" si="108"/>
        <v>-394</v>
      </c>
      <c r="CC31" s="76">
        <f t="shared" si="108"/>
        <v>-321</v>
      </c>
      <c r="CD31" s="382">
        <f t="shared" si="108"/>
        <v>-657</v>
      </c>
      <c r="CE31" s="405">
        <f t="shared" si="109" ref="CE31:CN35">Y31-M31</f>
        <v>-941</v>
      </c>
      <c r="CF31" s="76">
        <f t="shared" si="109"/>
        <v>-974</v>
      </c>
      <c r="CG31" s="76">
        <f t="shared" si="109"/>
        <v>-1555</v>
      </c>
      <c r="CH31" s="76">
        <f t="shared" si="109"/>
        <v>-1585</v>
      </c>
      <c r="CI31" s="76">
        <f t="shared" si="109"/>
        <v>-662</v>
      </c>
      <c r="CJ31" s="223">
        <f t="shared" si="109"/>
        <v>-252</v>
      </c>
      <c r="CK31" s="223">
        <f t="shared" si="109"/>
        <v>-647</v>
      </c>
      <c r="CL31" s="223">
        <f t="shared" si="109"/>
        <v>287</v>
      </c>
      <c r="CM31" s="223">
        <f t="shared" si="109"/>
        <v>454</v>
      </c>
      <c r="CN31" s="223">
        <f t="shared" si="109"/>
        <v>554</v>
      </c>
      <c r="CO31" s="223">
        <f t="shared" si="110" ref="CO31:CX35">AI31-W31</f>
        <v>985</v>
      </c>
      <c r="CP31" s="382">
        <f t="shared" si="110"/>
        <v>74</v>
      </c>
      <c r="CQ31" s="344">
        <f t="shared" si="110"/>
        <v>310</v>
      </c>
      <c r="CR31" s="223">
        <f t="shared" si="110"/>
        <v>394</v>
      </c>
      <c r="CS31" s="223">
        <f t="shared" si="110"/>
        <v>442</v>
      </c>
      <c r="CT31" s="223">
        <f t="shared" si="110"/>
        <v>314</v>
      </c>
      <c r="CU31" s="223">
        <f t="shared" si="110"/>
        <v>587</v>
      </c>
      <c r="CV31" s="223">
        <f t="shared" si="110"/>
        <v>361</v>
      </c>
      <c r="CW31" s="223">
        <f t="shared" si="110"/>
        <v>-15</v>
      </c>
      <c r="CX31" s="223">
        <f t="shared" si="110"/>
        <v>132</v>
      </c>
      <c r="CY31" s="223">
        <f t="shared" si="111" ref="CY31:DH35">AS31-AG31</f>
        <v>-201</v>
      </c>
      <c r="CZ31" s="223">
        <f t="shared" si="111"/>
        <v>-480</v>
      </c>
      <c r="DA31" s="223">
        <f t="shared" si="111"/>
        <v>-911</v>
      </c>
      <c r="DB31" s="382">
        <f t="shared" si="111"/>
        <v>322</v>
      </c>
      <c r="DC31" s="382">
        <f t="shared" si="111"/>
        <v>22</v>
      </c>
      <c r="DD31" s="382">
        <f t="shared" si="111"/>
        <v>199</v>
      </c>
      <c r="DE31" s="382">
        <f t="shared" si="111"/>
        <v>285</v>
      </c>
      <c r="DF31" s="382">
        <f t="shared" si="111"/>
        <v>-114</v>
      </c>
      <c r="DG31" s="382">
        <f t="shared" si="111"/>
        <v>-52</v>
      </c>
      <c r="DH31" s="382">
        <f t="shared" si="111"/>
        <v>15</v>
      </c>
      <c r="DI31" s="382">
        <f t="shared" si="112" ref="DI31:DT35">BC31-AQ31</f>
        <v>242</v>
      </c>
      <c r="DJ31" s="382">
        <f t="shared" si="112"/>
        <v>41</v>
      </c>
      <c r="DK31" s="382">
        <f t="shared" si="112"/>
        <v>-276</v>
      </c>
      <c r="DL31" s="382">
        <f t="shared" si="112"/>
        <v>20</v>
      </c>
      <c r="DM31" s="382">
        <f t="shared" si="112"/>
        <v>182</v>
      </c>
      <c r="DN31" s="382">
        <f t="shared" si="112"/>
        <v>-468</v>
      </c>
      <c r="DO31" s="382">
        <f t="shared" si="112"/>
        <v>-290</v>
      </c>
      <c r="DP31" s="382">
        <f t="shared" si="112"/>
        <v>-347</v>
      </c>
      <c r="DQ31" s="382">
        <f t="shared" si="112"/>
        <v>-78</v>
      </c>
      <c r="DR31" s="382">
        <f t="shared" si="112"/>
        <v>420</v>
      </c>
      <c r="DS31" s="382">
        <f t="shared" si="112"/>
        <v>228</v>
      </c>
      <c r="DT31" s="382">
        <f t="shared" si="112"/>
        <v>503</v>
      </c>
      <c r="DU31" s="382"/>
      <c r="DV31" s="382"/>
      <c r="DW31" s="382"/>
      <c r="DX31" s="382"/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4728</v>
      </c>
    </row>
    <row r="32" spans="1:133" s="51" customFormat="1" ht="15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61">
        <v>648</v>
      </c>
      <c r="BJ32" s="525">
        <v>918</v>
      </c>
      <c r="BK32" s="548">
        <v>874</v>
      </c>
      <c r="BL32" s="56">
        <v>909</v>
      </c>
      <c r="BM32" s="272">
        <v>841</v>
      </c>
      <c r="BN32" s="272">
        <v>1165</v>
      </c>
      <c r="BO32" s="56"/>
      <c r="BP32" s="272"/>
      <c r="BQ32" s="272"/>
      <c r="BR32" s="272"/>
      <c r="BS32" s="272"/>
      <c r="BT32" s="272"/>
      <c r="BU32" s="72">
        <f t="shared" si="108"/>
        <v>29</v>
      </c>
      <c r="BV32" s="76">
        <f t="shared" si="108"/>
        <v>-19</v>
      </c>
      <c r="BW32" s="76">
        <f t="shared" si="108"/>
        <v>-257</v>
      </c>
      <c r="BX32" s="76">
        <f t="shared" si="108"/>
        <v>-308</v>
      </c>
      <c r="BY32" s="76">
        <f t="shared" si="108"/>
        <v>-130</v>
      </c>
      <c r="BZ32" s="76">
        <f t="shared" si="108"/>
        <v>-77</v>
      </c>
      <c r="CA32" s="76">
        <f t="shared" si="108"/>
        <v>-49</v>
      </c>
      <c r="CB32" s="76">
        <f t="shared" si="108"/>
        <v>-61</v>
      </c>
      <c r="CC32" s="76">
        <f t="shared" si="108"/>
        <v>31</v>
      </c>
      <c r="CD32" s="382">
        <f t="shared" si="108"/>
        <v>-99</v>
      </c>
      <c r="CE32" s="405">
        <f t="shared" si="109"/>
        <v>-73</v>
      </c>
      <c r="CF32" s="76">
        <f t="shared" si="109"/>
        <v>-77</v>
      </c>
      <c r="CG32" s="76">
        <f t="shared" si="109"/>
        <v>-51</v>
      </c>
      <c r="CH32" s="76">
        <f t="shared" si="109"/>
        <v>-63</v>
      </c>
      <c r="CI32" s="76">
        <f t="shared" si="109"/>
        <v>65</v>
      </c>
      <c r="CJ32" s="223">
        <f t="shared" si="109"/>
        <v>356</v>
      </c>
      <c r="CK32" s="223">
        <f t="shared" si="109"/>
        <v>57</v>
      </c>
      <c r="CL32" s="223">
        <f t="shared" si="109"/>
        <v>79</v>
      </c>
      <c r="CM32" s="223">
        <f t="shared" si="109"/>
        <v>146</v>
      </c>
      <c r="CN32" s="223">
        <f t="shared" si="109"/>
        <v>138</v>
      </c>
      <c r="CO32" s="223">
        <f t="shared" si="110"/>
        <v>60</v>
      </c>
      <c r="CP32" s="382">
        <f t="shared" si="110"/>
        <v>-79</v>
      </c>
      <c r="CQ32" s="344">
        <f t="shared" si="110"/>
        <v>113</v>
      </c>
      <c r="CR32" s="223">
        <f t="shared" si="110"/>
        <v>206</v>
      </c>
      <c r="CS32" s="223">
        <f t="shared" si="110"/>
        <v>148</v>
      </c>
      <c r="CT32" s="223">
        <f t="shared" si="110"/>
        <v>148</v>
      </c>
      <c r="CU32" s="223">
        <f t="shared" si="110"/>
        <v>136</v>
      </c>
      <c r="CV32" s="223">
        <f t="shared" si="110"/>
        <v>-99</v>
      </c>
      <c r="CW32" s="223">
        <f t="shared" si="110"/>
        <v>-305</v>
      </c>
      <c r="CX32" s="223">
        <f t="shared" si="110"/>
        <v>-32</v>
      </c>
      <c r="CY32" s="223">
        <f t="shared" si="111"/>
        <v>-1</v>
      </c>
      <c r="CZ32" s="223">
        <f t="shared" si="111"/>
        <v>-24</v>
      </c>
      <c r="DA32" s="223">
        <f t="shared" si="111"/>
        <v>38</v>
      </c>
      <c r="DB32" s="382">
        <f t="shared" si="111"/>
        <v>255</v>
      </c>
      <c r="DC32" s="382">
        <f t="shared" si="111"/>
        <v>138</v>
      </c>
      <c r="DD32" s="382">
        <f t="shared" si="111"/>
        <v>136</v>
      </c>
      <c r="DE32" s="382">
        <f t="shared" si="111"/>
        <v>77</v>
      </c>
      <c r="DF32" s="382">
        <f t="shared" si="111"/>
        <v>22</v>
      </c>
      <c r="DG32" s="382">
        <f t="shared" si="111"/>
        <v>81</v>
      </c>
      <c r="DH32" s="382">
        <f t="shared" si="111"/>
        <v>41</v>
      </c>
      <c r="DI32" s="382">
        <f t="shared" si="112"/>
        <v>49</v>
      </c>
      <c r="DJ32" s="382">
        <f t="shared" si="112"/>
        <v>66</v>
      </c>
      <c r="DK32" s="382">
        <f t="shared" si="112"/>
        <v>15</v>
      </c>
      <c r="DL32" s="382">
        <f t="shared" si="112"/>
        <v>39</v>
      </c>
      <c r="DM32" s="382">
        <f t="shared" si="112"/>
        <v>75</v>
      </c>
      <c r="DN32" s="382">
        <f t="shared" si="112"/>
        <v>-35</v>
      </c>
      <c r="DO32" s="382">
        <f t="shared" si="112"/>
        <v>37</v>
      </c>
      <c r="DP32" s="382">
        <f t="shared" si="112"/>
        <v>103</v>
      </c>
      <c r="DQ32" s="382">
        <f t="shared" si="112"/>
        <v>111</v>
      </c>
      <c r="DR32" s="382">
        <f t="shared" si="112"/>
        <v>111</v>
      </c>
      <c r="DS32" s="382">
        <f t="shared" si="112"/>
        <v>65</v>
      </c>
      <c r="DT32" s="382">
        <f t="shared" si="112"/>
        <v>421</v>
      </c>
      <c r="DU32" s="382"/>
      <c r="DV32" s="382"/>
      <c r="DW32" s="382"/>
      <c r="DX32" s="382"/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1165</v>
      </c>
    </row>
    <row r="33" spans="1:133" s="51" customFormat="1" ht="15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61">
        <v>449</v>
      </c>
      <c r="BJ33" s="525">
        <v>507</v>
      </c>
      <c r="BK33" s="548">
        <v>533</v>
      </c>
      <c r="BL33" s="56">
        <v>606</v>
      </c>
      <c r="BM33" s="272">
        <v>569</v>
      </c>
      <c r="BN33" s="272">
        <v>555</v>
      </c>
      <c r="BO33" s="56"/>
      <c r="BP33" s="272"/>
      <c r="BQ33" s="272"/>
      <c r="BR33" s="272"/>
      <c r="BS33" s="272"/>
      <c r="BT33" s="272"/>
      <c r="BU33" s="72">
        <f t="shared" si="108"/>
        <v>144</v>
      </c>
      <c r="BV33" s="76">
        <f t="shared" si="108"/>
        <v>185</v>
      </c>
      <c r="BW33" s="76">
        <f t="shared" si="108"/>
        <v>-12</v>
      </c>
      <c r="BX33" s="76">
        <f t="shared" si="108"/>
        <v>9</v>
      </c>
      <c r="BY33" s="76">
        <f t="shared" si="108"/>
        <v>-73</v>
      </c>
      <c r="BZ33" s="76">
        <f t="shared" si="108"/>
        <v>-143</v>
      </c>
      <c r="CA33" s="76">
        <f t="shared" si="108"/>
        <v>-12</v>
      </c>
      <c r="CB33" s="76">
        <f t="shared" si="108"/>
        <v>23</v>
      </c>
      <c r="CC33" s="76">
        <f t="shared" si="108"/>
        <v>-28</v>
      </c>
      <c r="CD33" s="382">
        <f t="shared" si="108"/>
        <v>-135</v>
      </c>
      <c r="CE33" s="405">
        <f t="shared" si="109"/>
        <v>65</v>
      </c>
      <c r="CF33" s="76">
        <f t="shared" si="109"/>
        <v>-121</v>
      </c>
      <c r="CG33" s="76">
        <f t="shared" si="109"/>
        <v>-309</v>
      </c>
      <c r="CH33" s="76">
        <f t="shared" si="109"/>
        <v>-426</v>
      </c>
      <c r="CI33" s="76">
        <f t="shared" si="109"/>
        <v>-252</v>
      </c>
      <c r="CJ33" s="223">
        <f t="shared" si="109"/>
        <v>-106</v>
      </c>
      <c r="CK33" s="223">
        <f t="shared" si="109"/>
        <v>6</v>
      </c>
      <c r="CL33" s="223">
        <f t="shared" si="109"/>
        <v>-27</v>
      </c>
      <c r="CM33" s="223">
        <f t="shared" si="109"/>
        <v>47</v>
      </c>
      <c r="CN33" s="223">
        <f t="shared" si="109"/>
        <v>105</v>
      </c>
      <c r="CO33" s="223">
        <f t="shared" si="110"/>
        <v>315</v>
      </c>
      <c r="CP33" s="382">
        <f t="shared" si="110"/>
        <v>93</v>
      </c>
      <c r="CQ33" s="344">
        <f t="shared" si="110"/>
        <v>371</v>
      </c>
      <c r="CR33" s="223">
        <f t="shared" si="110"/>
        <v>168</v>
      </c>
      <c r="CS33" s="223">
        <f t="shared" si="110"/>
        <v>377</v>
      </c>
      <c r="CT33" s="223">
        <f t="shared" si="110"/>
        <v>219</v>
      </c>
      <c r="CU33" s="223">
        <f t="shared" si="110"/>
        <v>215</v>
      </c>
      <c r="CV33" s="223">
        <f t="shared" si="110"/>
        <v>190</v>
      </c>
      <c r="CW33" s="223">
        <f t="shared" si="110"/>
        <v>129</v>
      </c>
      <c r="CX33" s="223">
        <f t="shared" si="110"/>
        <v>132</v>
      </c>
      <c r="CY33" s="223">
        <f t="shared" si="111"/>
        <v>107</v>
      </c>
      <c r="CZ33" s="223">
        <f t="shared" si="111"/>
        <v>-23</v>
      </c>
      <c r="DA33" s="223">
        <f t="shared" si="111"/>
        <v>-294</v>
      </c>
      <c r="DB33" s="382">
        <f t="shared" si="111"/>
        <v>-24</v>
      </c>
      <c r="DC33" s="382">
        <f t="shared" si="111"/>
        <v>-350</v>
      </c>
      <c r="DD33" s="382">
        <f t="shared" si="111"/>
        <v>-216</v>
      </c>
      <c r="DE33" s="382">
        <f t="shared" si="111"/>
        <v>-252</v>
      </c>
      <c r="DF33" s="382">
        <f t="shared" si="111"/>
        <v>-96</v>
      </c>
      <c r="DG33" s="382">
        <f t="shared" si="111"/>
        <v>-111</v>
      </c>
      <c r="DH33" s="382">
        <f t="shared" si="111"/>
        <v>-112</v>
      </c>
      <c r="DI33" s="382">
        <f t="shared" si="112"/>
        <v>-94</v>
      </c>
      <c r="DJ33" s="382">
        <f t="shared" si="112"/>
        <v>5</v>
      </c>
      <c r="DK33" s="382">
        <f t="shared" si="112"/>
        <v>-142</v>
      </c>
      <c r="DL33" s="382">
        <f t="shared" si="112"/>
        <v>-54</v>
      </c>
      <c r="DM33" s="382">
        <f t="shared" si="112"/>
        <v>6</v>
      </c>
      <c r="DN33" s="382">
        <f t="shared" si="112"/>
        <v>-28</v>
      </c>
      <c r="DO33" s="382">
        <f t="shared" si="112"/>
        <v>-6</v>
      </c>
      <c r="DP33" s="382">
        <f t="shared" si="112"/>
        <v>40</v>
      </c>
      <c r="DQ33" s="382">
        <f t="shared" si="112"/>
        <v>-45</v>
      </c>
      <c r="DR33" s="382">
        <f t="shared" si="112"/>
        <v>18</v>
      </c>
      <c r="DS33" s="382">
        <f t="shared" si="112"/>
        <v>-20</v>
      </c>
      <c r="DT33" s="382">
        <f t="shared" si="112"/>
        <v>0</v>
      </c>
      <c r="DU33" s="382"/>
      <c r="DV33" s="382"/>
      <c r="DW33" s="382"/>
      <c r="DX33" s="382"/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555</v>
      </c>
    </row>
    <row r="34" spans="1:133" s="51" customFormat="1" ht="15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61">
        <v>19</v>
      </c>
      <c r="BJ34" s="525">
        <v>20</v>
      </c>
      <c r="BK34" s="548">
        <v>23</v>
      </c>
      <c r="BL34" s="56">
        <v>18</v>
      </c>
      <c r="BM34" s="272">
        <v>24</v>
      </c>
      <c r="BN34" s="272">
        <v>33</v>
      </c>
      <c r="BO34" s="56"/>
      <c r="BP34" s="272"/>
      <c r="BQ34" s="272"/>
      <c r="BR34" s="272"/>
      <c r="BS34" s="272"/>
      <c r="BT34" s="272"/>
      <c r="BU34" s="72">
        <f t="shared" si="108"/>
        <v>13</v>
      </c>
      <c r="BV34" s="76">
        <f t="shared" si="108"/>
        <v>-3</v>
      </c>
      <c r="BW34" s="76">
        <f t="shared" si="108"/>
        <v>-12</v>
      </c>
      <c r="BX34" s="76">
        <f t="shared" si="108"/>
        <v>6</v>
      </c>
      <c r="BY34" s="76">
        <f t="shared" si="108"/>
        <v>4</v>
      </c>
      <c r="BZ34" s="76">
        <f t="shared" si="108"/>
        <v>1</v>
      </c>
      <c r="CA34" s="76">
        <f t="shared" si="108"/>
        <v>-9</v>
      </c>
      <c r="CB34" s="76">
        <f t="shared" si="108"/>
        <v>0</v>
      </c>
      <c r="CC34" s="76">
        <f t="shared" si="108"/>
        <v>0</v>
      </c>
      <c r="CD34" s="382">
        <f t="shared" si="108"/>
        <v>-5</v>
      </c>
      <c r="CE34" s="405">
        <f t="shared" si="109"/>
        <v>4</v>
      </c>
      <c r="CF34" s="76">
        <f t="shared" si="109"/>
        <v>-4</v>
      </c>
      <c r="CG34" s="76">
        <f t="shared" si="109"/>
        <v>-18</v>
      </c>
      <c r="CH34" s="76">
        <f t="shared" si="109"/>
        <v>-23</v>
      </c>
      <c r="CI34" s="76">
        <f t="shared" si="109"/>
        <v>-15</v>
      </c>
      <c r="CJ34" s="223">
        <f t="shared" si="109"/>
        <v>-4</v>
      </c>
      <c r="CK34" s="223">
        <f t="shared" si="109"/>
        <v>-7</v>
      </c>
      <c r="CL34" s="223">
        <f t="shared" si="109"/>
        <v>-10</v>
      </c>
      <c r="CM34" s="223">
        <f t="shared" si="109"/>
        <v>13</v>
      </c>
      <c r="CN34" s="223">
        <f t="shared" si="109"/>
        <v>8</v>
      </c>
      <c r="CO34" s="223">
        <f t="shared" si="110"/>
        <v>23</v>
      </c>
      <c r="CP34" s="382">
        <f t="shared" si="110"/>
        <v>12</v>
      </c>
      <c r="CQ34" s="344">
        <f t="shared" si="110"/>
        <v>16</v>
      </c>
      <c r="CR34" s="223">
        <f t="shared" si="110"/>
        <v>17</v>
      </c>
      <c r="CS34" s="223">
        <f t="shared" si="110"/>
        <v>11</v>
      </c>
      <c r="CT34" s="223">
        <f t="shared" si="110"/>
        <v>8</v>
      </c>
      <c r="CU34" s="223">
        <f t="shared" si="110"/>
        <v>6</v>
      </c>
      <c r="CV34" s="223">
        <f t="shared" si="110"/>
        <v>18</v>
      </c>
      <c r="CW34" s="223">
        <f t="shared" si="110"/>
        <v>14</v>
      </c>
      <c r="CX34" s="223">
        <f t="shared" si="110"/>
        <v>18</v>
      </c>
      <c r="CY34" s="223">
        <f t="shared" si="111"/>
        <v>13</v>
      </c>
      <c r="CZ34" s="223">
        <f t="shared" si="111"/>
        <v>-1</v>
      </c>
      <c r="DA34" s="223">
        <f t="shared" si="111"/>
        <v>-12</v>
      </c>
      <c r="DB34" s="382">
        <f t="shared" si="111"/>
        <v>-10</v>
      </c>
      <c r="DC34" s="382">
        <f t="shared" si="111"/>
        <v>-16</v>
      </c>
      <c r="DD34" s="382">
        <f t="shared" si="111"/>
        <v>-22</v>
      </c>
      <c r="DE34" s="382">
        <f t="shared" si="111"/>
        <v>-5</v>
      </c>
      <c r="DF34" s="382">
        <f t="shared" si="111"/>
        <v>5</v>
      </c>
      <c r="DG34" s="382">
        <f t="shared" si="111"/>
        <v>-1</v>
      </c>
      <c r="DH34" s="382">
        <f t="shared" si="111"/>
        <v>-3</v>
      </c>
      <c r="DI34" s="382">
        <f t="shared" si="112"/>
        <v>-11</v>
      </c>
      <c r="DJ34" s="382">
        <f t="shared" si="112"/>
        <v>-7</v>
      </c>
      <c r="DK34" s="382">
        <f t="shared" si="112"/>
        <v>-16</v>
      </c>
      <c r="DL34" s="382">
        <f t="shared" si="112"/>
        <v>-10</v>
      </c>
      <c r="DM34" s="382">
        <f t="shared" si="112"/>
        <v>-7</v>
      </c>
      <c r="DN34" s="382">
        <f t="shared" si="112"/>
        <v>7</v>
      </c>
      <c r="DO34" s="382">
        <f t="shared" si="112"/>
        <v>-2</v>
      </c>
      <c r="DP34" s="382">
        <f t="shared" si="112"/>
        <v>4</v>
      </c>
      <c r="DQ34" s="382">
        <f t="shared" si="112"/>
        <v>-2</v>
      </c>
      <c r="DR34" s="382">
        <f t="shared" si="112"/>
        <v>-9</v>
      </c>
      <c r="DS34" s="382">
        <f t="shared" si="112"/>
        <v>-9</v>
      </c>
      <c r="DT34" s="382">
        <f t="shared" si="112"/>
        <v>-5</v>
      </c>
      <c r="DU34" s="382"/>
      <c r="DV34" s="382"/>
      <c r="DW34" s="382"/>
      <c r="DX34" s="382"/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33</v>
      </c>
    </row>
    <row r="35" spans="1:133" s="51" customFormat="1" ht="15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61">
        <v>5</v>
      </c>
      <c r="BJ35" s="525">
        <v>2</v>
      </c>
      <c r="BK35" s="548">
        <v>2</v>
      </c>
      <c r="BL35" s="56">
        <v>10</v>
      </c>
      <c r="BM35" s="272">
        <v>3</v>
      </c>
      <c r="BN35" s="272">
        <v>3</v>
      </c>
      <c r="BO35" s="56"/>
      <c r="BP35" s="272"/>
      <c r="BQ35" s="272"/>
      <c r="BR35" s="272"/>
      <c r="BS35" s="272"/>
      <c r="BT35" s="272"/>
      <c r="BU35" s="72">
        <f t="shared" si="108"/>
        <v>4</v>
      </c>
      <c r="BV35" s="76">
        <f t="shared" si="108"/>
        <v>6</v>
      </c>
      <c r="BW35" s="76">
        <f t="shared" si="108"/>
        <v>2</v>
      </c>
      <c r="BX35" s="76">
        <f t="shared" si="108"/>
        <v>2</v>
      </c>
      <c r="BY35" s="76">
        <f t="shared" si="108"/>
        <v>2</v>
      </c>
      <c r="BZ35" s="76">
        <f t="shared" si="108"/>
        <v>4</v>
      </c>
      <c r="CA35" s="76">
        <f t="shared" si="108"/>
        <v>0</v>
      </c>
      <c r="CB35" s="76">
        <f t="shared" si="108"/>
        <v>4</v>
      </c>
      <c r="CC35" s="76">
        <f t="shared" si="108"/>
        <v>2</v>
      </c>
      <c r="CD35" s="382">
        <f t="shared" si="108"/>
        <v>-1</v>
      </c>
      <c r="CE35" s="405">
        <f t="shared" si="109"/>
        <v>-4</v>
      </c>
      <c r="CF35" s="76">
        <f t="shared" si="109"/>
        <v>1</v>
      </c>
      <c r="CG35" s="76">
        <f t="shared" si="109"/>
        <v>-2</v>
      </c>
      <c r="CH35" s="76">
        <f t="shared" si="109"/>
        <v>-4</v>
      </c>
      <c r="CI35" s="76">
        <f t="shared" si="109"/>
        <v>-3</v>
      </c>
      <c r="CJ35" s="223">
        <f t="shared" si="109"/>
        <v>3</v>
      </c>
      <c r="CK35" s="223">
        <f t="shared" si="109"/>
        <v>1</v>
      </c>
      <c r="CL35" s="223">
        <f t="shared" si="109"/>
        <v>-5</v>
      </c>
      <c r="CM35" s="223">
        <f t="shared" si="109"/>
        <v>3</v>
      </c>
      <c r="CN35" s="223">
        <f t="shared" si="109"/>
        <v>-2</v>
      </c>
      <c r="CO35" s="223">
        <f t="shared" si="110"/>
        <v>1</v>
      </c>
      <c r="CP35" s="382">
        <f t="shared" si="110"/>
        <v>1</v>
      </c>
      <c r="CQ35" s="344">
        <f t="shared" si="110"/>
        <v>6</v>
      </c>
      <c r="CR35" s="223">
        <f t="shared" si="110"/>
        <v>1</v>
      </c>
      <c r="CS35" s="223">
        <f t="shared" si="110"/>
        <v>0</v>
      </c>
      <c r="CT35" s="223">
        <f t="shared" si="110"/>
        <v>-2</v>
      </c>
      <c r="CU35" s="223">
        <f t="shared" si="110"/>
        <v>3</v>
      </c>
      <c r="CV35" s="223">
        <f t="shared" si="110"/>
        <v>-1</v>
      </c>
      <c r="CW35" s="223">
        <f t="shared" si="110"/>
        <v>0</v>
      </c>
      <c r="CX35" s="223">
        <f t="shared" si="110"/>
        <v>-2</v>
      </c>
      <c r="CY35" s="223">
        <f t="shared" si="111"/>
        <v>2</v>
      </c>
      <c r="CZ35" s="223">
        <f t="shared" si="111"/>
        <v>-2</v>
      </c>
      <c r="DA35" s="223">
        <f t="shared" si="111"/>
        <v>4</v>
      </c>
      <c r="DB35" s="382">
        <f t="shared" si="111"/>
        <v>2</v>
      </c>
      <c r="DC35" s="382">
        <f t="shared" si="111"/>
        <v>0</v>
      </c>
      <c r="DD35" s="382">
        <f t="shared" si="111"/>
        <v>-2</v>
      </c>
      <c r="DE35" s="382">
        <f t="shared" si="111"/>
        <v>0</v>
      </c>
      <c r="DF35" s="382">
        <f t="shared" si="111"/>
        <v>-1</v>
      </c>
      <c r="DG35" s="382">
        <f t="shared" si="111"/>
        <v>-2</v>
      </c>
      <c r="DH35" s="382">
        <f t="shared" si="111"/>
        <v>-3</v>
      </c>
      <c r="DI35" s="382">
        <f t="shared" si="112"/>
        <v>-4</v>
      </c>
      <c r="DJ35" s="382">
        <f t="shared" si="112"/>
        <v>6</v>
      </c>
      <c r="DK35" s="382">
        <f t="shared" si="112"/>
        <v>-5</v>
      </c>
      <c r="DL35" s="382">
        <f t="shared" si="112"/>
        <v>1</v>
      </c>
      <c r="DM35" s="382">
        <f t="shared" si="112"/>
        <v>-5</v>
      </c>
      <c r="DN35" s="382">
        <f t="shared" si="112"/>
        <v>-1</v>
      </c>
      <c r="DO35" s="382">
        <f t="shared" si="112"/>
        <v>-1</v>
      </c>
      <c r="DP35" s="382">
        <f t="shared" si="112"/>
        <v>0</v>
      </c>
      <c r="DQ35" s="382">
        <f t="shared" si="112"/>
        <v>-1</v>
      </c>
      <c r="DR35" s="382">
        <f t="shared" si="112"/>
        <v>7</v>
      </c>
      <c r="DS35" s="382">
        <f t="shared" si="112"/>
        <v>-2</v>
      </c>
      <c r="DT35" s="382">
        <f t="shared" si="112"/>
        <v>-1</v>
      </c>
      <c r="DU35" s="382"/>
      <c r="DV35" s="382"/>
      <c r="DW35" s="382"/>
      <c r="DX35" s="382"/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3</v>
      </c>
    </row>
    <row r="36" spans="1:133" s="65" customFormat="1" ht="15">
      <c r="A36" s="139"/>
      <c r="B36" s="52" t="s">
        <v>144</v>
      </c>
      <c r="C36" s="128">
        <f t="shared" si="113" ref="C36:V36">SUM(C31:C35)</f>
        <v>5822</v>
      </c>
      <c r="D36" s="129">
        <f t="shared" si="113"/>
        <v>7149</v>
      </c>
      <c r="E36" s="129">
        <f t="shared" si="113"/>
        <v>7246</v>
      </c>
      <c r="F36" s="129">
        <f t="shared" si="113"/>
        <v>6145</v>
      </c>
      <c r="G36" s="129">
        <f t="shared" si="113"/>
        <v>5969</v>
      </c>
      <c r="H36" s="129">
        <f t="shared" si="113"/>
        <v>5419</v>
      </c>
      <c r="I36" s="129">
        <f t="shared" si="113"/>
        <v>4461</v>
      </c>
      <c r="J36" s="129">
        <f t="shared" si="113"/>
        <v>4332</v>
      </c>
      <c r="K36" s="129">
        <f t="shared" si="113"/>
        <v>4275</v>
      </c>
      <c r="L36" s="130">
        <f t="shared" si="113"/>
        <v>4801</v>
      </c>
      <c r="M36" s="129">
        <f t="shared" si="113"/>
        <v>4333</v>
      </c>
      <c r="N36" s="129">
        <f t="shared" si="113"/>
        <v>5278</v>
      </c>
      <c r="O36" s="129">
        <f t="shared" si="113"/>
        <v>6561</v>
      </c>
      <c r="P36" s="129">
        <f t="shared" si="113"/>
        <v>7306</v>
      </c>
      <c r="Q36" s="129">
        <f t="shared" si="113"/>
        <v>5647</v>
      </c>
      <c r="R36" s="129">
        <f t="shared" si="113"/>
        <v>5162</v>
      </c>
      <c r="S36" s="129">
        <f t="shared" si="113"/>
        <v>5262</v>
      </c>
      <c r="T36" s="129">
        <f t="shared" si="113"/>
        <v>3860</v>
      </c>
      <c r="U36" s="129">
        <f t="shared" si="113"/>
        <v>3811</v>
      </c>
      <c r="V36" s="129">
        <f t="shared" si="113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62">
        <v>3732</v>
      </c>
      <c r="BJ36" s="526">
        <v>4784</v>
      </c>
      <c r="BK36" s="549">
        <v>5694</v>
      </c>
      <c r="BL36" s="77">
        <v>6255</v>
      </c>
      <c r="BM36" s="273">
        <v>5904</v>
      </c>
      <c r="BN36" s="273">
        <v>6484</v>
      </c>
      <c r="BO36" s="77"/>
      <c r="BP36" s="273"/>
      <c r="BQ36" s="273"/>
      <c r="BR36" s="273"/>
      <c r="BS36" s="273"/>
      <c r="BT36" s="273"/>
      <c r="BU36" s="128">
        <f t="shared" si="114" ref="BU36:BY36">SUM(BU31:BU35)</f>
        <v>739</v>
      </c>
      <c r="BV36" s="131">
        <f t="shared" si="114"/>
        <v>157</v>
      </c>
      <c r="BW36" s="131">
        <f t="shared" si="114"/>
        <v>-1599</v>
      </c>
      <c r="BX36" s="131">
        <f t="shared" si="114"/>
        <v>-983</v>
      </c>
      <c r="BY36" s="131">
        <f t="shared" si="114"/>
        <v>-707</v>
      </c>
      <c r="BZ36" s="131">
        <f t="shared" si="115" ref="BZ36:CH36">SUM(BZ31:BZ35)</f>
        <v>-1559</v>
      </c>
      <c r="CA36" s="131">
        <f t="shared" si="115"/>
        <v>-650</v>
      </c>
      <c r="CB36" s="131">
        <f t="shared" si="115"/>
        <v>-428</v>
      </c>
      <c r="CC36" s="131">
        <f t="shared" si="115"/>
        <v>-316</v>
      </c>
      <c r="CD36" s="383">
        <f t="shared" si="115"/>
        <v>-897</v>
      </c>
      <c r="CE36" s="406">
        <f t="shared" si="115"/>
        <v>-949</v>
      </c>
      <c r="CF36" s="131">
        <f t="shared" si="115"/>
        <v>-1175</v>
      </c>
      <c r="CG36" s="131">
        <f t="shared" si="115"/>
        <v>-1935</v>
      </c>
      <c r="CH36" s="131">
        <f t="shared" si="115"/>
        <v>-2101</v>
      </c>
      <c r="CI36" s="131">
        <f t="shared" si="116" ref="CI36:CJ36">SUM(CI31:CI35)</f>
        <v>-867</v>
      </c>
      <c r="CJ36" s="224">
        <f t="shared" si="116"/>
        <v>-3</v>
      </c>
      <c r="CK36" s="224">
        <f t="shared" si="117" ref="CK36:CL36">SUM(CK31:CK35)</f>
        <v>-590</v>
      </c>
      <c r="CL36" s="224">
        <f t="shared" si="117"/>
        <v>324</v>
      </c>
      <c r="CM36" s="224">
        <f t="shared" si="118" ref="CM36">SUM(CM31:CM35)</f>
        <v>663</v>
      </c>
      <c r="CN36" s="224">
        <f t="shared" si="119" ref="CN36:CO36">SUM(CN31:CN35)</f>
        <v>803</v>
      </c>
      <c r="CO36" s="224">
        <f t="shared" si="119"/>
        <v>1384</v>
      </c>
      <c r="CP36" s="383">
        <f t="shared" si="120" ref="CP36:CQ36">SUM(CP31:CP35)</f>
        <v>101</v>
      </c>
      <c r="CQ36" s="345">
        <f t="shared" si="120"/>
        <v>816</v>
      </c>
      <c r="CR36" s="224">
        <f t="shared" si="121" ref="CR36">SUM(CR31:CR35)</f>
        <v>786</v>
      </c>
      <c r="CS36" s="224">
        <f t="shared" si="122" ref="CS36">SUM(CS31:CS35)</f>
        <v>978</v>
      </c>
      <c r="CT36" s="224">
        <f t="shared" si="123" ref="CT36">SUM(CT31:CT35)</f>
        <v>687</v>
      </c>
      <c r="CU36" s="224">
        <f t="shared" si="124" ref="CU36">SUM(CU31:CU35)</f>
        <v>947</v>
      </c>
      <c r="CV36" s="224">
        <f t="shared" si="125" ref="CV36">SUM(CV31:CV35)</f>
        <v>469</v>
      </c>
      <c r="CW36" s="224">
        <f t="shared" si="126" ref="CW36">SUM(CW31:CW35)</f>
        <v>-177</v>
      </c>
      <c r="CX36" s="224">
        <f t="shared" si="127" ref="CX36">SUM(CX31:CX35)</f>
        <v>248</v>
      </c>
      <c r="CY36" s="224">
        <f t="shared" si="128" ref="CY36">SUM(CY31:CY35)</f>
        <v>-80</v>
      </c>
      <c r="CZ36" s="224">
        <f t="shared" si="129" ref="CZ36">SUM(CZ31:CZ35)</f>
        <v>-530</v>
      </c>
      <c r="DA36" s="224">
        <f t="shared" si="130" ref="DA36">SUM(DA31:DA35)</f>
        <v>-1175</v>
      </c>
      <c r="DB36" s="383">
        <f t="shared" si="131" ref="DB36">SUM(DB31:DB35)</f>
        <v>545</v>
      </c>
      <c r="DC36" s="383">
        <f t="shared" si="132" ref="DC36">SUM(DC31:DC35)</f>
        <v>-206</v>
      </c>
      <c r="DD36" s="383">
        <f t="shared" si="133" ref="DD36">SUM(DD31:DD35)</f>
        <v>95</v>
      </c>
      <c r="DE36" s="383">
        <f t="shared" si="134" ref="DE36">SUM(DE31:DE35)</f>
        <v>105</v>
      </c>
      <c r="DF36" s="383">
        <f t="shared" si="135" ref="DF36:DG36">SUM(DF31:DF35)</f>
        <v>-184</v>
      </c>
      <c r="DG36" s="383">
        <f t="shared" si="135"/>
        <v>-85</v>
      </c>
      <c r="DH36" s="383">
        <f t="shared" si="136" ref="DH36">SUM(DH31:DH35)</f>
        <v>-62</v>
      </c>
      <c r="DI36" s="383">
        <f t="shared" si="137" ref="DI36">SUM(DI31:DI35)</f>
        <v>182</v>
      </c>
      <c r="DJ36" s="383">
        <f t="shared" si="138" ref="DJ36:DK36">SUM(DJ31:DJ35)</f>
        <v>111</v>
      </c>
      <c r="DK36" s="383">
        <f t="shared" si="138"/>
        <v>-424</v>
      </c>
      <c r="DL36" s="383">
        <f t="shared" si="139" ref="DL36:DM36">SUM(DL31:DL35)</f>
        <v>-4</v>
      </c>
      <c r="DM36" s="383">
        <f t="shared" si="139"/>
        <v>251</v>
      </c>
      <c r="DN36" s="383">
        <f t="shared" si="140" ref="DN36:DO36">SUM(DN31:DN35)</f>
        <v>-525</v>
      </c>
      <c r="DO36" s="383">
        <f t="shared" si="140"/>
        <v>-262</v>
      </c>
      <c r="DP36" s="383">
        <f t="shared" si="141" ref="DP36">SUM(DP31:DP35)</f>
        <v>-200</v>
      </c>
      <c r="DQ36" s="383">
        <f t="shared" si="142" ref="DQ36:DR36">SUM(DQ31:DQ35)</f>
        <v>-15</v>
      </c>
      <c r="DR36" s="383">
        <f t="shared" si="142"/>
        <v>547</v>
      </c>
      <c r="DS36" s="383">
        <f t="shared" si="143" ref="DS36:DT36">SUM(DS31:DS35)</f>
        <v>262</v>
      </c>
      <c r="DT36" s="383">
        <f t="shared" si="143"/>
        <v>918</v>
      </c>
      <c r="DU36" s="383"/>
      <c r="DV36" s="383"/>
      <c r="DW36" s="383"/>
      <c r="DX36" s="383"/>
      <c r="DY36" s="383"/>
      <c r="DZ36" s="383"/>
      <c r="EA36" s="383"/>
      <c r="EB36" s="262"/>
      <c r="EC36" s="77">
        <f>SUM(EC31:EC35)</f>
        <v>6484</v>
      </c>
    </row>
    <row r="37" spans="1:133" s="51" customFormat="1" ht="15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63"/>
      <c r="BJ37" s="527"/>
      <c r="BK37" s="550"/>
      <c r="BL37" s="82"/>
      <c r="BM37" s="274"/>
      <c r="BN37" s="274"/>
      <c r="BO37" s="82"/>
      <c r="BP37" s="274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ht="15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61">
        <v>8709</v>
      </c>
      <c r="BJ38" s="525">
        <v>8437</v>
      </c>
      <c r="BK38" s="548">
        <v>8848</v>
      </c>
      <c r="BL38" s="56">
        <v>9546</v>
      </c>
      <c r="BM38" s="272">
        <v>10330</v>
      </c>
      <c r="BN38" s="272">
        <v>10776</v>
      </c>
      <c r="BO38" s="56"/>
      <c r="BP38" s="272"/>
      <c r="BQ38" s="272"/>
      <c r="BR38" s="272"/>
      <c r="BS38" s="272"/>
      <c r="BT38" s="272"/>
      <c r="BU38" s="72">
        <f t="shared" si="144" ref="BU38:CD42">O38-C38</f>
        <v>198</v>
      </c>
      <c r="BV38" s="76">
        <f t="shared" si="144"/>
        <v>1253</v>
      </c>
      <c r="BW38" s="76">
        <f t="shared" si="144"/>
        <v>2117</v>
      </c>
      <c r="BX38" s="76">
        <f t="shared" si="144"/>
        <v>1940</v>
      </c>
      <c r="BY38" s="76">
        <f t="shared" si="144"/>
        <v>1829</v>
      </c>
      <c r="BZ38" s="76">
        <f t="shared" si="144"/>
        <v>2305</v>
      </c>
      <c r="CA38" s="76">
        <f t="shared" si="144"/>
        <v>2310</v>
      </c>
      <c r="CB38" s="76">
        <f t="shared" si="144"/>
        <v>2503</v>
      </c>
      <c r="CC38" s="76">
        <f t="shared" si="144"/>
        <v>2712</v>
      </c>
      <c r="CD38" s="382">
        <f t="shared" si="144"/>
        <v>2380</v>
      </c>
      <c r="CE38" s="405">
        <f t="shared" si="145" ref="CE38:CN42">Y38-M38</f>
        <v>2215</v>
      </c>
      <c r="CF38" s="76">
        <f t="shared" si="145"/>
        <v>2004</v>
      </c>
      <c r="CG38" s="76">
        <f t="shared" si="145"/>
        <v>1039</v>
      </c>
      <c r="CH38" s="76">
        <f t="shared" si="145"/>
        <v>-261</v>
      </c>
      <c r="CI38" s="76">
        <f t="shared" si="145"/>
        <v>-985</v>
      </c>
      <c r="CJ38" s="223">
        <f t="shared" si="145"/>
        <v>-1488</v>
      </c>
      <c r="CK38" s="223">
        <f t="shared" si="145"/>
        <v>-2646</v>
      </c>
      <c r="CL38" s="223">
        <f t="shared" si="145"/>
        <v>-3259</v>
      </c>
      <c r="CM38" s="223">
        <f t="shared" si="145"/>
        <v>-3208</v>
      </c>
      <c r="CN38" s="223">
        <f t="shared" si="145"/>
        <v>-2718</v>
      </c>
      <c r="CO38" s="223">
        <f t="shared" si="146" ref="CO38:CX42">AI38-W38</f>
        <v>-2687</v>
      </c>
      <c r="CP38" s="382">
        <f t="shared" si="146"/>
        <v>-2811</v>
      </c>
      <c r="CQ38" s="344">
        <f t="shared" si="146"/>
        <v>-2292</v>
      </c>
      <c r="CR38" s="223">
        <f t="shared" si="146"/>
        <v>-1917</v>
      </c>
      <c r="CS38" s="223">
        <f t="shared" si="146"/>
        <v>-1586</v>
      </c>
      <c r="CT38" s="223">
        <f t="shared" si="146"/>
        <v>-1216</v>
      </c>
      <c r="CU38" s="223">
        <f t="shared" si="146"/>
        <v>-1503</v>
      </c>
      <c r="CV38" s="223">
        <f t="shared" si="146"/>
        <v>-1219</v>
      </c>
      <c r="CW38" s="223">
        <f t="shared" si="146"/>
        <v>-195</v>
      </c>
      <c r="CX38" s="223">
        <f t="shared" si="146"/>
        <v>-259</v>
      </c>
      <c r="CY38" s="223">
        <f t="shared" si="147" ref="CY38:DH42">AS38-AG38</f>
        <v>21</v>
      </c>
      <c r="CZ38" s="223">
        <f t="shared" si="147"/>
        <v>-691</v>
      </c>
      <c r="DA38" s="223">
        <f t="shared" si="147"/>
        <v>-536</v>
      </c>
      <c r="DB38" s="382">
        <f t="shared" si="147"/>
        <v>-316</v>
      </c>
      <c r="DC38" s="382">
        <f t="shared" si="147"/>
        <v>-39</v>
      </c>
      <c r="DD38" s="382">
        <f t="shared" si="147"/>
        <v>-351</v>
      </c>
      <c r="DE38" s="382">
        <f t="shared" si="147"/>
        <v>87</v>
      </c>
      <c r="DF38" s="382">
        <f t="shared" si="147"/>
        <v>123</v>
      </c>
      <c r="DG38" s="382">
        <f t="shared" si="147"/>
        <v>-25</v>
      </c>
      <c r="DH38" s="382">
        <f t="shared" si="147"/>
        <v>198</v>
      </c>
      <c r="DI38" s="382">
        <f t="shared" si="148" ref="DI38:DT42">BC38-AQ38</f>
        <v>248</v>
      </c>
      <c r="DJ38" s="382">
        <f t="shared" si="148"/>
        <v>323</v>
      </c>
      <c r="DK38" s="382">
        <f t="shared" si="148"/>
        <v>-342</v>
      </c>
      <c r="DL38" s="382">
        <f t="shared" si="148"/>
        <v>19</v>
      </c>
      <c r="DM38" s="382">
        <f t="shared" si="148"/>
        <v>75</v>
      </c>
      <c r="DN38" s="382">
        <f t="shared" si="148"/>
        <v>-158</v>
      </c>
      <c r="DO38" s="382">
        <f t="shared" si="148"/>
        <v>-358</v>
      </c>
      <c r="DP38" s="382">
        <f t="shared" si="148"/>
        <v>-44</v>
      </c>
      <c r="DQ38" s="382">
        <f t="shared" si="148"/>
        <v>-144</v>
      </c>
      <c r="DR38" s="382">
        <f t="shared" si="148"/>
        <v>-95</v>
      </c>
      <c r="DS38" s="382">
        <f t="shared" si="148"/>
        <v>491</v>
      </c>
      <c r="DT38" s="382">
        <f t="shared" si="148"/>
        <v>302</v>
      </c>
      <c r="DU38" s="382"/>
      <c r="DV38" s="382"/>
      <c r="DW38" s="382"/>
      <c r="DX38" s="382"/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10776</v>
      </c>
    </row>
    <row r="39" spans="1:133" s="51" customFormat="1" ht="15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61">
        <v>4328</v>
      </c>
      <c r="BJ39" s="525">
        <v>4374</v>
      </c>
      <c r="BK39" s="548">
        <v>4406</v>
      </c>
      <c r="BL39" s="56">
        <v>4448</v>
      </c>
      <c r="BM39" s="272">
        <v>4595</v>
      </c>
      <c r="BN39" s="272">
        <v>5144</v>
      </c>
      <c r="BO39" s="56"/>
      <c r="BP39" s="272"/>
      <c r="BQ39" s="272"/>
      <c r="BR39" s="272"/>
      <c r="BS39" s="272"/>
      <c r="BT39" s="272"/>
      <c r="BU39" s="72">
        <f t="shared" si="144"/>
        <v>105</v>
      </c>
      <c r="BV39" s="76">
        <f t="shared" si="144"/>
        <v>233</v>
      </c>
      <c r="BW39" s="76">
        <f t="shared" si="144"/>
        <v>269</v>
      </c>
      <c r="BX39" s="76">
        <f t="shared" si="144"/>
        <v>228</v>
      </c>
      <c r="BY39" s="76">
        <f t="shared" si="144"/>
        <v>389</v>
      </c>
      <c r="BZ39" s="76">
        <f t="shared" si="144"/>
        <v>256</v>
      </c>
      <c r="CA39" s="76">
        <f t="shared" si="144"/>
        <v>410</v>
      </c>
      <c r="CB39" s="76">
        <f t="shared" si="144"/>
        <v>483</v>
      </c>
      <c r="CC39" s="76">
        <f t="shared" si="144"/>
        <v>797</v>
      </c>
      <c r="CD39" s="382">
        <f t="shared" si="144"/>
        <v>851</v>
      </c>
      <c r="CE39" s="405">
        <f t="shared" si="145"/>
        <v>807</v>
      </c>
      <c r="CF39" s="76">
        <f t="shared" si="145"/>
        <v>790</v>
      </c>
      <c r="CG39" s="76">
        <f t="shared" si="145"/>
        <v>668</v>
      </c>
      <c r="CH39" s="76">
        <f t="shared" si="145"/>
        <v>542</v>
      </c>
      <c r="CI39" s="76">
        <f t="shared" si="145"/>
        <v>556</v>
      </c>
      <c r="CJ39" s="223">
        <f t="shared" si="145"/>
        <v>561</v>
      </c>
      <c r="CK39" s="223">
        <f t="shared" si="145"/>
        <v>45</v>
      </c>
      <c r="CL39" s="223">
        <f t="shared" si="145"/>
        <v>32</v>
      </c>
      <c r="CM39" s="223">
        <f t="shared" si="145"/>
        <v>-110</v>
      </c>
      <c r="CN39" s="223">
        <f t="shared" si="145"/>
        <v>-68</v>
      </c>
      <c r="CO39" s="223">
        <f t="shared" si="146"/>
        <v>-1151</v>
      </c>
      <c r="CP39" s="382">
        <f t="shared" si="146"/>
        <v>-1107</v>
      </c>
      <c r="CQ39" s="344">
        <f t="shared" si="146"/>
        <v>-574</v>
      </c>
      <c r="CR39" s="223">
        <f t="shared" si="146"/>
        <v>-374</v>
      </c>
      <c r="CS39" s="223">
        <f t="shared" si="146"/>
        <v>-184</v>
      </c>
      <c r="CT39" s="223">
        <f t="shared" si="146"/>
        <v>-91</v>
      </c>
      <c r="CU39" s="223">
        <f t="shared" si="146"/>
        <v>-53</v>
      </c>
      <c r="CV39" s="223">
        <f t="shared" si="146"/>
        <v>-11</v>
      </c>
      <c r="CW39" s="223">
        <f t="shared" si="146"/>
        <v>218</v>
      </c>
      <c r="CX39" s="223">
        <f t="shared" si="146"/>
        <v>-52</v>
      </c>
      <c r="CY39" s="223">
        <f t="shared" si="147"/>
        <v>-64</v>
      </c>
      <c r="CZ39" s="223">
        <f t="shared" si="147"/>
        <v>-169</v>
      </c>
      <c r="DA39" s="223">
        <f t="shared" si="147"/>
        <v>738</v>
      </c>
      <c r="DB39" s="382">
        <f t="shared" si="147"/>
        <v>769</v>
      </c>
      <c r="DC39" s="382">
        <f t="shared" si="147"/>
        <v>786</v>
      </c>
      <c r="DD39" s="382">
        <f t="shared" si="147"/>
        <v>671</v>
      </c>
      <c r="DE39" s="382">
        <f t="shared" si="147"/>
        <v>723</v>
      </c>
      <c r="DF39" s="382">
        <f t="shared" si="147"/>
        <v>621</v>
      </c>
      <c r="DG39" s="382">
        <f t="shared" si="147"/>
        <v>557</v>
      </c>
      <c r="DH39" s="382">
        <f t="shared" si="147"/>
        <v>616</v>
      </c>
      <c r="DI39" s="382">
        <f t="shared" si="148"/>
        <v>623</v>
      </c>
      <c r="DJ39" s="382">
        <f t="shared" si="148"/>
        <v>535</v>
      </c>
      <c r="DK39" s="382">
        <f t="shared" si="148"/>
        <v>502</v>
      </c>
      <c r="DL39" s="382">
        <f t="shared" si="148"/>
        <v>516</v>
      </c>
      <c r="DM39" s="382">
        <f t="shared" si="148"/>
        <v>407</v>
      </c>
      <c r="DN39" s="382">
        <f t="shared" si="148"/>
        <v>397</v>
      </c>
      <c r="DO39" s="382">
        <f t="shared" si="148"/>
        <v>281</v>
      </c>
      <c r="DP39" s="382">
        <f t="shared" si="148"/>
        <v>420</v>
      </c>
      <c r="DQ39" s="382">
        <f t="shared" si="148"/>
        <v>285</v>
      </c>
      <c r="DR39" s="382">
        <f t="shared" si="148"/>
        <v>359</v>
      </c>
      <c r="DS39" s="382">
        <f t="shared" si="148"/>
        <v>426</v>
      </c>
      <c r="DT39" s="382">
        <f t="shared" si="148"/>
        <v>798</v>
      </c>
      <c r="DU39" s="382"/>
      <c r="DV39" s="382"/>
      <c r="DW39" s="382"/>
      <c r="DX39" s="382"/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5144</v>
      </c>
    </row>
    <row r="40" spans="1:133" s="51" customFormat="1" ht="15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61">
        <v>771</v>
      </c>
      <c r="BJ40" s="525">
        <v>763</v>
      </c>
      <c r="BK40" s="548">
        <v>819</v>
      </c>
      <c r="BL40" s="56">
        <v>854</v>
      </c>
      <c r="BM40" s="272">
        <v>987</v>
      </c>
      <c r="BN40" s="272">
        <v>922</v>
      </c>
      <c r="BO40" s="56"/>
      <c r="BP40" s="272"/>
      <c r="BQ40" s="272"/>
      <c r="BR40" s="272"/>
      <c r="BS40" s="272"/>
      <c r="BT40" s="272"/>
      <c r="BU40" s="72">
        <f t="shared" si="144"/>
        <v>60</v>
      </c>
      <c r="BV40" s="76">
        <f t="shared" si="144"/>
        <v>430</v>
      </c>
      <c r="BW40" s="76">
        <f t="shared" si="144"/>
        <v>620</v>
      </c>
      <c r="BX40" s="76">
        <f t="shared" si="144"/>
        <v>629</v>
      </c>
      <c r="BY40" s="76">
        <f t="shared" si="144"/>
        <v>574</v>
      </c>
      <c r="BZ40" s="76">
        <f t="shared" si="144"/>
        <v>577</v>
      </c>
      <c r="CA40" s="76">
        <f t="shared" si="144"/>
        <v>460</v>
      </c>
      <c r="CB40" s="76">
        <f t="shared" si="144"/>
        <v>447</v>
      </c>
      <c r="CC40" s="76">
        <f t="shared" si="144"/>
        <v>422</v>
      </c>
      <c r="CD40" s="382">
        <f t="shared" si="144"/>
        <v>349</v>
      </c>
      <c r="CE40" s="405">
        <f t="shared" si="145"/>
        <v>328</v>
      </c>
      <c r="CF40" s="76">
        <f t="shared" si="145"/>
        <v>283</v>
      </c>
      <c r="CG40" s="76">
        <f t="shared" si="145"/>
        <v>137</v>
      </c>
      <c r="CH40" s="76">
        <f t="shared" si="145"/>
        <v>-274</v>
      </c>
      <c r="CI40" s="76">
        <f t="shared" si="145"/>
        <v>-489</v>
      </c>
      <c r="CJ40" s="223">
        <f t="shared" si="145"/>
        <v>-467</v>
      </c>
      <c r="CK40" s="223">
        <f t="shared" si="145"/>
        <v>-341</v>
      </c>
      <c r="CL40" s="223">
        <f t="shared" si="145"/>
        <v>-330</v>
      </c>
      <c r="CM40" s="223">
        <f t="shared" si="145"/>
        <v>-323</v>
      </c>
      <c r="CN40" s="223">
        <f t="shared" si="145"/>
        <v>-210</v>
      </c>
      <c r="CO40" s="223">
        <f t="shared" si="146"/>
        <v>-159</v>
      </c>
      <c r="CP40" s="382">
        <f t="shared" si="146"/>
        <v>-96</v>
      </c>
      <c r="CQ40" s="344">
        <f t="shared" si="146"/>
        <v>-28</v>
      </c>
      <c r="CR40" s="223">
        <f t="shared" si="146"/>
        <v>29</v>
      </c>
      <c r="CS40" s="223">
        <f t="shared" si="146"/>
        <v>84</v>
      </c>
      <c r="CT40" s="223">
        <f t="shared" si="146"/>
        <v>54</v>
      </c>
      <c r="CU40" s="223">
        <f t="shared" si="146"/>
        <v>48</v>
      </c>
      <c r="CV40" s="223">
        <f t="shared" si="146"/>
        <v>-3</v>
      </c>
      <c r="CW40" s="223">
        <f t="shared" si="146"/>
        <v>3</v>
      </c>
      <c r="CX40" s="223">
        <f t="shared" si="146"/>
        <v>27</v>
      </c>
      <c r="CY40" s="223">
        <f t="shared" si="147"/>
        <v>105</v>
      </c>
      <c r="CZ40" s="223">
        <f t="shared" si="147"/>
        <v>15</v>
      </c>
      <c r="DA40" s="223">
        <f t="shared" si="147"/>
        <v>-54</v>
      </c>
      <c r="DB40" s="382">
        <f t="shared" si="147"/>
        <v>-12</v>
      </c>
      <c r="DC40" s="382">
        <f t="shared" si="147"/>
        <v>-83</v>
      </c>
      <c r="DD40" s="382">
        <f t="shared" si="147"/>
        <v>-118</v>
      </c>
      <c r="DE40" s="382">
        <f t="shared" si="147"/>
        <v>-139</v>
      </c>
      <c r="DF40" s="382">
        <f t="shared" si="147"/>
        <v>-116</v>
      </c>
      <c r="DG40" s="382">
        <f t="shared" si="147"/>
        <v>-76</v>
      </c>
      <c r="DH40" s="382">
        <f t="shared" si="147"/>
        <v>-76</v>
      </c>
      <c r="DI40" s="382">
        <f t="shared" si="148"/>
        <v>-113</v>
      </c>
      <c r="DJ40" s="382">
        <f t="shared" si="148"/>
        <v>-124</v>
      </c>
      <c r="DK40" s="382">
        <f t="shared" si="148"/>
        <v>-140</v>
      </c>
      <c r="DL40" s="382">
        <f t="shared" si="148"/>
        <v>-157</v>
      </c>
      <c r="DM40" s="382">
        <f t="shared" si="148"/>
        <v>-63</v>
      </c>
      <c r="DN40" s="382">
        <f t="shared" si="148"/>
        <v>-150</v>
      </c>
      <c r="DO40" s="382">
        <f t="shared" si="148"/>
        <v>-129</v>
      </c>
      <c r="DP40" s="382">
        <f t="shared" si="148"/>
        <v>-42</v>
      </c>
      <c r="DQ40" s="382">
        <f t="shared" si="148"/>
        <v>32</v>
      </c>
      <c r="DR40" s="382">
        <f t="shared" si="148"/>
        <v>85</v>
      </c>
      <c r="DS40" s="382">
        <f t="shared" si="148"/>
        <v>139</v>
      </c>
      <c r="DT40" s="382">
        <f t="shared" si="148"/>
        <v>-9</v>
      </c>
      <c r="DU40" s="382"/>
      <c r="DV40" s="382"/>
      <c r="DW40" s="382"/>
      <c r="DX40" s="382"/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922</v>
      </c>
    </row>
    <row r="41" spans="1:133" s="51" customFormat="1" ht="15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61">
        <v>15</v>
      </c>
      <c r="BJ41" s="525">
        <v>13</v>
      </c>
      <c r="BK41" s="548">
        <v>15</v>
      </c>
      <c r="BL41" s="56">
        <v>15</v>
      </c>
      <c r="BM41" s="272">
        <v>17</v>
      </c>
      <c r="BN41" s="272">
        <v>21</v>
      </c>
      <c r="BO41" s="56"/>
      <c r="BP41" s="272"/>
      <c r="BQ41" s="272"/>
      <c r="BR41" s="272"/>
      <c r="BS41" s="272"/>
      <c r="BT41" s="272"/>
      <c r="BU41" s="72">
        <f t="shared" si="144"/>
        <v>-10</v>
      </c>
      <c r="BV41" s="76">
        <f t="shared" si="144"/>
        <v>13</v>
      </c>
      <c r="BW41" s="76">
        <f t="shared" si="144"/>
        <v>22</v>
      </c>
      <c r="BX41" s="76">
        <f t="shared" si="144"/>
        <v>9</v>
      </c>
      <c r="BY41" s="76">
        <f t="shared" si="144"/>
        <v>23</v>
      </c>
      <c r="BZ41" s="76">
        <f t="shared" si="144"/>
        <v>9</v>
      </c>
      <c r="CA41" s="76">
        <f t="shared" si="144"/>
        <v>17</v>
      </c>
      <c r="CB41" s="76">
        <f t="shared" si="144"/>
        <v>16</v>
      </c>
      <c r="CC41" s="76">
        <f t="shared" si="144"/>
        <v>18</v>
      </c>
      <c r="CD41" s="382">
        <f t="shared" si="144"/>
        <v>2</v>
      </c>
      <c r="CE41" s="405">
        <f t="shared" si="145"/>
        <v>3</v>
      </c>
      <c r="CF41" s="76">
        <f t="shared" si="145"/>
        <v>2</v>
      </c>
      <c r="CG41" s="76">
        <f t="shared" si="145"/>
        <v>-3</v>
      </c>
      <c r="CH41" s="76">
        <f t="shared" si="145"/>
        <v>-15</v>
      </c>
      <c r="CI41" s="76">
        <f t="shared" si="145"/>
        <v>-19</v>
      </c>
      <c r="CJ41" s="223">
        <f t="shared" si="145"/>
        <v>-14</v>
      </c>
      <c r="CK41" s="223">
        <f t="shared" si="145"/>
        <v>-23</v>
      </c>
      <c r="CL41" s="223">
        <f t="shared" si="145"/>
        <v>-11</v>
      </c>
      <c r="CM41" s="223">
        <f t="shared" si="145"/>
        <v>-16</v>
      </c>
      <c r="CN41" s="223">
        <f t="shared" si="145"/>
        <v>-9</v>
      </c>
      <c r="CO41" s="223">
        <f t="shared" si="146"/>
        <v>-9</v>
      </c>
      <c r="CP41" s="382">
        <f t="shared" si="146"/>
        <v>1</v>
      </c>
      <c r="CQ41" s="344">
        <f t="shared" si="146"/>
        <v>11</v>
      </c>
      <c r="CR41" s="223">
        <f t="shared" si="146"/>
        <v>4</v>
      </c>
      <c r="CS41" s="223">
        <f t="shared" si="146"/>
        <v>7</v>
      </c>
      <c r="CT41" s="223">
        <f t="shared" si="146"/>
        <v>3</v>
      </c>
      <c r="CU41" s="223">
        <f t="shared" si="146"/>
        <v>2</v>
      </c>
      <c r="CV41" s="223">
        <f t="shared" si="146"/>
        <v>-17</v>
      </c>
      <c r="CW41" s="223">
        <f t="shared" si="146"/>
        <v>-5</v>
      </c>
      <c r="CX41" s="223">
        <f t="shared" si="146"/>
        <v>-4</v>
      </c>
      <c r="CY41" s="223">
        <f t="shared" si="147"/>
        <v>-3</v>
      </c>
      <c r="CZ41" s="223">
        <f t="shared" si="147"/>
        <v>7</v>
      </c>
      <c r="DA41" s="223">
        <f t="shared" si="147"/>
        <v>-4</v>
      </c>
      <c r="DB41" s="382">
        <f t="shared" si="147"/>
        <v>3</v>
      </c>
      <c r="DC41" s="382">
        <f t="shared" si="147"/>
        <v>-14</v>
      </c>
      <c r="DD41" s="382">
        <f t="shared" si="147"/>
        <v>-6</v>
      </c>
      <c r="DE41" s="382">
        <f t="shared" si="147"/>
        <v>-12</v>
      </c>
      <c r="DF41" s="382">
        <f t="shared" si="147"/>
        <v>-1</v>
      </c>
      <c r="DG41" s="382">
        <f t="shared" si="147"/>
        <v>-9</v>
      </c>
      <c r="DH41" s="382">
        <f t="shared" si="147"/>
        <v>-3</v>
      </c>
      <c r="DI41" s="382">
        <f t="shared" si="148"/>
        <v>3</v>
      </c>
      <c r="DJ41" s="382">
        <f t="shared" si="148"/>
        <v>-2</v>
      </c>
      <c r="DK41" s="382">
        <f t="shared" si="148"/>
        <v>2</v>
      </c>
      <c r="DL41" s="382">
        <f t="shared" si="148"/>
        <v>3</v>
      </c>
      <c r="DM41" s="382">
        <f t="shared" si="148"/>
        <v>5</v>
      </c>
      <c r="DN41" s="382">
        <f t="shared" si="148"/>
        <v>3</v>
      </c>
      <c r="DO41" s="382">
        <f t="shared" si="148"/>
        <v>-2</v>
      </c>
      <c r="DP41" s="382">
        <f t="shared" si="148"/>
        <v>-2</v>
      </c>
      <c r="DQ41" s="382">
        <f t="shared" si="148"/>
        <v>4</v>
      </c>
      <c r="DR41" s="382">
        <f t="shared" si="148"/>
        <v>-1</v>
      </c>
      <c r="DS41" s="382">
        <f t="shared" si="148"/>
        <v>6</v>
      </c>
      <c r="DT41" s="382">
        <f t="shared" si="148"/>
        <v>3</v>
      </c>
      <c r="DU41" s="382"/>
      <c r="DV41" s="382"/>
      <c r="DW41" s="382"/>
      <c r="DX41" s="382"/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21</v>
      </c>
    </row>
    <row r="42" spans="1:133" s="51" customFormat="1" ht="15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61">
        <v>3</v>
      </c>
      <c r="BJ42" s="525">
        <v>5</v>
      </c>
      <c r="BK42" s="548">
        <v>3</v>
      </c>
      <c r="BL42" s="56">
        <v>1</v>
      </c>
      <c r="BM42" s="272">
        <v>5</v>
      </c>
      <c r="BN42" s="272">
        <v>1</v>
      </c>
      <c r="BO42" s="56"/>
      <c r="BP42" s="272"/>
      <c r="BQ42" s="272"/>
      <c r="BR42" s="272"/>
      <c r="BS42" s="272"/>
      <c r="BT42" s="272"/>
      <c r="BU42" s="72">
        <f t="shared" si="144"/>
        <v>3</v>
      </c>
      <c r="BV42" s="76">
        <f t="shared" si="144"/>
        <v>1</v>
      </c>
      <c r="BW42" s="76">
        <f t="shared" si="144"/>
        <v>2</v>
      </c>
      <c r="BX42" s="76">
        <f t="shared" si="144"/>
        <v>3</v>
      </c>
      <c r="BY42" s="76">
        <f t="shared" si="144"/>
        <v>2</v>
      </c>
      <c r="BZ42" s="76">
        <f t="shared" si="144"/>
        <v>3</v>
      </c>
      <c r="CA42" s="76">
        <f t="shared" si="144"/>
        <v>5</v>
      </c>
      <c r="CB42" s="76">
        <f t="shared" si="144"/>
        <v>3</v>
      </c>
      <c r="CC42" s="76">
        <f t="shared" si="144"/>
        <v>4</v>
      </c>
      <c r="CD42" s="382">
        <f t="shared" si="144"/>
        <v>2</v>
      </c>
      <c r="CE42" s="405">
        <f t="shared" si="145"/>
        <v>-1</v>
      </c>
      <c r="CF42" s="76">
        <f t="shared" si="145"/>
        <v>-3</v>
      </c>
      <c r="CG42" s="76">
        <f t="shared" si="145"/>
        <v>-4</v>
      </c>
      <c r="CH42" s="76">
        <f t="shared" si="145"/>
        <v>-2</v>
      </c>
      <c r="CI42" s="76">
        <f t="shared" si="145"/>
        <v>-3</v>
      </c>
      <c r="CJ42" s="223">
        <f t="shared" si="145"/>
        <v>-2</v>
      </c>
      <c r="CK42" s="223">
        <f t="shared" si="145"/>
        <v>2</v>
      </c>
      <c r="CL42" s="223">
        <f t="shared" si="145"/>
        <v>4</v>
      </c>
      <c r="CM42" s="223">
        <f t="shared" si="145"/>
        <v>1</v>
      </c>
      <c r="CN42" s="223">
        <f t="shared" si="145"/>
        <v>3</v>
      </c>
      <c r="CO42" s="223">
        <f t="shared" si="146"/>
        <v>3</v>
      </c>
      <c r="CP42" s="382">
        <f t="shared" si="146"/>
        <v>3</v>
      </c>
      <c r="CQ42" s="344">
        <f t="shared" si="146"/>
        <v>3</v>
      </c>
      <c r="CR42" s="223">
        <f t="shared" si="146"/>
        <v>5</v>
      </c>
      <c r="CS42" s="223">
        <f t="shared" si="146"/>
        <v>5</v>
      </c>
      <c r="CT42" s="223">
        <f t="shared" si="146"/>
        <v>2</v>
      </c>
      <c r="CU42" s="223">
        <f t="shared" si="146"/>
        <v>1</v>
      </c>
      <c r="CV42" s="223">
        <f t="shared" si="146"/>
        <v>1</v>
      </c>
      <c r="CW42" s="223">
        <f t="shared" si="146"/>
        <v>-4</v>
      </c>
      <c r="CX42" s="223">
        <f t="shared" si="146"/>
        <v>-3</v>
      </c>
      <c r="CY42" s="223">
        <f t="shared" si="147"/>
        <v>-3</v>
      </c>
      <c r="CZ42" s="223">
        <f t="shared" si="147"/>
        <v>-2</v>
      </c>
      <c r="DA42" s="223">
        <f t="shared" si="147"/>
        <v>-5</v>
      </c>
      <c r="DB42" s="382">
        <f t="shared" si="147"/>
        <v>-2</v>
      </c>
      <c r="DC42" s="382">
        <f t="shared" si="147"/>
        <v>-1</v>
      </c>
      <c r="DD42" s="382">
        <f t="shared" si="147"/>
        <v>-3</v>
      </c>
      <c r="DE42" s="382">
        <f t="shared" si="147"/>
        <v>-3</v>
      </c>
      <c r="DF42" s="382">
        <f t="shared" si="147"/>
        <v>-1</v>
      </c>
      <c r="DG42" s="382">
        <f t="shared" si="147"/>
        <v>-1</v>
      </c>
      <c r="DH42" s="382">
        <f t="shared" si="147"/>
        <v>-2</v>
      </c>
      <c r="DI42" s="382">
        <f t="shared" si="148"/>
        <v>2</v>
      </c>
      <c r="DJ42" s="382">
        <f t="shared" si="148"/>
        <v>-1</v>
      </c>
      <c r="DK42" s="382">
        <f t="shared" si="148"/>
        <v>1</v>
      </c>
      <c r="DL42" s="382">
        <f t="shared" si="148"/>
        <v>-1</v>
      </c>
      <c r="DM42" s="382">
        <f t="shared" si="148"/>
        <v>0</v>
      </c>
      <c r="DN42" s="382">
        <f t="shared" si="148"/>
        <v>-2</v>
      </c>
      <c r="DO42" s="382">
        <f t="shared" si="148"/>
        <v>-2</v>
      </c>
      <c r="DP42" s="382">
        <f t="shared" si="148"/>
        <v>2</v>
      </c>
      <c r="DQ42" s="382">
        <f t="shared" si="148"/>
        <v>0</v>
      </c>
      <c r="DR42" s="382">
        <f t="shared" si="148"/>
        <v>-1</v>
      </c>
      <c r="DS42" s="382">
        <f t="shared" si="148"/>
        <v>3</v>
      </c>
      <c r="DT42" s="382">
        <f t="shared" si="148"/>
        <v>-2</v>
      </c>
      <c r="DU42" s="382"/>
      <c r="DV42" s="382"/>
      <c r="DW42" s="382"/>
      <c r="DX42" s="382"/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1</v>
      </c>
    </row>
    <row r="43" spans="1:133" s="65" customFormat="1" ht="15.75" thickBot="1">
      <c r="A43" s="139"/>
      <c r="B43" s="59" t="s">
        <v>144</v>
      </c>
      <c r="C43" s="60">
        <f t="shared" si="149" ref="C43:V43">SUM(C38:C42)</f>
        <v>12739</v>
      </c>
      <c r="D43" s="61">
        <f t="shared" si="149"/>
        <v>13219</v>
      </c>
      <c r="E43" s="61">
        <f t="shared" si="149"/>
        <v>13838</v>
      </c>
      <c r="F43" s="61">
        <f t="shared" si="149"/>
        <v>14889</v>
      </c>
      <c r="G43" s="61">
        <f t="shared" si="149"/>
        <v>15427</v>
      </c>
      <c r="H43" s="61">
        <f t="shared" si="149"/>
        <v>15946</v>
      </c>
      <c r="I43" s="61">
        <f t="shared" si="149"/>
        <v>15775</v>
      </c>
      <c r="J43" s="61">
        <f t="shared" si="149"/>
        <v>15037</v>
      </c>
      <c r="K43" s="61">
        <f t="shared" si="149"/>
        <v>14410</v>
      </c>
      <c r="L43" s="62">
        <f t="shared" si="149"/>
        <v>14568</v>
      </c>
      <c r="M43" s="61">
        <f t="shared" si="149"/>
        <v>12915</v>
      </c>
      <c r="N43" s="61">
        <f t="shared" si="149"/>
        <v>12242</v>
      </c>
      <c r="O43" s="61">
        <f t="shared" si="149"/>
        <v>13095</v>
      </c>
      <c r="P43" s="61">
        <f t="shared" si="149"/>
        <v>15149</v>
      </c>
      <c r="Q43" s="61">
        <f t="shared" si="149"/>
        <v>16868</v>
      </c>
      <c r="R43" s="61">
        <f t="shared" si="149"/>
        <v>17698</v>
      </c>
      <c r="S43" s="61">
        <f t="shared" si="149"/>
        <v>18244</v>
      </c>
      <c r="T43" s="61">
        <f t="shared" si="149"/>
        <v>19096</v>
      </c>
      <c r="U43" s="61">
        <f t="shared" si="149"/>
        <v>18977</v>
      </c>
      <c r="V43" s="61">
        <f t="shared" si="149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60">
        <v>13826</v>
      </c>
      <c r="BJ43" s="523">
        <v>13592</v>
      </c>
      <c r="BK43" s="547">
        <v>14091</v>
      </c>
      <c r="BL43" s="63">
        <v>14864</v>
      </c>
      <c r="BM43" s="270">
        <v>15934</v>
      </c>
      <c r="BN43" s="270">
        <v>16864</v>
      </c>
      <c r="BO43" s="63"/>
      <c r="BP43" s="270"/>
      <c r="BQ43" s="270"/>
      <c r="BR43" s="270"/>
      <c r="BS43" s="270"/>
      <c r="BT43" s="270"/>
      <c r="BU43" s="60">
        <f t="shared" si="150" ref="BU43:BY43">SUM(BU38:BU42)</f>
        <v>356</v>
      </c>
      <c r="BV43" s="64">
        <f t="shared" si="150"/>
        <v>1930</v>
      </c>
      <c r="BW43" s="64">
        <f t="shared" si="150"/>
        <v>3030</v>
      </c>
      <c r="BX43" s="64">
        <f t="shared" si="150"/>
        <v>2809</v>
      </c>
      <c r="BY43" s="64">
        <f t="shared" si="150"/>
        <v>2817</v>
      </c>
      <c r="BZ43" s="64">
        <f t="shared" si="151" ref="BZ43:CH43">SUM(BZ38:BZ42)</f>
        <v>3150</v>
      </c>
      <c r="CA43" s="64">
        <f t="shared" si="151"/>
        <v>3202</v>
      </c>
      <c r="CB43" s="64">
        <f t="shared" si="151"/>
        <v>3452</v>
      </c>
      <c r="CC43" s="64">
        <f t="shared" si="151"/>
        <v>3953</v>
      </c>
      <c r="CD43" s="380">
        <f t="shared" si="151"/>
        <v>3584</v>
      </c>
      <c r="CE43" s="403">
        <f t="shared" si="151"/>
        <v>3352</v>
      </c>
      <c r="CF43" s="64">
        <f t="shared" si="151"/>
        <v>3076</v>
      </c>
      <c r="CG43" s="64">
        <f t="shared" si="151"/>
        <v>1837</v>
      </c>
      <c r="CH43" s="64">
        <f t="shared" si="151"/>
        <v>-10</v>
      </c>
      <c r="CI43" s="64">
        <f t="shared" si="152" ref="CI43:CJ43">SUM(CI38:CI42)</f>
        <v>-940</v>
      </c>
      <c r="CJ43" s="221">
        <f t="shared" si="152"/>
        <v>-1410</v>
      </c>
      <c r="CK43" s="221">
        <f t="shared" si="153" ref="CK43:CL43">SUM(CK38:CK42)</f>
        <v>-2963</v>
      </c>
      <c r="CL43" s="221">
        <f t="shared" si="153"/>
        <v>-3564</v>
      </c>
      <c r="CM43" s="221">
        <f t="shared" si="154" ref="CM43">SUM(CM38:CM42)</f>
        <v>-3656</v>
      </c>
      <c r="CN43" s="221">
        <f t="shared" si="155" ref="CN43:CO43">SUM(CN38:CN42)</f>
        <v>-3002</v>
      </c>
      <c r="CO43" s="221">
        <f t="shared" si="155"/>
        <v>-4003</v>
      </c>
      <c r="CP43" s="380">
        <f t="shared" si="156" ref="CP43:CQ43">SUM(CP38:CP42)</f>
        <v>-4010</v>
      </c>
      <c r="CQ43" s="342">
        <f t="shared" si="156"/>
        <v>-2880</v>
      </c>
      <c r="CR43" s="221">
        <f t="shared" si="157" ref="CR43">SUM(CR38:CR42)</f>
        <v>-2253</v>
      </c>
      <c r="CS43" s="221">
        <f t="shared" si="158" ref="CS43">SUM(CS38:CS42)</f>
        <v>-1674</v>
      </c>
      <c r="CT43" s="221">
        <f t="shared" si="159" ref="CT43">SUM(CT38:CT42)</f>
        <v>-1248</v>
      </c>
      <c r="CU43" s="221">
        <f t="shared" si="160" ref="CU43">SUM(CU38:CU42)</f>
        <v>-1505</v>
      </c>
      <c r="CV43" s="221">
        <f t="shared" si="161" ref="CV43">SUM(CV38:CV42)</f>
        <v>-1249</v>
      </c>
      <c r="CW43" s="221">
        <f t="shared" si="162" ref="CW43">SUM(CW38:CW42)</f>
        <v>17</v>
      </c>
      <c r="CX43" s="221">
        <f t="shared" si="163" ref="CX43">SUM(CX38:CX42)</f>
        <v>-291</v>
      </c>
      <c r="CY43" s="221">
        <f t="shared" si="164" ref="CY43">SUM(CY38:CY42)</f>
        <v>56</v>
      </c>
      <c r="CZ43" s="221">
        <f t="shared" si="165" ref="CZ43">SUM(CZ38:CZ42)</f>
        <v>-840</v>
      </c>
      <c r="DA43" s="221">
        <f t="shared" si="166" ref="DA43">SUM(DA38:DA42)</f>
        <v>139</v>
      </c>
      <c r="DB43" s="380">
        <f t="shared" si="167" ref="DB43">SUM(DB38:DB42)</f>
        <v>442</v>
      </c>
      <c r="DC43" s="380">
        <f t="shared" si="168" ref="DC43">SUM(DC38:DC42)</f>
        <v>649</v>
      </c>
      <c r="DD43" s="380">
        <f t="shared" si="169" ref="DD43">SUM(DD38:DD42)</f>
        <v>193</v>
      </c>
      <c r="DE43" s="380">
        <f t="shared" si="170" ref="DE43">SUM(DE38:DE42)</f>
        <v>656</v>
      </c>
      <c r="DF43" s="380">
        <f t="shared" si="171" ref="DF43:DG43">SUM(DF38:DF42)</f>
        <v>626</v>
      </c>
      <c r="DG43" s="380">
        <f t="shared" si="171"/>
        <v>446</v>
      </c>
      <c r="DH43" s="380">
        <f t="shared" si="172" ref="DH43">SUM(DH38:DH42)</f>
        <v>733</v>
      </c>
      <c r="DI43" s="380">
        <f t="shared" si="173" ref="DI43">SUM(DI38:DI42)</f>
        <v>763</v>
      </c>
      <c r="DJ43" s="380">
        <f t="shared" si="174" ref="DJ43:DK43">SUM(DJ38:DJ42)</f>
        <v>731</v>
      </c>
      <c r="DK43" s="380">
        <f t="shared" si="174"/>
        <v>23</v>
      </c>
      <c r="DL43" s="380">
        <f t="shared" si="175" ref="DL43:DM43">SUM(DL38:DL42)</f>
        <v>380</v>
      </c>
      <c r="DM43" s="380">
        <f t="shared" si="175"/>
        <v>424</v>
      </c>
      <c r="DN43" s="380">
        <f t="shared" si="176" ref="DN43:DO43">SUM(DN38:DN42)</f>
        <v>90</v>
      </c>
      <c r="DO43" s="380">
        <f t="shared" si="176"/>
        <v>-210</v>
      </c>
      <c r="DP43" s="380">
        <f t="shared" si="177" ref="DP43">SUM(DP38:DP42)</f>
        <v>334</v>
      </c>
      <c r="DQ43" s="380">
        <f t="shared" si="178" ref="DQ43:DR43">SUM(DQ38:DQ42)</f>
        <v>177</v>
      </c>
      <c r="DR43" s="380">
        <f t="shared" si="178"/>
        <v>347</v>
      </c>
      <c r="DS43" s="380">
        <f t="shared" si="179" ref="DS43:DT43">SUM(DS38:DS42)</f>
        <v>1065</v>
      </c>
      <c r="DT43" s="380">
        <f t="shared" si="179"/>
        <v>1092</v>
      </c>
      <c r="DU43" s="380"/>
      <c r="DV43" s="380"/>
      <c r="DW43" s="380"/>
      <c r="DX43" s="380"/>
      <c r="DY43" s="380"/>
      <c r="DZ43" s="380"/>
      <c r="EA43" s="380"/>
      <c r="EB43" s="262"/>
      <c r="EC43" s="63">
        <f>SUM(EC38:EC42)</f>
        <v>16864</v>
      </c>
    </row>
    <row r="44" spans="1:133" s="31" customFormat="1" ht="15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64"/>
      <c r="BJ44" s="528"/>
      <c r="BK44" s="551"/>
      <c r="BL44" s="87"/>
      <c r="BM44" s="275"/>
      <c r="BN44" s="275"/>
      <c r="BO44" s="87"/>
      <c r="BP44" s="275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ht="15">
      <c r="A45" s="138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65">
        <v>3741371</v>
      </c>
      <c r="BJ45" s="529">
        <v>5225489</v>
      </c>
      <c r="BK45" s="552">
        <v>5378507</v>
      </c>
      <c r="BL45" s="56">
        <v>4888133</v>
      </c>
      <c r="BM45" s="276">
        <v>4185426</v>
      </c>
      <c r="BN45" s="276">
        <v>2151412</v>
      </c>
      <c r="BO45" s="56"/>
      <c r="BP45" s="276"/>
      <c r="BQ45" s="276"/>
      <c r="BR45" s="276"/>
      <c r="BS45" s="276"/>
      <c r="BT45" s="276"/>
      <c r="BU45" s="33">
        <f t="shared" si="180" ref="BU45:CD49">O45-C45</f>
        <v>-535076.38000000035</v>
      </c>
      <c r="BV45" s="36">
        <f t="shared" si="180"/>
        <v>-923719.03000000026</v>
      </c>
      <c r="BW45" s="36">
        <f t="shared" si="180"/>
        <v>-1841.3999999999069</v>
      </c>
      <c r="BX45" s="36">
        <f t="shared" si="180"/>
        <v>386134.12000000011</v>
      </c>
      <c r="BY45" s="36">
        <f t="shared" si="180"/>
        <v>-321387.26000000001</v>
      </c>
      <c r="BZ45" s="36">
        <f t="shared" si="180"/>
        <v>-38623.930000000051</v>
      </c>
      <c r="CA45" s="36">
        <f t="shared" si="180"/>
        <v>-48477.920000000042</v>
      </c>
      <c r="CB45" s="36">
        <f t="shared" si="180"/>
        <v>69874.859999999986</v>
      </c>
      <c r="CC45" s="36">
        <f t="shared" si="180"/>
        <v>-45954.599999999977</v>
      </c>
      <c r="CD45" s="386">
        <f t="shared" si="180"/>
        <v>-21608.679999999935</v>
      </c>
      <c r="CE45" s="409">
        <f t="shared" si="181" ref="CE45:CN49">Y45-M45</f>
        <v>-88764.450000000186</v>
      </c>
      <c r="CF45" s="36">
        <f t="shared" si="181"/>
        <v>137714.74000000022</v>
      </c>
      <c r="CG45" s="36">
        <f t="shared" si="181"/>
        <v>244818.68000000017</v>
      </c>
      <c r="CH45" s="36">
        <f t="shared" si="181"/>
        <v>85127</v>
      </c>
      <c r="CI45" s="36">
        <f t="shared" si="181"/>
        <v>-368520</v>
      </c>
      <c r="CJ45" s="227">
        <f t="shared" si="181"/>
        <v>-548352</v>
      </c>
      <c r="CK45" s="227">
        <f t="shared" si="181"/>
        <v>-53318</v>
      </c>
      <c r="CL45" s="227">
        <f t="shared" si="181"/>
        <v>-109026</v>
      </c>
      <c r="CM45" s="227">
        <f t="shared" si="181"/>
        <v>-70436</v>
      </c>
      <c r="CN45" s="227">
        <f t="shared" si="181"/>
        <v>-99114</v>
      </c>
      <c r="CO45" s="227">
        <f t="shared" si="182" ref="CO45:CX49">AI45-W45</f>
        <v>-112069</v>
      </c>
      <c r="CP45" s="386">
        <f t="shared" si="182"/>
        <v>-161626</v>
      </c>
      <c r="CQ45" s="348">
        <f t="shared" si="182"/>
        <v>620096</v>
      </c>
      <c r="CR45" s="227">
        <f t="shared" si="182"/>
        <v>464401</v>
      </c>
      <c r="CS45" s="227">
        <f t="shared" si="182"/>
        <v>848287</v>
      </c>
      <c r="CT45" s="227">
        <f t="shared" si="182"/>
        <v>657631</v>
      </c>
      <c r="CU45" s="227">
        <f t="shared" si="182"/>
        <v>819440</v>
      </c>
      <c r="CV45" s="227">
        <f t="shared" si="182"/>
        <v>599220</v>
      </c>
      <c r="CW45" s="227">
        <f t="shared" si="182"/>
        <v>422580</v>
      </c>
      <c r="CX45" s="227">
        <f t="shared" si="182"/>
        <v>372717</v>
      </c>
      <c r="CY45" s="227">
        <f t="shared" si="183" ref="CY45:DH49">AS45-AG45</f>
        <v>425201</v>
      </c>
      <c r="CZ45" s="227">
        <f t="shared" si="183"/>
        <v>194781</v>
      </c>
      <c r="DA45" s="227">
        <f t="shared" si="183"/>
        <v>560970</v>
      </c>
      <c r="DB45" s="386">
        <f t="shared" si="183"/>
        <v>1338653</v>
      </c>
      <c r="DC45" s="386">
        <f t="shared" si="183"/>
        <v>831843</v>
      </c>
      <c r="DD45" s="386">
        <f t="shared" si="183"/>
        <v>876956</v>
      </c>
      <c r="DE45" s="386">
        <f t="shared" si="183"/>
        <v>325270</v>
      </c>
      <c r="DF45" s="386">
        <f t="shared" si="183"/>
        <v>398845</v>
      </c>
      <c r="DG45" s="386">
        <f t="shared" si="183"/>
        <v>-82076</v>
      </c>
      <c r="DH45" s="386">
        <f t="shared" si="183"/>
        <v>-331177</v>
      </c>
      <c r="DI45" s="386">
        <f t="shared" si="184" ref="DI45:DT49">BC45-AQ45</f>
        <v>-236539</v>
      </c>
      <c r="DJ45" s="386">
        <f t="shared" si="184"/>
        <v>-255904</v>
      </c>
      <c r="DK45" s="386">
        <f t="shared" si="184"/>
        <v>-398555</v>
      </c>
      <c r="DL45" s="386">
        <f t="shared" si="184"/>
        <v>-223292</v>
      </c>
      <c r="DM45" s="386">
        <f t="shared" si="184"/>
        <v>-464260</v>
      </c>
      <c r="DN45" s="386">
        <f t="shared" si="184"/>
        <v>-947551</v>
      </c>
      <c r="DO45" s="386">
        <f t="shared" si="184"/>
        <v>-251538</v>
      </c>
      <c r="DP45" s="386">
        <f t="shared" si="184"/>
        <v>245817</v>
      </c>
      <c r="DQ45" s="386">
        <f t="shared" si="184"/>
        <v>86841</v>
      </c>
      <c r="DR45" s="386">
        <f t="shared" si="184"/>
        <v>260943</v>
      </c>
      <c r="DS45" s="386">
        <f t="shared" si="184"/>
        <v>868674</v>
      </c>
      <c r="DT45" s="386">
        <f t="shared" si="184"/>
        <v>243966</v>
      </c>
      <c r="DU45" s="386"/>
      <c r="DV45" s="386"/>
      <c r="DW45" s="386"/>
      <c r="DX45" s="386"/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2151412</v>
      </c>
    </row>
    <row r="46" spans="1:133" s="31" customFormat="1" ht="15">
      <c r="A46" s="138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65">
        <v>1019853</v>
      </c>
      <c r="BJ46" s="529">
        <v>1380726</v>
      </c>
      <c r="BK46" s="552">
        <v>1370093</v>
      </c>
      <c r="BL46" s="56">
        <v>1177816</v>
      </c>
      <c r="BM46" s="276">
        <v>1069795</v>
      </c>
      <c r="BN46" s="276">
        <v>1130176</v>
      </c>
      <c r="BO46" s="56"/>
      <c r="BP46" s="276"/>
      <c r="BQ46" s="276"/>
      <c r="BR46" s="276"/>
      <c r="BS46" s="276"/>
      <c r="BT46" s="276"/>
      <c r="BU46" s="33">
        <f t="shared" si="180"/>
        <v>-120702.33999999997</v>
      </c>
      <c r="BV46" s="36">
        <f t="shared" si="180"/>
        <v>-151082.84999999998</v>
      </c>
      <c r="BW46" s="36">
        <f t="shared" si="180"/>
        <v>-110645.53000000003</v>
      </c>
      <c r="BX46" s="36">
        <f t="shared" si="180"/>
        <v>5551.5300000000279</v>
      </c>
      <c r="BY46" s="36">
        <f t="shared" si="180"/>
        <v>-61323.380000000005</v>
      </c>
      <c r="BZ46" s="36">
        <f t="shared" si="180"/>
        <v>-13631.51999999999</v>
      </c>
      <c r="CA46" s="36">
        <f t="shared" si="180"/>
        <v>-5142.5199999999895</v>
      </c>
      <c r="CB46" s="36">
        <f t="shared" si="180"/>
        <v>-20588.859999999986</v>
      </c>
      <c r="CC46" s="36">
        <f t="shared" si="180"/>
        <v>-8502.140000000014</v>
      </c>
      <c r="CD46" s="386">
        <f t="shared" si="180"/>
        <v>8380.8999999999942</v>
      </c>
      <c r="CE46" s="409">
        <f t="shared" si="181"/>
        <v>-11712.440000000002</v>
      </c>
      <c r="CF46" s="36">
        <f t="shared" si="181"/>
        <v>86482.969999999972</v>
      </c>
      <c r="CG46" s="36">
        <f t="shared" si="181"/>
        <v>165256.57999999996</v>
      </c>
      <c r="CH46" s="36">
        <f t="shared" si="181"/>
        <v>216834</v>
      </c>
      <c r="CI46" s="36">
        <f t="shared" si="181"/>
        <v>75419</v>
      </c>
      <c r="CJ46" s="227">
        <f t="shared" si="181"/>
        <v>61013</v>
      </c>
      <c r="CK46" s="227">
        <f t="shared" si="181"/>
        <v>72647</v>
      </c>
      <c r="CL46" s="227">
        <f t="shared" si="181"/>
        <v>45513</v>
      </c>
      <c r="CM46" s="227">
        <f t="shared" si="181"/>
        <v>8629</v>
      </c>
      <c r="CN46" s="227">
        <f t="shared" si="181"/>
        <v>39319</v>
      </c>
      <c r="CO46" s="227">
        <f t="shared" si="182"/>
        <v>-4437</v>
      </c>
      <c r="CP46" s="386">
        <f t="shared" si="182"/>
        <v>32212</v>
      </c>
      <c r="CQ46" s="348">
        <f t="shared" si="182"/>
        <v>155761</v>
      </c>
      <c r="CR46" s="227">
        <f t="shared" si="182"/>
        <v>223985</v>
      </c>
      <c r="CS46" s="227">
        <f t="shared" si="182"/>
        <v>243735</v>
      </c>
      <c r="CT46" s="227">
        <f t="shared" si="182"/>
        <v>118465</v>
      </c>
      <c r="CU46" s="227">
        <f t="shared" si="182"/>
        <v>221278</v>
      </c>
      <c r="CV46" s="227">
        <f t="shared" si="182"/>
        <v>142719</v>
      </c>
      <c r="CW46" s="227">
        <f t="shared" si="182"/>
        <v>68112</v>
      </c>
      <c r="CX46" s="227">
        <f t="shared" si="182"/>
        <v>91184</v>
      </c>
      <c r="CY46" s="227">
        <f t="shared" si="183"/>
        <v>106863</v>
      </c>
      <c r="CZ46" s="227">
        <f t="shared" si="183"/>
        <v>57255</v>
      </c>
      <c r="DA46" s="227">
        <f t="shared" si="183"/>
        <v>168183</v>
      </c>
      <c r="DB46" s="386">
        <f t="shared" si="183"/>
        <v>300780</v>
      </c>
      <c r="DC46" s="386">
        <f t="shared" si="183"/>
        <v>338018</v>
      </c>
      <c r="DD46" s="386">
        <f t="shared" si="183"/>
        <v>302284</v>
      </c>
      <c r="DE46" s="386">
        <f t="shared" si="183"/>
        <v>197215</v>
      </c>
      <c r="DF46" s="386">
        <f t="shared" si="183"/>
        <v>223099</v>
      </c>
      <c r="DG46" s="386">
        <f t="shared" si="183"/>
        <v>99967</v>
      </c>
      <c r="DH46" s="386">
        <f t="shared" si="183"/>
        <v>-20144</v>
      </c>
      <c r="DI46" s="386">
        <f t="shared" si="184"/>
        <v>4040</v>
      </c>
      <c r="DJ46" s="386">
        <f t="shared" si="184"/>
        <v>-32343</v>
      </c>
      <c r="DK46" s="386">
        <f t="shared" si="184"/>
        <v>-8687</v>
      </c>
      <c r="DL46" s="386">
        <f t="shared" si="184"/>
        <v>-20282</v>
      </c>
      <c r="DM46" s="386">
        <f t="shared" si="184"/>
        <v>-55194</v>
      </c>
      <c r="DN46" s="386">
        <f t="shared" si="184"/>
        <v>-73459</v>
      </c>
      <c r="DO46" s="386">
        <f t="shared" si="184"/>
        <v>54347</v>
      </c>
      <c r="DP46" s="386">
        <f t="shared" si="184"/>
        <v>211037</v>
      </c>
      <c r="DQ46" s="386">
        <f t="shared" si="184"/>
        <v>169377</v>
      </c>
      <c r="DR46" s="386">
        <f t="shared" si="184"/>
        <v>106013</v>
      </c>
      <c r="DS46" s="386">
        <f t="shared" si="184"/>
        <v>202189</v>
      </c>
      <c r="DT46" s="386">
        <f t="shared" si="184"/>
        <v>629277</v>
      </c>
      <c r="DU46" s="386"/>
      <c r="DV46" s="386"/>
      <c r="DW46" s="386"/>
      <c r="DX46" s="386"/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1130176</v>
      </c>
    </row>
    <row r="47" spans="1:133" s="31" customFormat="1" ht="15">
      <c r="A47" s="138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65">
        <v>978762</v>
      </c>
      <c r="BJ47" s="529">
        <v>1259710</v>
      </c>
      <c r="BK47" s="552">
        <v>1404506</v>
      </c>
      <c r="BL47" s="56">
        <v>1172393</v>
      </c>
      <c r="BM47" s="276">
        <v>926902</v>
      </c>
      <c r="BN47" s="276">
        <v>367454</v>
      </c>
      <c r="BO47" s="56"/>
      <c r="BP47" s="276"/>
      <c r="BQ47" s="276"/>
      <c r="BR47" s="276"/>
      <c r="BS47" s="276"/>
      <c r="BT47" s="276"/>
      <c r="BU47" s="33">
        <f t="shared" si="180"/>
        <v>-179910.08999999997</v>
      </c>
      <c r="BV47" s="36">
        <f t="shared" si="180"/>
        <v>140771.09999999998</v>
      </c>
      <c r="BW47" s="36">
        <f t="shared" si="180"/>
        <v>141132.40000000002</v>
      </c>
      <c r="BX47" s="36">
        <f t="shared" si="180"/>
        <v>107808.84000000003</v>
      </c>
      <c r="BY47" s="36">
        <f t="shared" si="180"/>
        <v>4697.6600000000035</v>
      </c>
      <c r="BZ47" s="36">
        <f t="shared" si="180"/>
        <v>-25932.130000000005</v>
      </c>
      <c r="CA47" s="36">
        <f t="shared" si="180"/>
        <v>-9053.1700000000128</v>
      </c>
      <c r="CB47" s="36">
        <f t="shared" si="180"/>
        <v>5157.6000000000058</v>
      </c>
      <c r="CC47" s="36">
        <f t="shared" si="180"/>
        <v>-14018.790000000008</v>
      </c>
      <c r="CD47" s="386">
        <f t="shared" si="180"/>
        <v>-79230.260000000009</v>
      </c>
      <c r="CE47" s="409">
        <f t="shared" si="181"/>
        <v>159736.47999999998</v>
      </c>
      <c r="CF47" s="36">
        <f t="shared" si="181"/>
        <v>-96836.979999999981</v>
      </c>
      <c r="CG47" s="36">
        <f t="shared" si="181"/>
        <v>-50075.180000000051</v>
      </c>
      <c r="CH47" s="36">
        <f t="shared" si="181"/>
        <v>-474340</v>
      </c>
      <c r="CI47" s="36">
        <f t="shared" si="181"/>
        <v>-243376</v>
      </c>
      <c r="CJ47" s="227">
        <f t="shared" si="181"/>
        <v>-132497</v>
      </c>
      <c r="CK47" s="227">
        <f t="shared" si="181"/>
        <v>-71056</v>
      </c>
      <c r="CL47" s="227">
        <f t="shared" si="181"/>
        <v>14445</v>
      </c>
      <c r="CM47" s="227">
        <f t="shared" si="181"/>
        <v>31354</v>
      </c>
      <c r="CN47" s="227">
        <f t="shared" si="181"/>
        <v>84476</v>
      </c>
      <c r="CO47" s="227">
        <f t="shared" si="182"/>
        <v>130451</v>
      </c>
      <c r="CP47" s="386">
        <f t="shared" si="182"/>
        <v>125556</v>
      </c>
      <c r="CQ47" s="348">
        <f t="shared" si="182"/>
        <v>777744</v>
      </c>
      <c r="CR47" s="227">
        <f t="shared" si="182"/>
        <v>693330</v>
      </c>
      <c r="CS47" s="227">
        <f t="shared" si="182"/>
        <v>814387</v>
      </c>
      <c r="CT47" s="227">
        <f t="shared" si="182"/>
        <v>426803</v>
      </c>
      <c r="CU47" s="227">
        <f t="shared" si="182"/>
        <v>415052</v>
      </c>
      <c r="CV47" s="227">
        <f t="shared" si="182"/>
        <v>294352</v>
      </c>
      <c r="CW47" s="227">
        <f t="shared" si="182"/>
        <v>215916</v>
      </c>
      <c r="CX47" s="227">
        <f t="shared" si="182"/>
        <v>126880</v>
      </c>
      <c r="CY47" s="227">
        <f t="shared" si="183"/>
        <v>128287</v>
      </c>
      <c r="CZ47" s="227">
        <f t="shared" si="183"/>
        <v>28202</v>
      </c>
      <c r="DA47" s="227">
        <f t="shared" si="183"/>
        <v>19330</v>
      </c>
      <c r="DB47" s="386">
        <f t="shared" si="183"/>
        <v>257386</v>
      </c>
      <c r="DC47" s="386">
        <f t="shared" si="183"/>
        <v>-543224</v>
      </c>
      <c r="DD47" s="386">
        <f t="shared" si="183"/>
        <v>-563223</v>
      </c>
      <c r="DE47" s="386">
        <f t="shared" si="183"/>
        <v>-352029</v>
      </c>
      <c r="DF47" s="386">
        <f t="shared" si="183"/>
        <v>-58418</v>
      </c>
      <c r="DG47" s="386">
        <f t="shared" si="183"/>
        <v>-182520</v>
      </c>
      <c r="DH47" s="386">
        <f t="shared" si="183"/>
        <v>-168716</v>
      </c>
      <c r="DI47" s="386">
        <f t="shared" si="184"/>
        <v>-105093</v>
      </c>
      <c r="DJ47" s="386">
        <f t="shared" si="184"/>
        <v>-102835</v>
      </c>
      <c r="DK47" s="386">
        <f t="shared" si="184"/>
        <v>-116678</v>
      </c>
      <c r="DL47" s="386">
        <f t="shared" si="184"/>
        <v>-43011</v>
      </c>
      <c r="DM47" s="386">
        <f t="shared" si="184"/>
        <v>-117840</v>
      </c>
      <c r="DN47" s="386">
        <f t="shared" si="184"/>
        <v>-150423</v>
      </c>
      <c r="DO47" s="386">
        <f t="shared" si="184"/>
        <v>-1071</v>
      </c>
      <c r="DP47" s="386">
        <f t="shared" si="184"/>
        <v>191271</v>
      </c>
      <c r="DQ47" s="386">
        <f t="shared" si="184"/>
        <v>111836</v>
      </c>
      <c r="DR47" s="386">
        <f t="shared" si="184"/>
        <v>91616</v>
      </c>
      <c r="DS47" s="386">
        <f t="shared" si="184"/>
        <v>218701</v>
      </c>
      <c r="DT47" s="386">
        <f t="shared" si="184"/>
        <v>-78814</v>
      </c>
      <c r="DU47" s="386"/>
      <c r="DV47" s="386"/>
      <c r="DW47" s="386"/>
      <c r="DX47" s="386"/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367454</v>
      </c>
    </row>
    <row r="48" spans="1:133" s="31" customFormat="1" ht="15">
      <c r="A48" s="138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65">
        <v>561823</v>
      </c>
      <c r="BJ48" s="529">
        <v>573362</v>
      </c>
      <c r="BK48" s="552">
        <v>608178</v>
      </c>
      <c r="BL48" s="56">
        <v>512283</v>
      </c>
      <c r="BM48" s="276">
        <v>433016</v>
      </c>
      <c r="BN48" s="276">
        <v>245641</v>
      </c>
      <c r="BO48" s="56"/>
      <c r="BP48" s="276"/>
      <c r="BQ48" s="276"/>
      <c r="BR48" s="276"/>
      <c r="BS48" s="276"/>
      <c r="BT48" s="276"/>
      <c r="BU48" s="33">
        <f t="shared" si="180"/>
        <v>-405910.25999999995</v>
      </c>
      <c r="BV48" s="36">
        <f t="shared" si="180"/>
        <v>-246878.29000000004</v>
      </c>
      <c r="BW48" s="36">
        <f t="shared" si="180"/>
        <v>48192.729999999981</v>
      </c>
      <c r="BX48" s="36">
        <f t="shared" si="180"/>
        <v>21618.470000000001</v>
      </c>
      <c r="BY48" s="36">
        <f t="shared" si="180"/>
        <v>-38776</v>
      </c>
      <c r="BZ48" s="36">
        <f t="shared" si="180"/>
        <v>-97189.790000000008</v>
      </c>
      <c r="CA48" s="36">
        <f t="shared" si="180"/>
        <v>-63471.970000000001</v>
      </c>
      <c r="CB48" s="36">
        <f t="shared" si="180"/>
        <v>-2927.7799999999988</v>
      </c>
      <c r="CC48" s="36">
        <f t="shared" si="180"/>
        <v>103668.94</v>
      </c>
      <c r="CD48" s="386">
        <f t="shared" si="180"/>
        <v>-157406.31</v>
      </c>
      <c r="CE48" s="409">
        <f t="shared" si="181"/>
        <v>66828.369999999995</v>
      </c>
      <c r="CF48" s="36">
        <f t="shared" si="181"/>
        <v>53840.020000000019</v>
      </c>
      <c r="CG48" s="36">
        <f t="shared" si="181"/>
        <v>-11008.309999999998</v>
      </c>
      <c r="CH48" s="36">
        <f t="shared" si="181"/>
        <v>-185705</v>
      </c>
      <c r="CI48" s="36">
        <f t="shared" si="181"/>
        <v>-146079</v>
      </c>
      <c r="CJ48" s="227">
        <f t="shared" si="181"/>
        <v>-15760</v>
      </c>
      <c r="CK48" s="227">
        <f t="shared" si="181"/>
        <v>-3329</v>
      </c>
      <c r="CL48" s="227">
        <f t="shared" si="181"/>
        <v>-28591</v>
      </c>
      <c r="CM48" s="227">
        <f t="shared" si="181"/>
        <v>16121</v>
      </c>
      <c r="CN48" s="227">
        <f t="shared" si="181"/>
        <v>42448</v>
      </c>
      <c r="CO48" s="227">
        <f t="shared" si="182"/>
        <v>-72118</v>
      </c>
      <c r="CP48" s="386">
        <f t="shared" si="182"/>
        <v>176267</v>
      </c>
      <c r="CQ48" s="348">
        <f t="shared" si="182"/>
        <v>354166</v>
      </c>
      <c r="CR48" s="227">
        <f t="shared" si="182"/>
        <v>210977</v>
      </c>
      <c r="CS48" s="227">
        <f t="shared" si="182"/>
        <v>229081</v>
      </c>
      <c r="CT48" s="227">
        <f t="shared" si="182"/>
        <v>140512</v>
      </c>
      <c r="CU48" s="227">
        <f t="shared" si="182"/>
        <v>195079</v>
      </c>
      <c r="CV48" s="227">
        <f t="shared" si="182"/>
        <v>135894</v>
      </c>
      <c r="CW48" s="227">
        <f t="shared" si="182"/>
        <v>52693</v>
      </c>
      <c r="CX48" s="227">
        <f t="shared" si="182"/>
        <v>83472</v>
      </c>
      <c r="CY48" s="227">
        <f t="shared" si="183"/>
        <v>64678</v>
      </c>
      <c r="CZ48" s="227">
        <f t="shared" si="183"/>
        <v>28326</v>
      </c>
      <c r="DA48" s="227">
        <f t="shared" si="183"/>
        <v>85123</v>
      </c>
      <c r="DB48" s="386">
        <f t="shared" si="183"/>
        <v>24968</v>
      </c>
      <c r="DC48" s="386">
        <f t="shared" si="183"/>
        <v>-229561</v>
      </c>
      <c r="DD48" s="386">
        <f t="shared" si="183"/>
        <v>-362942</v>
      </c>
      <c r="DE48" s="386">
        <f t="shared" si="183"/>
        <v>-153406</v>
      </c>
      <c r="DF48" s="386">
        <f t="shared" si="183"/>
        <v>44799</v>
      </c>
      <c r="DG48" s="386">
        <f t="shared" si="183"/>
        <v>-20348</v>
      </c>
      <c r="DH48" s="386">
        <f t="shared" si="183"/>
        <v>-90314</v>
      </c>
      <c r="DI48" s="386">
        <f t="shared" si="184"/>
        <v>-19602</v>
      </c>
      <c r="DJ48" s="386">
        <f t="shared" si="184"/>
        <v>-54124</v>
      </c>
      <c r="DK48" s="386">
        <f t="shared" si="184"/>
        <v>-59491</v>
      </c>
      <c r="DL48" s="386">
        <f t="shared" si="184"/>
        <v>-30535</v>
      </c>
      <c r="DM48" s="386">
        <f t="shared" si="184"/>
        <v>-42865</v>
      </c>
      <c r="DN48" s="386">
        <f t="shared" si="184"/>
        <v>27889</v>
      </c>
      <c r="DO48" s="386">
        <f t="shared" si="184"/>
        <v>58931</v>
      </c>
      <c r="DP48" s="386">
        <f t="shared" si="184"/>
        <v>224667</v>
      </c>
      <c r="DQ48" s="386">
        <f t="shared" si="184"/>
        <v>138944</v>
      </c>
      <c r="DR48" s="386">
        <f t="shared" si="184"/>
        <v>60050</v>
      </c>
      <c r="DS48" s="386">
        <f t="shared" si="184"/>
        <v>67559</v>
      </c>
      <c r="DT48" s="386">
        <f t="shared" si="184"/>
        <v>30670</v>
      </c>
      <c r="DU48" s="386"/>
      <c r="DV48" s="386"/>
      <c r="DW48" s="386"/>
      <c r="DX48" s="386"/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245641</v>
      </c>
    </row>
    <row r="49" spans="1:133" s="31" customFormat="1" ht="15">
      <c r="A49" s="138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65">
        <v>178614</v>
      </c>
      <c r="BJ49" s="529">
        <v>287466</v>
      </c>
      <c r="BK49" s="552">
        <v>257613</v>
      </c>
      <c r="BL49" s="56">
        <v>222250</v>
      </c>
      <c r="BM49" s="276">
        <v>279429</v>
      </c>
      <c r="BN49" s="276">
        <v>105495</v>
      </c>
      <c r="BO49" s="56"/>
      <c r="BP49" s="276"/>
      <c r="BQ49" s="276"/>
      <c r="BR49" s="276"/>
      <c r="BS49" s="276"/>
      <c r="BT49" s="276"/>
      <c r="BU49" s="33">
        <f t="shared" si="180"/>
        <v>48077.410000000003</v>
      </c>
      <c r="BV49" s="36">
        <f t="shared" si="180"/>
        <v>95063.01999999999</v>
      </c>
      <c r="BW49" s="36">
        <f t="shared" si="180"/>
        <v>-146077.59999999998</v>
      </c>
      <c r="BX49" s="36">
        <f t="shared" si="180"/>
        <v>92239.460000000006</v>
      </c>
      <c r="BY49" s="36">
        <f t="shared" si="180"/>
        <v>39292.589999999997</v>
      </c>
      <c r="BZ49" s="36">
        <f t="shared" si="180"/>
        <v>69933.419999999998</v>
      </c>
      <c r="CA49" s="36">
        <f t="shared" si="180"/>
        <v>41234.019999999997</v>
      </c>
      <c r="CB49" s="36">
        <f t="shared" si="180"/>
        <v>97083.240000000005</v>
      </c>
      <c r="CC49" s="36">
        <f t="shared" si="180"/>
        <v>-55385.339999999997</v>
      </c>
      <c r="CD49" s="386">
        <f t="shared" si="180"/>
        <v>62112.970000000001</v>
      </c>
      <c r="CE49" s="409">
        <f t="shared" si="181"/>
        <v>104230.72</v>
      </c>
      <c r="CF49" s="36">
        <f t="shared" si="181"/>
        <v>69500.559999999998</v>
      </c>
      <c r="CG49" s="36">
        <f t="shared" si="181"/>
        <v>-71140.630000000005</v>
      </c>
      <c r="CH49" s="36">
        <f t="shared" si="181"/>
        <v>-175074</v>
      </c>
      <c r="CI49" s="36">
        <f t="shared" si="181"/>
        <v>-3176</v>
      </c>
      <c r="CJ49" s="227">
        <f t="shared" si="181"/>
        <v>67111</v>
      </c>
      <c r="CK49" s="227">
        <f t="shared" si="181"/>
        <v>-37071</v>
      </c>
      <c r="CL49" s="227">
        <f t="shared" si="181"/>
        <v>29428</v>
      </c>
      <c r="CM49" s="227">
        <f t="shared" si="181"/>
        <v>68943</v>
      </c>
      <c r="CN49" s="227">
        <f t="shared" si="181"/>
        <v>50022</v>
      </c>
      <c r="CO49" s="227">
        <f t="shared" si="182"/>
        <v>6837</v>
      </c>
      <c r="CP49" s="386">
        <f t="shared" si="182"/>
        <v>-43317</v>
      </c>
      <c r="CQ49" s="348">
        <f t="shared" si="182"/>
        <v>186334</v>
      </c>
      <c r="CR49" s="227">
        <f t="shared" si="182"/>
        <v>-12468</v>
      </c>
      <c r="CS49" s="227">
        <f t="shared" si="182"/>
        <v>321473</v>
      </c>
      <c r="CT49" s="227">
        <f t="shared" si="182"/>
        <v>222912</v>
      </c>
      <c r="CU49" s="227">
        <f t="shared" si="182"/>
        <v>194352</v>
      </c>
      <c r="CV49" s="227">
        <f t="shared" si="182"/>
        <v>128456</v>
      </c>
      <c r="CW49" s="227">
        <f t="shared" si="182"/>
        <v>22045</v>
      </c>
      <c r="CX49" s="227">
        <f t="shared" si="182"/>
        <v>36282</v>
      </c>
      <c r="CY49" s="227">
        <f t="shared" si="183"/>
        <v>6225</v>
      </c>
      <c r="CZ49" s="227">
        <f t="shared" si="183"/>
        <v>-69195</v>
      </c>
      <c r="DA49" s="227">
        <f t="shared" si="183"/>
        <v>209166</v>
      </c>
      <c r="DB49" s="386">
        <f t="shared" si="183"/>
        <v>499931</v>
      </c>
      <c r="DC49" s="386">
        <f t="shared" si="183"/>
        <v>145077</v>
      </c>
      <c r="DD49" s="386">
        <f t="shared" si="183"/>
        <v>232766</v>
      </c>
      <c r="DE49" s="386">
        <f t="shared" si="183"/>
        <v>-199891</v>
      </c>
      <c r="DF49" s="386">
        <f t="shared" si="183"/>
        <v>-152792</v>
      </c>
      <c r="DG49" s="386">
        <f t="shared" si="183"/>
        <v>-190942</v>
      </c>
      <c r="DH49" s="386">
        <f t="shared" si="183"/>
        <v>-291454</v>
      </c>
      <c r="DI49" s="386">
        <f t="shared" si="184"/>
        <v>35784</v>
      </c>
      <c r="DJ49" s="386">
        <f t="shared" si="184"/>
        <v>149289</v>
      </c>
      <c r="DK49" s="386">
        <f t="shared" si="184"/>
        <v>-147129</v>
      </c>
      <c r="DL49" s="386">
        <f t="shared" si="184"/>
        <v>-53628</v>
      </c>
      <c r="DM49" s="386">
        <f t="shared" si="184"/>
        <v>-277282</v>
      </c>
      <c r="DN49" s="386">
        <f t="shared" si="184"/>
        <v>-518781</v>
      </c>
      <c r="DO49" s="386">
        <f t="shared" si="184"/>
        <v>-302209</v>
      </c>
      <c r="DP49" s="386">
        <f t="shared" si="184"/>
        <v>-123653</v>
      </c>
      <c r="DQ49" s="386">
        <f t="shared" si="184"/>
        <v>-5792</v>
      </c>
      <c r="DR49" s="386">
        <f t="shared" si="184"/>
        <v>45903</v>
      </c>
      <c r="DS49" s="386">
        <f t="shared" si="184"/>
        <v>105688</v>
      </c>
      <c r="DT49" s="386">
        <f t="shared" si="184"/>
        <v>42177</v>
      </c>
      <c r="DU49" s="386"/>
      <c r="DV49" s="386"/>
      <c r="DW49" s="386"/>
      <c r="DX49" s="386"/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105495</v>
      </c>
    </row>
    <row r="50" spans="1:133" s="122" customFormat="1" ht="15">
      <c r="A50" s="139"/>
      <c r="B50" s="32" t="s">
        <v>144</v>
      </c>
      <c r="C50" s="132">
        <f t="shared" si="185" ref="C50:V50">SUM(C45:C49)</f>
        <v>7159239.5200000005</v>
      </c>
      <c r="D50" s="133">
        <f t="shared" si="185"/>
        <v>7005498.0500000007</v>
      </c>
      <c r="E50" s="133">
        <f t="shared" si="185"/>
        <v>4717446.3999999994</v>
      </c>
      <c r="F50" s="133">
        <f t="shared" si="185"/>
        <v>2689198.5799999996</v>
      </c>
      <c r="G50" s="133">
        <f t="shared" si="185"/>
        <v>2026823.3900000001</v>
      </c>
      <c r="H50" s="133">
        <f t="shared" si="185"/>
        <v>1386886.9500000002</v>
      </c>
      <c r="I50" s="133">
        <f t="shared" si="185"/>
        <v>1281164.5600000001</v>
      </c>
      <c r="J50" s="133">
        <f t="shared" si="185"/>
        <v>1149869.9399999999</v>
      </c>
      <c r="K50" s="133">
        <f t="shared" si="185"/>
        <v>1526893.9300000002</v>
      </c>
      <c r="L50" s="134">
        <f t="shared" si="185"/>
        <v>2625283.3799999999</v>
      </c>
      <c r="M50" s="133">
        <f t="shared" si="185"/>
        <v>4055390.3199999998</v>
      </c>
      <c r="N50" s="133">
        <f t="shared" si="185"/>
        <v>5660846.6900000004</v>
      </c>
      <c r="O50" s="133">
        <f t="shared" si="185"/>
        <v>5965717.8599999994</v>
      </c>
      <c r="P50" s="133">
        <f t="shared" si="185"/>
        <v>5919652</v>
      </c>
      <c r="Q50" s="133">
        <f t="shared" si="185"/>
        <v>4648207</v>
      </c>
      <c r="R50" s="133">
        <f t="shared" si="185"/>
        <v>3302551</v>
      </c>
      <c r="S50" s="133">
        <f t="shared" si="185"/>
        <v>1649327</v>
      </c>
      <c r="T50" s="133">
        <f t="shared" si="185"/>
        <v>1281443</v>
      </c>
      <c r="U50" s="133">
        <f t="shared" si="185"/>
        <v>1196253</v>
      </c>
      <c r="V50" s="133">
        <f t="shared" si="185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66">
        <v>6480423</v>
      </c>
      <c r="BJ50" s="530">
        <v>8726753</v>
      </c>
      <c r="BK50" s="553">
        <v>9018897</v>
      </c>
      <c r="BL50" s="37">
        <v>7972875</v>
      </c>
      <c r="BM50" s="277">
        <v>6894568</v>
      </c>
      <c r="BN50" s="277">
        <v>4000178</v>
      </c>
      <c r="BO50" s="37"/>
      <c r="BP50" s="277"/>
      <c r="BQ50" s="277"/>
      <c r="BR50" s="277"/>
      <c r="BS50" s="277"/>
      <c r="BT50" s="277"/>
      <c r="BU50" s="132">
        <f t="shared" si="186" ref="BU50:BY50">SUM(BU45:BU49)</f>
        <v>-1193521.6600000004</v>
      </c>
      <c r="BV50" s="135">
        <f t="shared" si="186"/>
        <v>-1085846.0500000003</v>
      </c>
      <c r="BW50" s="135">
        <f t="shared" si="186"/>
        <v>-69239.399999999907</v>
      </c>
      <c r="BX50" s="135">
        <f t="shared" si="186"/>
        <v>613352.42000000016</v>
      </c>
      <c r="BY50" s="135">
        <f t="shared" si="186"/>
        <v>-377496.39000000001</v>
      </c>
      <c r="BZ50" s="135">
        <f t="shared" si="187" ref="BZ50:CH50">SUM(BZ45:BZ49)</f>
        <v>-105443.95000000006</v>
      </c>
      <c r="CA50" s="135">
        <f t="shared" si="187"/>
        <v>-84911.560000000056</v>
      </c>
      <c r="CB50" s="135">
        <f t="shared" si="187"/>
        <v>148599.06</v>
      </c>
      <c r="CC50" s="135">
        <f t="shared" si="187"/>
        <v>-20191.929999999993</v>
      </c>
      <c r="CD50" s="387">
        <f t="shared" si="187"/>
        <v>-187751.37999999995</v>
      </c>
      <c r="CE50" s="410">
        <f t="shared" si="187"/>
        <v>230318.67999999979</v>
      </c>
      <c r="CF50" s="135">
        <f t="shared" si="187"/>
        <v>250701.31000000023</v>
      </c>
      <c r="CG50" s="135">
        <f t="shared" si="187"/>
        <v>277851.14000000007</v>
      </c>
      <c r="CH50" s="135">
        <f t="shared" si="187"/>
        <v>-533158</v>
      </c>
      <c r="CI50" s="135">
        <f t="shared" si="188" ref="CI50:CJ50">SUM(CI45:CI49)</f>
        <v>-685732</v>
      </c>
      <c r="CJ50" s="228">
        <f t="shared" si="188"/>
        <v>-568485</v>
      </c>
      <c r="CK50" s="228">
        <f t="shared" si="189" ref="CK50:CL50">SUM(CK45:CK49)</f>
        <v>-92127</v>
      </c>
      <c r="CL50" s="228">
        <f t="shared" si="189"/>
        <v>-48231</v>
      </c>
      <c r="CM50" s="228">
        <f t="shared" si="190" ref="CM50">SUM(CM45:CM49)</f>
        <v>54611</v>
      </c>
      <c r="CN50" s="228">
        <f t="shared" si="191" ref="CN50:CO50">SUM(CN45:CN49)</f>
        <v>117151</v>
      </c>
      <c r="CO50" s="228">
        <f t="shared" si="191"/>
        <v>-51336</v>
      </c>
      <c r="CP50" s="387">
        <f t="shared" si="192" ref="CP50:CQ50">SUM(CP45:CP49)</f>
        <v>129092</v>
      </c>
      <c r="CQ50" s="349">
        <f t="shared" si="192"/>
        <v>2094101</v>
      </c>
      <c r="CR50" s="228">
        <f t="shared" si="193" ref="CR50">SUM(CR45:CR49)</f>
        <v>1580225</v>
      </c>
      <c r="CS50" s="228">
        <f t="shared" si="194" ref="CS50">SUM(CS45:CS49)</f>
        <v>2456963</v>
      </c>
      <c r="CT50" s="228">
        <f t="shared" si="195" ref="CT50">SUM(CT45:CT49)</f>
        <v>1566323</v>
      </c>
      <c r="CU50" s="228">
        <f t="shared" si="196" ref="CU50">SUM(CU45:CU49)</f>
        <v>1845201</v>
      </c>
      <c r="CV50" s="228">
        <f t="shared" si="197" ref="CV50">SUM(CV45:CV49)</f>
        <v>1300641</v>
      </c>
      <c r="CW50" s="228">
        <f t="shared" si="198" ref="CW50">SUM(CW45:CW49)</f>
        <v>781346</v>
      </c>
      <c r="CX50" s="228">
        <f t="shared" si="199" ref="CX50">SUM(CX45:CX49)</f>
        <v>710535</v>
      </c>
      <c r="CY50" s="228">
        <f t="shared" si="200" ref="CY50">SUM(CY45:CY49)</f>
        <v>731254</v>
      </c>
      <c r="CZ50" s="228">
        <f t="shared" si="201" ref="CZ50">SUM(CZ45:CZ49)</f>
        <v>239369</v>
      </c>
      <c r="DA50" s="228">
        <f t="shared" si="202" ref="DA50">SUM(DA45:DA49)</f>
        <v>1042772</v>
      </c>
      <c r="DB50" s="387">
        <f t="shared" si="203" ref="DB50">SUM(DB45:DB49)</f>
        <v>2421718</v>
      </c>
      <c r="DC50" s="387">
        <f t="shared" si="204" ref="DC50">SUM(DC45:DC49)</f>
        <v>542153</v>
      </c>
      <c r="DD50" s="387">
        <f t="shared" si="205" ref="DD50">SUM(DD45:DD49)</f>
        <v>485841</v>
      </c>
      <c r="DE50" s="387">
        <f t="shared" si="206" ref="DE50">SUM(DE45:DE49)</f>
        <v>-182841</v>
      </c>
      <c r="DF50" s="387">
        <f t="shared" si="207" ref="DF50:DG50">SUM(DF45:DF49)</f>
        <v>455533</v>
      </c>
      <c r="DG50" s="387">
        <f t="shared" si="207"/>
        <v>-375919</v>
      </c>
      <c r="DH50" s="387">
        <f t="shared" si="208" ref="DH50">SUM(DH45:DH49)</f>
        <v>-901805</v>
      </c>
      <c r="DI50" s="387">
        <f t="shared" si="209" ref="DI50">SUM(DI45:DI49)</f>
        <v>-321410</v>
      </c>
      <c r="DJ50" s="387">
        <f t="shared" si="210" ref="DJ50:DK50">SUM(DJ45:DJ49)</f>
        <v>-295917</v>
      </c>
      <c r="DK50" s="387">
        <f t="shared" si="210"/>
        <v>-730540</v>
      </c>
      <c r="DL50" s="387">
        <f t="shared" si="211" ref="DL50:DM50">SUM(DL45:DL49)</f>
        <v>-370748</v>
      </c>
      <c r="DM50" s="387">
        <f t="shared" si="211"/>
        <v>-957441</v>
      </c>
      <c r="DN50" s="387">
        <f t="shared" si="212" ref="DN50:DO50">SUM(DN45:DN49)</f>
        <v>-1662325</v>
      </c>
      <c r="DO50" s="387">
        <f t="shared" si="212"/>
        <v>-441540</v>
      </c>
      <c r="DP50" s="387">
        <f t="shared" si="213" ref="DP50">SUM(DP45:DP49)</f>
        <v>749139</v>
      </c>
      <c r="DQ50" s="387">
        <f t="shared" si="214" ref="DQ50:DR50">SUM(DQ45:DQ49)</f>
        <v>501206</v>
      </c>
      <c r="DR50" s="387">
        <f t="shared" si="214"/>
        <v>564525</v>
      </c>
      <c r="DS50" s="387">
        <f t="shared" si="215" ref="DS50:DT50">SUM(DS45:DS49)</f>
        <v>1462811</v>
      </c>
      <c r="DT50" s="387">
        <f t="shared" si="215"/>
        <v>867276</v>
      </c>
      <c r="DU50" s="387"/>
      <c r="DV50" s="387"/>
      <c r="DW50" s="387"/>
      <c r="DX50" s="387"/>
      <c r="DY50" s="387"/>
      <c r="DZ50" s="387"/>
      <c r="EA50" s="387"/>
      <c r="EB50" s="327"/>
      <c r="EC50" s="37">
        <f>SUM(EC45:EC49)</f>
        <v>4000178</v>
      </c>
    </row>
    <row r="51" spans="1:133" s="31" customFormat="1" ht="15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67"/>
      <c r="BJ51" s="531"/>
      <c r="BK51" s="554"/>
      <c r="BL51" s="42"/>
      <c r="BM51" s="278"/>
      <c r="BN51" s="278"/>
      <c r="BO51" s="42"/>
      <c r="BP51" s="278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ht="15">
      <c r="A52" s="138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65">
        <v>819933</v>
      </c>
      <c r="BJ52" s="529">
        <v>1880228</v>
      </c>
      <c r="BK52" s="552">
        <v>2764296</v>
      </c>
      <c r="BL52" s="56">
        <v>3320845</v>
      </c>
      <c r="BM52" s="276">
        <v>3083307</v>
      </c>
      <c r="BN52" s="276">
        <v>2870473</v>
      </c>
      <c r="BO52" s="56"/>
      <c r="BP52" s="276"/>
      <c r="BQ52" s="276"/>
      <c r="BR52" s="276"/>
      <c r="BS52" s="276"/>
      <c r="BT52" s="276"/>
      <c r="BU52" s="33">
        <f t="shared" si="216" ref="BU52:CD56">O52-C52</f>
        <v>-40811.610000000335</v>
      </c>
      <c r="BV52" s="36">
        <f t="shared" si="216"/>
        <v>-110667.08000000007</v>
      </c>
      <c r="BW52" s="36">
        <f t="shared" si="216"/>
        <v>-461425.22999999998</v>
      </c>
      <c r="BX52" s="36">
        <f t="shared" si="216"/>
        <v>152045.71999999997</v>
      </c>
      <c r="BY52" s="36">
        <f t="shared" si="216"/>
        <v>248402.6399999999</v>
      </c>
      <c r="BZ52" s="36">
        <f t="shared" si="216"/>
        <v>-25271.900000000023</v>
      </c>
      <c r="CA52" s="36">
        <f t="shared" si="216"/>
        <v>61243.390000000014</v>
      </c>
      <c r="CB52" s="36">
        <f t="shared" si="216"/>
        <v>53301.570000000007</v>
      </c>
      <c r="CC52" s="36">
        <f t="shared" si="216"/>
        <v>90818.309999999998</v>
      </c>
      <c r="CD52" s="386">
        <f t="shared" si="216"/>
        <v>61828.940000000002</v>
      </c>
      <c r="CE52" s="409">
        <f t="shared" si="217" ref="CE52:CN56">Y52-M52</f>
        <v>-30840.920000000042</v>
      </c>
      <c r="CF52" s="36">
        <f t="shared" si="217"/>
        <v>-9438.2399999999907</v>
      </c>
      <c r="CG52" s="36">
        <f t="shared" si="217"/>
        <v>121861.93000000017</v>
      </c>
      <c r="CH52" s="36">
        <f t="shared" si="217"/>
        <v>-15451</v>
      </c>
      <c r="CI52" s="36">
        <f t="shared" si="217"/>
        <v>116022</v>
      </c>
      <c r="CJ52" s="227">
        <f t="shared" si="217"/>
        <v>-286019</v>
      </c>
      <c r="CK52" s="227">
        <f t="shared" si="217"/>
        <v>-472027</v>
      </c>
      <c r="CL52" s="227">
        <f t="shared" si="217"/>
        <v>-122860</v>
      </c>
      <c r="CM52" s="227">
        <f t="shared" si="217"/>
        <v>-122580</v>
      </c>
      <c r="CN52" s="227">
        <f t="shared" si="217"/>
        <v>-103231</v>
      </c>
      <c r="CO52" s="227">
        <f t="shared" si="218" ref="CO52:CX56">AI52-W52</f>
        <v>-89662</v>
      </c>
      <c r="CP52" s="386">
        <f t="shared" si="218"/>
        <v>-173014</v>
      </c>
      <c r="CQ52" s="348">
        <f t="shared" si="218"/>
        <v>-151589</v>
      </c>
      <c r="CR52" s="227">
        <f t="shared" si="218"/>
        <v>88774</v>
      </c>
      <c r="CS52" s="227">
        <f t="shared" si="218"/>
        <v>64453</v>
      </c>
      <c r="CT52" s="227">
        <f t="shared" si="218"/>
        <v>343142</v>
      </c>
      <c r="CU52" s="227">
        <f t="shared" si="218"/>
        <v>304220</v>
      </c>
      <c r="CV52" s="227">
        <f t="shared" si="218"/>
        <v>412552</v>
      </c>
      <c r="CW52" s="227">
        <f t="shared" si="218"/>
        <v>292343</v>
      </c>
      <c r="CX52" s="227">
        <f t="shared" si="218"/>
        <v>203303</v>
      </c>
      <c r="CY52" s="227">
        <f t="shared" si="219" ref="CY52:DH56">AS52-AG52</f>
        <v>268552</v>
      </c>
      <c r="CZ52" s="227">
        <f t="shared" si="219"/>
        <v>104141</v>
      </c>
      <c r="DA52" s="227">
        <f t="shared" si="219"/>
        <v>136669</v>
      </c>
      <c r="DB52" s="386">
        <f t="shared" si="219"/>
        <v>420675</v>
      </c>
      <c r="DC52" s="386">
        <f t="shared" si="219"/>
        <v>363922</v>
      </c>
      <c r="DD52" s="386">
        <f t="shared" si="219"/>
        <v>447733</v>
      </c>
      <c r="DE52" s="386">
        <f t="shared" si="219"/>
        <v>333785</v>
      </c>
      <c r="DF52" s="386">
        <f t="shared" si="219"/>
        <v>96367</v>
      </c>
      <c r="DG52" s="386">
        <f t="shared" si="219"/>
        <v>246521</v>
      </c>
      <c r="DH52" s="386">
        <f t="shared" si="219"/>
        <v>38034</v>
      </c>
      <c r="DI52" s="386">
        <f t="shared" si="220" ref="DI52:DT56">BC52-AQ52</f>
        <v>-133157</v>
      </c>
      <c r="DJ52" s="386">
        <f t="shared" si="220"/>
        <v>-112970</v>
      </c>
      <c r="DK52" s="386">
        <f t="shared" si="220"/>
        <v>-256571</v>
      </c>
      <c r="DL52" s="386">
        <f t="shared" si="220"/>
        <v>-78462</v>
      </c>
      <c r="DM52" s="386">
        <f t="shared" si="220"/>
        <v>-148370</v>
      </c>
      <c r="DN52" s="386">
        <f t="shared" si="220"/>
        <v>-370611</v>
      </c>
      <c r="DO52" s="386">
        <f t="shared" si="220"/>
        <v>-278104</v>
      </c>
      <c r="DP52" s="386">
        <f t="shared" si="220"/>
        <v>-279175</v>
      </c>
      <c r="DQ52" s="386">
        <f t="shared" si="220"/>
        <v>66934</v>
      </c>
      <c r="DR52" s="386">
        <f t="shared" si="220"/>
        <v>305346</v>
      </c>
      <c r="DS52" s="386">
        <f t="shared" si="220"/>
        <v>238637</v>
      </c>
      <c r="DT52" s="386">
        <f t="shared" si="220"/>
        <v>705200</v>
      </c>
      <c r="DU52" s="386"/>
      <c r="DV52" s="386"/>
      <c r="DW52" s="386"/>
      <c r="DX52" s="386"/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2870473</v>
      </c>
    </row>
    <row r="53" spans="1:133" s="31" customFormat="1" ht="15">
      <c r="A53" s="138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65">
        <v>375209</v>
      </c>
      <c r="BJ53" s="529">
        <v>716538</v>
      </c>
      <c r="BK53" s="552">
        <v>992337</v>
      </c>
      <c r="BL53" s="56">
        <v>1097256</v>
      </c>
      <c r="BM53" s="276">
        <v>979865</v>
      </c>
      <c r="BN53" s="276">
        <v>1126920</v>
      </c>
      <c r="BO53" s="56"/>
      <c r="BP53" s="276"/>
      <c r="BQ53" s="276"/>
      <c r="BR53" s="276"/>
      <c r="BS53" s="276"/>
      <c r="BT53" s="276"/>
      <c r="BU53" s="33">
        <f t="shared" si="216"/>
        <v>-14655.830000000016</v>
      </c>
      <c r="BV53" s="36">
        <f t="shared" si="216"/>
        <v>-65093.130000000005</v>
      </c>
      <c r="BW53" s="36">
        <f t="shared" si="216"/>
        <v>-127468.51000000001</v>
      </c>
      <c r="BX53" s="36">
        <f t="shared" si="216"/>
        <v>-73070.349999999977</v>
      </c>
      <c r="BY53" s="36">
        <f t="shared" si="216"/>
        <v>-25322.979999999981</v>
      </c>
      <c r="BZ53" s="36">
        <f t="shared" si="216"/>
        <v>-32567.630000000005</v>
      </c>
      <c r="CA53" s="36">
        <f t="shared" si="216"/>
        <v>3252.2200000000012</v>
      </c>
      <c r="CB53" s="36">
        <f t="shared" si="216"/>
        <v>6152.9900000000052</v>
      </c>
      <c r="CC53" s="36">
        <f t="shared" si="216"/>
        <v>3522.2899999999936</v>
      </c>
      <c r="CD53" s="386">
        <f t="shared" si="216"/>
        <v>9946.5299999999988</v>
      </c>
      <c r="CE53" s="409">
        <f t="shared" si="217"/>
        <v>7583.0599999999977</v>
      </c>
      <c r="CF53" s="36">
        <f t="shared" si="217"/>
        <v>-8102.390000000014</v>
      </c>
      <c r="CG53" s="36">
        <f t="shared" si="217"/>
        <v>98973.650000000023</v>
      </c>
      <c r="CH53" s="36">
        <f t="shared" si="217"/>
        <v>119412</v>
      </c>
      <c r="CI53" s="36">
        <f t="shared" si="217"/>
        <v>155958</v>
      </c>
      <c r="CJ53" s="227">
        <f t="shared" si="217"/>
        <v>98306</v>
      </c>
      <c r="CK53" s="227">
        <f t="shared" si="217"/>
        <v>2451</v>
      </c>
      <c r="CL53" s="227">
        <f t="shared" si="217"/>
        <v>40372</v>
      </c>
      <c r="CM53" s="227">
        <f t="shared" si="217"/>
        <v>31980</v>
      </c>
      <c r="CN53" s="227">
        <f t="shared" si="217"/>
        <v>606</v>
      </c>
      <c r="CO53" s="227">
        <f t="shared" si="218"/>
        <v>-1307</v>
      </c>
      <c r="CP53" s="386">
        <f t="shared" si="218"/>
        <v>-19184</v>
      </c>
      <c r="CQ53" s="348">
        <f t="shared" si="218"/>
        <v>41550</v>
      </c>
      <c r="CR53" s="227">
        <f t="shared" si="218"/>
        <v>103066</v>
      </c>
      <c r="CS53" s="227">
        <f t="shared" si="218"/>
        <v>176657</v>
      </c>
      <c r="CT53" s="227">
        <f t="shared" si="218"/>
        <v>179044</v>
      </c>
      <c r="CU53" s="227">
        <f t="shared" si="218"/>
        <v>153074</v>
      </c>
      <c r="CV53" s="227">
        <f t="shared" si="218"/>
        <v>167485</v>
      </c>
      <c r="CW53" s="227">
        <f t="shared" si="218"/>
        <v>116566</v>
      </c>
      <c r="CX53" s="227">
        <f t="shared" si="218"/>
        <v>68786</v>
      </c>
      <c r="CY53" s="227">
        <f t="shared" si="219"/>
        <v>88841</v>
      </c>
      <c r="CZ53" s="227">
        <f t="shared" si="219"/>
        <v>67253</v>
      </c>
      <c r="DA53" s="227">
        <f t="shared" si="219"/>
        <v>96293</v>
      </c>
      <c r="DB53" s="386">
        <f t="shared" si="219"/>
        <v>186833</v>
      </c>
      <c r="DC53" s="386">
        <f t="shared" si="219"/>
        <v>162322</v>
      </c>
      <c r="DD53" s="386">
        <f t="shared" si="219"/>
        <v>235848</v>
      </c>
      <c r="DE53" s="386">
        <f t="shared" si="219"/>
        <v>156154</v>
      </c>
      <c r="DF53" s="386">
        <f t="shared" si="219"/>
        <v>144412</v>
      </c>
      <c r="DG53" s="386">
        <f t="shared" si="219"/>
        <v>177246</v>
      </c>
      <c r="DH53" s="386">
        <f t="shared" si="219"/>
        <v>115258</v>
      </c>
      <c r="DI53" s="386">
        <f t="shared" si="220"/>
        <v>1958</v>
      </c>
      <c r="DJ53" s="386">
        <f t="shared" si="220"/>
        <v>-6060</v>
      </c>
      <c r="DK53" s="386">
        <f t="shared" si="220"/>
        <v>-49061</v>
      </c>
      <c r="DL53" s="386">
        <f t="shared" si="220"/>
        <v>18482</v>
      </c>
      <c r="DM53" s="386">
        <f t="shared" si="220"/>
        <v>-37290</v>
      </c>
      <c r="DN53" s="386">
        <f t="shared" si="220"/>
        <v>-77174</v>
      </c>
      <c r="DO53" s="386">
        <f t="shared" si="220"/>
        <v>-34908</v>
      </c>
      <c r="DP53" s="386">
        <f t="shared" si="220"/>
        <v>-23109</v>
      </c>
      <c r="DQ53" s="386">
        <f t="shared" si="220"/>
        <v>108849</v>
      </c>
      <c r="DR53" s="386">
        <f t="shared" si="220"/>
        <v>152282</v>
      </c>
      <c r="DS53" s="386">
        <f t="shared" si="220"/>
        <v>90236</v>
      </c>
      <c r="DT53" s="386">
        <f t="shared" si="220"/>
        <v>377274</v>
      </c>
      <c r="DU53" s="386"/>
      <c r="DV53" s="386"/>
      <c r="DW53" s="386"/>
      <c r="DX53" s="386"/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1126920</v>
      </c>
    </row>
    <row r="54" spans="1:133" s="31" customFormat="1" ht="15">
      <c r="A54" s="138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65">
        <v>185491</v>
      </c>
      <c r="BJ54" s="529">
        <v>354106</v>
      </c>
      <c r="BK54" s="552">
        <v>525388</v>
      </c>
      <c r="BL54" s="56">
        <v>645448</v>
      </c>
      <c r="BM54" s="276">
        <v>570777</v>
      </c>
      <c r="BN54" s="276">
        <v>437086</v>
      </c>
      <c r="BO54" s="56"/>
      <c r="BP54" s="276"/>
      <c r="BQ54" s="276"/>
      <c r="BR54" s="276"/>
      <c r="BS54" s="276"/>
      <c r="BT54" s="276"/>
      <c r="BU54" s="33">
        <f t="shared" si="216"/>
        <v>174070.20000000001</v>
      </c>
      <c r="BV54" s="36">
        <f t="shared" si="216"/>
        <v>151498.59999999998</v>
      </c>
      <c r="BW54" s="36">
        <f t="shared" si="216"/>
        <v>75406.659999999974</v>
      </c>
      <c r="BX54" s="36">
        <f t="shared" si="216"/>
        <v>113992.85999999999</v>
      </c>
      <c r="BY54" s="36">
        <f t="shared" si="216"/>
        <v>39253.450000000012</v>
      </c>
      <c r="BZ54" s="36">
        <f t="shared" si="216"/>
        <v>76770.929999999993</v>
      </c>
      <c r="CA54" s="36">
        <f t="shared" si="216"/>
        <v>-10381.070000000007</v>
      </c>
      <c r="CB54" s="36">
        <f t="shared" si="216"/>
        <v>8784.25</v>
      </c>
      <c r="CC54" s="36">
        <f t="shared" si="216"/>
        <v>8465.1199999999953</v>
      </c>
      <c r="CD54" s="386">
        <f t="shared" si="216"/>
        <v>-7933.4600000000064</v>
      </c>
      <c r="CE54" s="409">
        <f t="shared" si="217"/>
        <v>21458.850000000006</v>
      </c>
      <c r="CF54" s="36">
        <f t="shared" si="217"/>
        <v>-2280.679999999993</v>
      </c>
      <c r="CG54" s="36">
        <f t="shared" si="217"/>
        <v>-183048.85999999999</v>
      </c>
      <c r="CH54" s="36">
        <f t="shared" si="217"/>
        <v>-212047</v>
      </c>
      <c r="CI54" s="36">
        <f t="shared" si="217"/>
        <v>-136499</v>
      </c>
      <c r="CJ54" s="227">
        <f t="shared" si="217"/>
        <v>-119078</v>
      </c>
      <c r="CK54" s="227">
        <f t="shared" si="217"/>
        <v>-72558</v>
      </c>
      <c r="CL54" s="227">
        <f t="shared" si="217"/>
        <v>-105949</v>
      </c>
      <c r="CM54" s="227">
        <f t="shared" si="217"/>
        <v>-14212</v>
      </c>
      <c r="CN54" s="227">
        <f t="shared" si="217"/>
        <v>-5983</v>
      </c>
      <c r="CO54" s="227">
        <f t="shared" si="218"/>
        <v>22054</v>
      </c>
      <c r="CP54" s="386">
        <f t="shared" si="218"/>
        <v>34361</v>
      </c>
      <c r="CQ54" s="348">
        <f t="shared" si="218"/>
        <v>80991</v>
      </c>
      <c r="CR54" s="227">
        <f t="shared" si="218"/>
        <v>181717</v>
      </c>
      <c r="CS54" s="227">
        <f t="shared" si="218"/>
        <v>331152</v>
      </c>
      <c r="CT54" s="227">
        <f t="shared" si="218"/>
        <v>191736</v>
      </c>
      <c r="CU54" s="227">
        <f t="shared" si="218"/>
        <v>193875</v>
      </c>
      <c r="CV54" s="227">
        <f t="shared" si="218"/>
        <v>161163</v>
      </c>
      <c r="CW54" s="227">
        <f t="shared" si="218"/>
        <v>103998</v>
      </c>
      <c r="CX54" s="227">
        <f t="shared" si="218"/>
        <v>81274</v>
      </c>
      <c r="CY54" s="227">
        <f t="shared" si="219"/>
        <v>78426</v>
      </c>
      <c r="CZ54" s="227">
        <f t="shared" si="219"/>
        <v>58099</v>
      </c>
      <c r="DA54" s="227">
        <f t="shared" si="219"/>
        <v>17280</v>
      </c>
      <c r="DB54" s="386">
        <f t="shared" si="219"/>
        <v>60792</v>
      </c>
      <c r="DC54" s="386">
        <f t="shared" si="219"/>
        <v>-31169</v>
      </c>
      <c r="DD54" s="386">
        <f t="shared" si="219"/>
        <v>-73448</v>
      </c>
      <c r="DE54" s="386">
        <f t="shared" si="219"/>
        <v>-166108</v>
      </c>
      <c r="DF54" s="386">
        <f t="shared" si="219"/>
        <v>-2347</v>
      </c>
      <c r="DG54" s="386">
        <f t="shared" si="219"/>
        <v>46518</v>
      </c>
      <c r="DH54" s="386">
        <f t="shared" si="219"/>
        <v>-69579</v>
      </c>
      <c r="DI54" s="386">
        <f t="shared" si="220"/>
        <v>-65521</v>
      </c>
      <c r="DJ54" s="386">
        <f t="shared" si="220"/>
        <v>-1136</v>
      </c>
      <c r="DK54" s="386">
        <f t="shared" si="220"/>
        <v>-42717</v>
      </c>
      <c r="DL54" s="386">
        <f t="shared" si="220"/>
        <v>-38101</v>
      </c>
      <c r="DM54" s="386">
        <f t="shared" si="220"/>
        <v>-839</v>
      </c>
      <c r="DN54" s="386">
        <f t="shared" si="220"/>
        <v>-68420</v>
      </c>
      <c r="DO54" s="386">
        <f t="shared" si="220"/>
        <v>-15626</v>
      </c>
      <c r="DP54" s="386">
        <f t="shared" si="220"/>
        <v>-5512</v>
      </c>
      <c r="DQ54" s="386">
        <f t="shared" si="220"/>
        <v>54110</v>
      </c>
      <c r="DR54" s="386">
        <f t="shared" si="220"/>
        <v>109707</v>
      </c>
      <c r="DS54" s="386">
        <f t="shared" si="220"/>
        <v>-27617</v>
      </c>
      <c r="DT54" s="386">
        <f t="shared" si="220"/>
        <v>72582</v>
      </c>
      <c r="DU54" s="386"/>
      <c r="DV54" s="386"/>
      <c r="DW54" s="386"/>
      <c r="DX54" s="386"/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437086</v>
      </c>
    </row>
    <row r="55" spans="1:133" s="31" customFormat="1" ht="15">
      <c r="A55" s="138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65">
        <v>117186</v>
      </c>
      <c r="BJ55" s="529">
        <v>148710</v>
      </c>
      <c r="BK55" s="552">
        <v>167390</v>
      </c>
      <c r="BL55" s="56">
        <v>179506</v>
      </c>
      <c r="BM55" s="276">
        <v>175885</v>
      </c>
      <c r="BN55" s="276">
        <v>159226</v>
      </c>
      <c r="BO55" s="56"/>
      <c r="BP55" s="276"/>
      <c r="BQ55" s="276"/>
      <c r="BR55" s="276"/>
      <c r="BS55" s="276"/>
      <c r="BT55" s="276"/>
      <c r="BU55" s="33">
        <f t="shared" si="216"/>
        <v>2640.5200000000186</v>
      </c>
      <c r="BV55" s="36">
        <f t="shared" si="216"/>
        <v>-2095.1499999999942</v>
      </c>
      <c r="BW55" s="36">
        <f t="shared" si="216"/>
        <v>-155057.34999999998</v>
      </c>
      <c r="BX55" s="36">
        <f t="shared" si="216"/>
        <v>-25015.440000000002</v>
      </c>
      <c r="BY55" s="36">
        <f t="shared" si="216"/>
        <v>-14370.229999999996</v>
      </c>
      <c r="BZ55" s="36">
        <f t="shared" si="216"/>
        <v>-10844.599999999999</v>
      </c>
      <c r="CA55" s="36">
        <f t="shared" si="216"/>
        <v>-111401.06</v>
      </c>
      <c r="CB55" s="36">
        <f t="shared" si="216"/>
        <v>-2208.2700000000004</v>
      </c>
      <c r="CC55" s="36">
        <f t="shared" si="216"/>
        <v>-1254.0400000000009</v>
      </c>
      <c r="CD55" s="386">
        <f t="shared" si="216"/>
        <v>92356.360000000001</v>
      </c>
      <c r="CE55" s="409">
        <f t="shared" si="217"/>
        <v>-103785.92000000001</v>
      </c>
      <c r="CF55" s="36">
        <f t="shared" si="217"/>
        <v>6444.6399999999994</v>
      </c>
      <c r="CG55" s="36">
        <f t="shared" si="217"/>
        <v>-116307.23000000001</v>
      </c>
      <c r="CH55" s="36">
        <f t="shared" si="217"/>
        <v>-113559</v>
      </c>
      <c r="CI55" s="36">
        <f t="shared" si="217"/>
        <v>-50289</v>
      </c>
      <c r="CJ55" s="227">
        <f t="shared" si="217"/>
        <v>-3294</v>
      </c>
      <c r="CK55" s="227">
        <f t="shared" si="217"/>
        <v>-21389</v>
      </c>
      <c r="CL55" s="227">
        <f t="shared" si="217"/>
        <v>-2878</v>
      </c>
      <c r="CM55" s="227">
        <f t="shared" si="217"/>
        <v>-7960</v>
      </c>
      <c r="CN55" s="227">
        <f t="shared" si="217"/>
        <v>2922</v>
      </c>
      <c r="CO55" s="227">
        <f t="shared" si="218"/>
        <v>15264</v>
      </c>
      <c r="CP55" s="386">
        <f t="shared" si="218"/>
        <v>-87633</v>
      </c>
      <c r="CQ55" s="348">
        <f t="shared" si="218"/>
        <v>115744</v>
      </c>
      <c r="CR55" s="227">
        <f t="shared" si="218"/>
        <v>136644</v>
      </c>
      <c r="CS55" s="227">
        <f t="shared" si="218"/>
        <v>95855</v>
      </c>
      <c r="CT55" s="227">
        <f t="shared" si="218"/>
        <v>50816</v>
      </c>
      <c r="CU55" s="227">
        <f t="shared" si="218"/>
        <v>68701</v>
      </c>
      <c r="CV55" s="227">
        <f t="shared" si="218"/>
        <v>-1799</v>
      </c>
      <c r="CW55" s="227">
        <f t="shared" si="218"/>
        <v>28469</v>
      </c>
      <c r="CX55" s="227">
        <f t="shared" si="218"/>
        <v>22942</v>
      </c>
      <c r="CY55" s="227">
        <f t="shared" si="219"/>
        <v>31345</v>
      </c>
      <c r="CZ55" s="227">
        <f t="shared" si="219"/>
        <v>52307</v>
      </c>
      <c r="DA55" s="227">
        <f t="shared" si="219"/>
        <v>30720</v>
      </c>
      <c r="DB55" s="386">
        <f t="shared" si="219"/>
        <v>73355</v>
      </c>
      <c r="DC55" s="386">
        <f t="shared" si="219"/>
        <v>-57779</v>
      </c>
      <c r="DD55" s="386">
        <f t="shared" si="219"/>
        <v>-113561</v>
      </c>
      <c r="DE55" s="386">
        <f t="shared" si="219"/>
        <v>-48627</v>
      </c>
      <c r="DF55" s="386">
        <f t="shared" si="219"/>
        <v>39682</v>
      </c>
      <c r="DG55" s="386">
        <f t="shared" si="219"/>
        <v>-48178</v>
      </c>
      <c r="DH55" s="386">
        <f t="shared" si="219"/>
        <v>32868</v>
      </c>
      <c r="DI55" s="386">
        <f t="shared" si="220"/>
        <v>14745</v>
      </c>
      <c r="DJ55" s="386">
        <f t="shared" si="220"/>
        <v>2191</v>
      </c>
      <c r="DK55" s="386">
        <f t="shared" si="220"/>
        <v>-15766</v>
      </c>
      <c r="DL55" s="386">
        <f t="shared" si="220"/>
        <v>-38723</v>
      </c>
      <c r="DM55" s="386">
        <f t="shared" si="220"/>
        <v>-20139</v>
      </c>
      <c r="DN55" s="386">
        <f t="shared" si="220"/>
        <v>25057</v>
      </c>
      <c r="DO55" s="386">
        <f t="shared" si="220"/>
        <v>19908</v>
      </c>
      <c r="DP55" s="386">
        <f t="shared" si="220"/>
        <v>25176</v>
      </c>
      <c r="DQ55" s="386">
        <f t="shared" si="220"/>
        <v>20536</v>
      </c>
      <c r="DR55" s="386">
        <f t="shared" si="220"/>
        <v>8063</v>
      </c>
      <c r="DS55" s="386">
        <f t="shared" si="220"/>
        <v>25343</v>
      </c>
      <c r="DT55" s="386">
        <f t="shared" si="220"/>
        <v>-14022</v>
      </c>
      <c r="DU55" s="386"/>
      <c r="DV55" s="386"/>
      <c r="DW55" s="386"/>
      <c r="DX55" s="386"/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159226</v>
      </c>
    </row>
    <row r="56" spans="1:133" s="31" customFormat="1" ht="15">
      <c r="A56" s="138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65">
        <v>55210</v>
      </c>
      <c r="BJ56" s="529">
        <v>82265</v>
      </c>
      <c r="BK56" s="552">
        <v>78675</v>
      </c>
      <c r="BL56" s="56">
        <v>115192</v>
      </c>
      <c r="BM56" s="276">
        <v>125136</v>
      </c>
      <c r="BN56" s="276">
        <v>127421</v>
      </c>
      <c r="BO56" s="56"/>
      <c r="BP56" s="276"/>
      <c r="BQ56" s="276"/>
      <c r="BR56" s="276"/>
      <c r="BS56" s="276"/>
      <c r="BT56" s="276"/>
      <c r="BU56" s="33">
        <f t="shared" si="216"/>
        <v>323.52999999999884</v>
      </c>
      <c r="BV56" s="36">
        <f t="shared" si="216"/>
        <v>-50467.759999999995</v>
      </c>
      <c r="BW56" s="36">
        <f t="shared" si="216"/>
        <v>-34622.010000000002</v>
      </c>
      <c r="BX56" s="36">
        <f t="shared" si="216"/>
        <v>-42924.510000000002</v>
      </c>
      <c r="BY56" s="36">
        <f t="shared" si="216"/>
        <v>-106.0099999999984</v>
      </c>
      <c r="BZ56" s="36">
        <f t="shared" si="216"/>
        <v>12366.220000000001</v>
      </c>
      <c r="CA56" s="36">
        <f t="shared" si="216"/>
        <v>2630.4200000000001</v>
      </c>
      <c r="CB56" s="36">
        <f t="shared" si="216"/>
        <v>37909.540000000001</v>
      </c>
      <c r="CC56" s="36">
        <f t="shared" si="216"/>
        <v>30496</v>
      </c>
      <c r="CD56" s="386">
        <f t="shared" si="216"/>
        <v>-42428.889999999999</v>
      </c>
      <c r="CE56" s="409">
        <f t="shared" si="217"/>
        <v>34425.169999999998</v>
      </c>
      <c r="CF56" s="36">
        <f t="shared" si="217"/>
        <v>55888.849999999999</v>
      </c>
      <c r="CG56" s="36">
        <f t="shared" si="217"/>
        <v>13255</v>
      </c>
      <c r="CH56" s="36">
        <f t="shared" si="217"/>
        <v>6381</v>
      </c>
      <c r="CI56" s="36">
        <f t="shared" si="217"/>
        <v>14137</v>
      </c>
      <c r="CJ56" s="227">
        <f t="shared" si="217"/>
        <v>51890</v>
      </c>
      <c r="CK56" s="227">
        <f t="shared" si="217"/>
        <v>70484</v>
      </c>
      <c r="CL56" s="227">
        <f t="shared" si="217"/>
        <v>7411</v>
      </c>
      <c r="CM56" s="227">
        <f t="shared" si="217"/>
        <v>39922</v>
      </c>
      <c r="CN56" s="227">
        <f t="shared" si="217"/>
        <v>18510</v>
      </c>
      <c r="CO56" s="227">
        <f t="shared" si="218"/>
        <v>-10798</v>
      </c>
      <c r="CP56" s="386">
        <f t="shared" si="218"/>
        <v>8338</v>
      </c>
      <c r="CQ56" s="348">
        <f t="shared" si="218"/>
        <v>4188</v>
      </c>
      <c r="CR56" s="227">
        <f t="shared" si="218"/>
        <v>3882</v>
      </c>
      <c r="CS56" s="227">
        <f t="shared" si="218"/>
        <v>34938</v>
      </c>
      <c r="CT56" s="227">
        <f t="shared" si="218"/>
        <v>84900</v>
      </c>
      <c r="CU56" s="227">
        <f t="shared" si="218"/>
        <v>97717</v>
      </c>
      <c r="CV56" s="227">
        <f t="shared" si="218"/>
        <v>236842</v>
      </c>
      <c r="CW56" s="227">
        <f t="shared" si="218"/>
        <v>13476</v>
      </c>
      <c r="CX56" s="227">
        <f t="shared" si="218"/>
        <v>36317</v>
      </c>
      <c r="CY56" s="227">
        <f t="shared" si="219"/>
        <v>71183</v>
      </c>
      <c r="CZ56" s="227">
        <f t="shared" si="219"/>
        <v>-40342</v>
      </c>
      <c r="DA56" s="227">
        <f t="shared" si="219"/>
        <v>32530</v>
      </c>
      <c r="DB56" s="386">
        <f t="shared" si="219"/>
        <v>169712</v>
      </c>
      <c r="DC56" s="386">
        <f t="shared" si="219"/>
        <v>106543</v>
      </c>
      <c r="DD56" s="386">
        <f t="shared" si="219"/>
        <v>-4275</v>
      </c>
      <c r="DE56" s="386">
        <f t="shared" si="219"/>
        <v>8609</v>
      </c>
      <c r="DF56" s="386">
        <f t="shared" si="219"/>
        <v>-9930</v>
      </c>
      <c r="DG56" s="386">
        <f t="shared" si="219"/>
        <v>-42517</v>
      </c>
      <c r="DH56" s="386">
        <f t="shared" si="219"/>
        <v>-258438</v>
      </c>
      <c r="DI56" s="386">
        <f t="shared" si="220"/>
        <v>-80371</v>
      </c>
      <c r="DJ56" s="386">
        <f t="shared" si="220"/>
        <v>63841</v>
      </c>
      <c r="DK56" s="386">
        <f t="shared" si="220"/>
        <v>-114575</v>
      </c>
      <c r="DL56" s="386">
        <f t="shared" si="220"/>
        <v>-8990</v>
      </c>
      <c r="DM56" s="386">
        <f t="shared" si="220"/>
        <v>-43139</v>
      </c>
      <c r="DN56" s="386">
        <f t="shared" si="220"/>
        <v>-184777</v>
      </c>
      <c r="DO56" s="386">
        <f t="shared" si="220"/>
        <v>-100044</v>
      </c>
      <c r="DP56" s="386">
        <f t="shared" si="220"/>
        <v>15350</v>
      </c>
      <c r="DQ56" s="386">
        <f t="shared" si="220"/>
        <v>-33356</v>
      </c>
      <c r="DR56" s="386">
        <f t="shared" si="220"/>
        <v>11123</v>
      </c>
      <c r="DS56" s="386">
        <f t="shared" si="220"/>
        <v>34778</v>
      </c>
      <c r="DT56" s="386">
        <f t="shared" si="220"/>
        <v>76754</v>
      </c>
      <c r="DU56" s="386"/>
      <c r="DV56" s="386"/>
      <c r="DW56" s="386"/>
      <c r="DX56" s="386"/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127421</v>
      </c>
    </row>
    <row r="57" spans="1:133" s="122" customFormat="1" ht="15">
      <c r="A57" s="139"/>
      <c r="B57" s="32" t="s">
        <v>144</v>
      </c>
      <c r="C57" s="132">
        <f t="shared" si="221" ref="C57:V57">SUM(C52:C56)</f>
        <v>3267843.7000000007</v>
      </c>
      <c r="D57" s="133">
        <f t="shared" si="221"/>
        <v>3945992.5199999996</v>
      </c>
      <c r="E57" s="133">
        <f t="shared" si="221"/>
        <v>3980253.4399999999</v>
      </c>
      <c r="F57" s="133">
        <f t="shared" si="221"/>
        <v>2802118.7199999997</v>
      </c>
      <c r="G57" s="133">
        <f t="shared" si="221"/>
        <v>1733721.1300000001</v>
      </c>
      <c r="H57" s="133">
        <f t="shared" si="221"/>
        <v>1110669.9800000002</v>
      </c>
      <c r="I57" s="133">
        <f t="shared" si="221"/>
        <v>861182.09999999998</v>
      </c>
      <c r="J57" s="133">
        <f t="shared" si="221"/>
        <v>653775.91999999993</v>
      </c>
      <c r="K57" s="133">
        <f t="shared" si="221"/>
        <v>626933.32000000007</v>
      </c>
      <c r="L57" s="134">
        <f t="shared" si="221"/>
        <v>807336.52000000002</v>
      </c>
      <c r="M57" s="133">
        <f t="shared" si="221"/>
        <v>1398239.76</v>
      </c>
      <c r="N57" s="133">
        <f t="shared" si="221"/>
        <v>2400224.8199999998</v>
      </c>
      <c r="O57" s="133">
        <f t="shared" si="221"/>
        <v>3389410.5099999998</v>
      </c>
      <c r="P57" s="133">
        <f t="shared" si="221"/>
        <v>3869168</v>
      </c>
      <c r="Q57" s="133">
        <f t="shared" si="221"/>
        <v>3277087</v>
      </c>
      <c r="R57" s="133">
        <f t="shared" si="221"/>
        <v>2927147</v>
      </c>
      <c r="S57" s="133">
        <f t="shared" si="221"/>
        <v>1981578</v>
      </c>
      <c r="T57" s="133">
        <f t="shared" si="221"/>
        <v>1131123</v>
      </c>
      <c r="U57" s="133">
        <f t="shared" si="221"/>
        <v>806526</v>
      </c>
      <c r="V57" s="133">
        <f t="shared" si="221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66">
        <v>1553029</v>
      </c>
      <c r="BJ57" s="530">
        <v>3181847</v>
      </c>
      <c r="BK57" s="553">
        <v>4528086</v>
      </c>
      <c r="BL57" s="37">
        <v>5358247</v>
      </c>
      <c r="BM57" s="277">
        <v>4934970</v>
      </c>
      <c r="BN57" s="277">
        <v>4721126</v>
      </c>
      <c r="BO57" s="37"/>
      <c r="BP57" s="277"/>
      <c r="BQ57" s="277"/>
      <c r="BR57" s="277"/>
      <c r="BS57" s="277"/>
      <c r="BT57" s="277"/>
      <c r="BU57" s="132">
        <f t="shared" si="222" ref="BU57:BY57">SUM(BU52:BU56)</f>
        <v>121566.80999999968</v>
      </c>
      <c r="BV57" s="135">
        <f t="shared" si="222"/>
        <v>-76824.520000000091</v>
      </c>
      <c r="BW57" s="135">
        <f t="shared" si="222"/>
        <v>-703166.43999999994</v>
      </c>
      <c r="BX57" s="135">
        <f t="shared" si="222"/>
        <v>125028.27999999997</v>
      </c>
      <c r="BY57" s="135">
        <f t="shared" si="222"/>
        <v>247856.86999999994</v>
      </c>
      <c r="BZ57" s="135">
        <f t="shared" si="223" ref="BZ57:CH57">SUM(BZ52:BZ56)</f>
        <v>20453.019999999968</v>
      </c>
      <c r="CA57" s="135">
        <f t="shared" si="223"/>
        <v>-54656.099999999991</v>
      </c>
      <c r="CB57" s="135">
        <f t="shared" si="223"/>
        <v>103940.08000000002</v>
      </c>
      <c r="CC57" s="135">
        <f t="shared" si="223"/>
        <v>132047.67999999999</v>
      </c>
      <c r="CD57" s="387">
        <f t="shared" si="223"/>
        <v>113769.48</v>
      </c>
      <c r="CE57" s="410">
        <f t="shared" si="223"/>
        <v>-71159.760000000053</v>
      </c>
      <c r="CF57" s="135">
        <f t="shared" si="223"/>
        <v>42512.18</v>
      </c>
      <c r="CG57" s="135">
        <f t="shared" si="223"/>
        <v>-65265.509999999806</v>
      </c>
      <c r="CH57" s="135">
        <f t="shared" si="223"/>
        <v>-215264</v>
      </c>
      <c r="CI57" s="135">
        <f t="shared" si="224" ref="CI57:CJ57">SUM(CI52:CI56)</f>
        <v>99329</v>
      </c>
      <c r="CJ57" s="228">
        <f t="shared" si="224"/>
        <v>-258195</v>
      </c>
      <c r="CK57" s="228">
        <f t="shared" si="225" ref="CK57:CL57">SUM(CK52:CK56)</f>
        <v>-493039</v>
      </c>
      <c r="CL57" s="228">
        <f t="shared" si="225"/>
        <v>-183904</v>
      </c>
      <c r="CM57" s="228">
        <f t="shared" si="226" ref="CM57">SUM(CM52:CM56)</f>
        <v>-72850</v>
      </c>
      <c r="CN57" s="228">
        <f t="shared" si="227" ref="CN57:CO57">SUM(CN52:CN56)</f>
        <v>-87176</v>
      </c>
      <c r="CO57" s="228">
        <f t="shared" si="227"/>
        <v>-64449</v>
      </c>
      <c r="CP57" s="387">
        <f t="shared" si="228" ref="CP57:CQ57">SUM(CP52:CP56)</f>
        <v>-237132</v>
      </c>
      <c r="CQ57" s="349">
        <f t="shared" si="228"/>
        <v>90884</v>
      </c>
      <c r="CR57" s="228">
        <f t="shared" si="229" ref="CR57">SUM(CR52:CR56)</f>
        <v>514083</v>
      </c>
      <c r="CS57" s="228">
        <f t="shared" si="230" ref="CS57">SUM(CS52:CS56)</f>
        <v>703055</v>
      </c>
      <c r="CT57" s="228">
        <f t="shared" si="231" ref="CT57">SUM(CT52:CT56)</f>
        <v>849638</v>
      </c>
      <c r="CU57" s="228">
        <f t="shared" si="232" ref="CU57">SUM(CU52:CU56)</f>
        <v>817587</v>
      </c>
      <c r="CV57" s="228">
        <f t="shared" si="233" ref="CV57">SUM(CV52:CV56)</f>
        <v>976243</v>
      </c>
      <c r="CW57" s="228">
        <f t="shared" si="234" ref="CW57">SUM(CW52:CW56)</f>
        <v>554852</v>
      </c>
      <c r="CX57" s="228">
        <f t="shared" si="235" ref="CX57">SUM(CX52:CX56)</f>
        <v>412622</v>
      </c>
      <c r="CY57" s="228">
        <f t="shared" si="236" ref="CY57">SUM(CY52:CY56)</f>
        <v>538347</v>
      </c>
      <c r="CZ57" s="228">
        <f t="shared" si="237" ref="CZ57">SUM(CZ52:CZ56)</f>
        <v>241458</v>
      </c>
      <c r="DA57" s="228">
        <f t="shared" si="238" ref="DA57">SUM(DA52:DA56)</f>
        <v>313492</v>
      </c>
      <c r="DB57" s="387">
        <f t="shared" si="239" ref="DB57">SUM(DB52:DB56)</f>
        <v>911367</v>
      </c>
      <c r="DC57" s="387">
        <f t="shared" si="240" ref="DC57">SUM(DC52:DC56)</f>
        <v>543839</v>
      </c>
      <c r="DD57" s="387">
        <f t="shared" si="241" ref="DD57">SUM(DD52:DD56)</f>
        <v>492297</v>
      </c>
      <c r="DE57" s="387">
        <f t="shared" si="242" ref="DE57">SUM(DE52:DE56)</f>
        <v>283813</v>
      </c>
      <c r="DF57" s="387">
        <f t="shared" si="243" ref="DF57:DG57">SUM(DF52:DF56)</f>
        <v>268184</v>
      </c>
      <c r="DG57" s="387">
        <f t="shared" si="243"/>
        <v>379590</v>
      </c>
      <c r="DH57" s="387">
        <f t="shared" si="244" ref="DH57">SUM(DH52:DH56)</f>
        <v>-141857</v>
      </c>
      <c r="DI57" s="387">
        <f t="shared" si="245" ref="DI57">SUM(DI52:DI56)</f>
        <v>-262346</v>
      </c>
      <c r="DJ57" s="387">
        <f t="shared" si="246" ref="DJ57:DK57">SUM(DJ52:DJ56)</f>
        <v>-54134</v>
      </c>
      <c r="DK57" s="387">
        <f t="shared" si="246"/>
        <v>-478690</v>
      </c>
      <c r="DL57" s="387">
        <f t="shared" si="247" ref="DL57:DM57">SUM(DL52:DL56)</f>
        <v>-145794</v>
      </c>
      <c r="DM57" s="387">
        <f t="shared" si="247"/>
        <v>-249777</v>
      </c>
      <c r="DN57" s="387">
        <f t="shared" si="248" ref="DN57:DO57">SUM(DN52:DN56)</f>
        <v>-675925</v>
      </c>
      <c r="DO57" s="387">
        <f t="shared" si="248"/>
        <v>-408774</v>
      </c>
      <c r="DP57" s="387">
        <f t="shared" si="249" ref="DP57">SUM(DP52:DP56)</f>
        <v>-267270</v>
      </c>
      <c r="DQ57" s="387">
        <f t="shared" si="250" ref="DQ57:DR57">SUM(DQ52:DQ56)</f>
        <v>217073</v>
      </c>
      <c r="DR57" s="387">
        <f t="shared" si="250"/>
        <v>586521</v>
      </c>
      <c r="DS57" s="387">
        <f t="shared" si="251" ref="DS57:DT57">SUM(DS52:DS56)</f>
        <v>361377</v>
      </c>
      <c r="DT57" s="387">
        <f t="shared" si="251"/>
        <v>1217788</v>
      </c>
      <c r="DU57" s="387"/>
      <c r="DV57" s="387"/>
      <c r="DW57" s="387"/>
      <c r="DX57" s="387"/>
      <c r="DY57" s="387"/>
      <c r="DZ57" s="387"/>
      <c r="EA57" s="387"/>
      <c r="EB57" s="327"/>
      <c r="EC57" s="37">
        <f>SUM(EC52:EC56)</f>
        <v>4721126</v>
      </c>
    </row>
    <row r="58" spans="1:133" s="31" customFormat="1" ht="15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67"/>
      <c r="BJ58" s="531"/>
      <c r="BK58" s="554"/>
      <c r="BL58" s="42"/>
      <c r="BM58" s="278"/>
      <c r="BN58" s="278"/>
      <c r="BO58" s="42"/>
      <c r="BP58" s="278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ht="15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65">
        <v>9957878</v>
      </c>
      <c r="BJ59" s="529">
        <v>10016246</v>
      </c>
      <c r="BK59" s="552">
        <v>10947235</v>
      </c>
      <c r="BL59" s="56">
        <v>12164654</v>
      </c>
      <c r="BM59" s="276">
        <v>13404708</v>
      </c>
      <c r="BN59" s="276">
        <v>14095811</v>
      </c>
      <c r="BO59" s="56"/>
      <c r="BP59" s="276"/>
      <c r="BQ59" s="276"/>
      <c r="BR59" s="276"/>
      <c r="BS59" s="276"/>
      <c r="BT59" s="276"/>
      <c r="BU59" s="33">
        <f t="shared" si="252" ref="BU59:CD63">O59-C59</f>
        <v>115449.58999999985</v>
      </c>
      <c r="BV59" s="36">
        <f t="shared" si="252"/>
        <v>479481.6799999997</v>
      </c>
      <c r="BW59" s="36">
        <f t="shared" si="252"/>
        <v>1237864.7799999993</v>
      </c>
      <c r="BX59" s="36">
        <f t="shared" si="252"/>
        <v>1514408.0899999999</v>
      </c>
      <c r="BY59" s="36">
        <f t="shared" si="252"/>
        <v>1993400.9700000007</v>
      </c>
      <c r="BZ59" s="36">
        <f t="shared" si="252"/>
        <v>2951801.6400000006</v>
      </c>
      <c r="CA59" s="36">
        <f t="shared" si="252"/>
        <v>3357407.6200000001</v>
      </c>
      <c r="CB59" s="36">
        <f t="shared" si="252"/>
        <v>3695921.6799999997</v>
      </c>
      <c r="CC59" s="36">
        <f t="shared" si="252"/>
        <v>3831542.3300000001</v>
      </c>
      <c r="CD59" s="386">
        <f t="shared" si="252"/>
        <v>3735421.6600000001</v>
      </c>
      <c r="CE59" s="409">
        <f t="shared" si="253" ref="CE59:CN63">Y59-M59</f>
        <v>3698632.4000000004</v>
      </c>
      <c r="CF59" s="36">
        <f t="shared" si="253"/>
        <v>3611074.2000000002</v>
      </c>
      <c r="CG59" s="36">
        <f t="shared" si="253"/>
        <v>3309628.4900000002</v>
      </c>
      <c r="CH59" s="36">
        <f t="shared" si="253"/>
        <v>3265486</v>
      </c>
      <c r="CI59" s="36">
        <f t="shared" si="253"/>
        <v>3176552</v>
      </c>
      <c r="CJ59" s="227">
        <f t="shared" si="253"/>
        <v>2880246</v>
      </c>
      <c r="CK59" s="227">
        <f t="shared" si="253"/>
        <v>1357747</v>
      </c>
      <c r="CL59" s="227">
        <f t="shared" si="253"/>
        <v>190035</v>
      </c>
      <c r="CM59" s="227">
        <f t="shared" si="253"/>
        <v>-228099</v>
      </c>
      <c r="CN59" s="227">
        <f t="shared" si="253"/>
        <v>-737550</v>
      </c>
      <c r="CO59" s="227">
        <f t="shared" si="254" ref="CO59:CX63">AI59-W59</f>
        <v>-968541</v>
      </c>
      <c r="CP59" s="386">
        <f t="shared" si="254"/>
        <v>-1045517</v>
      </c>
      <c r="CQ59" s="348">
        <f t="shared" si="254"/>
        <v>-963388</v>
      </c>
      <c r="CR59" s="227">
        <f t="shared" si="254"/>
        <v>-948370</v>
      </c>
      <c r="CS59" s="227">
        <f t="shared" si="254"/>
        <v>-858876</v>
      </c>
      <c r="CT59" s="227">
        <f t="shared" si="254"/>
        <v>-877461</v>
      </c>
      <c r="CU59" s="227">
        <f t="shared" si="254"/>
        <v>-1461629</v>
      </c>
      <c r="CV59" s="227">
        <f t="shared" si="254"/>
        <v>-1426207</v>
      </c>
      <c r="CW59" s="227">
        <f t="shared" si="254"/>
        <v>-395580</v>
      </c>
      <c r="CX59" s="227">
        <f t="shared" si="254"/>
        <v>102887</v>
      </c>
      <c r="CY59" s="227">
        <f t="shared" si="255" ref="CY59:DH63">AS59-AG59</f>
        <v>444728</v>
      </c>
      <c r="CZ59" s="227">
        <f t="shared" si="255"/>
        <v>390102</v>
      </c>
      <c r="DA59" s="227">
        <f t="shared" si="255"/>
        <v>213971</v>
      </c>
      <c r="DB59" s="386">
        <f t="shared" si="255"/>
        <v>333001</v>
      </c>
      <c r="DC59" s="386">
        <f t="shared" si="255"/>
        <v>538002</v>
      </c>
      <c r="DD59" s="386">
        <f t="shared" si="255"/>
        <v>491273</v>
      </c>
      <c r="DE59" s="386">
        <f t="shared" si="255"/>
        <v>821613</v>
      </c>
      <c r="DF59" s="386">
        <f t="shared" si="255"/>
        <v>896670</v>
      </c>
      <c r="DG59" s="386">
        <f t="shared" si="255"/>
        <v>1097112</v>
      </c>
      <c r="DH59" s="386">
        <f t="shared" si="255"/>
        <v>1216497</v>
      </c>
      <c r="DI59" s="386">
        <f t="shared" si="256" ref="DI59:DT63">BC59-AQ59</f>
        <v>1098700</v>
      </c>
      <c r="DJ59" s="386">
        <f t="shared" si="256"/>
        <v>784913</v>
      </c>
      <c r="DK59" s="386">
        <f t="shared" si="256"/>
        <v>-46623</v>
      </c>
      <c r="DL59" s="386">
        <f t="shared" si="256"/>
        <v>21750</v>
      </c>
      <c r="DM59" s="386">
        <f t="shared" si="256"/>
        <v>279681</v>
      </c>
      <c r="DN59" s="386">
        <f t="shared" si="256"/>
        <v>-30967</v>
      </c>
      <c r="DO59" s="386">
        <f t="shared" si="256"/>
        <v>-181185</v>
      </c>
      <c r="DP59" s="386">
        <f t="shared" si="256"/>
        <v>-119136</v>
      </c>
      <c r="DQ59" s="386">
        <f t="shared" si="256"/>
        <v>-44801</v>
      </c>
      <c r="DR59" s="386">
        <f t="shared" si="256"/>
        <v>37822</v>
      </c>
      <c r="DS59" s="386">
        <f t="shared" si="256"/>
        <v>484912</v>
      </c>
      <c r="DT59" s="386">
        <f t="shared" si="256"/>
        <v>410237</v>
      </c>
      <c r="DU59" s="386"/>
      <c r="DV59" s="386"/>
      <c r="DW59" s="386"/>
      <c r="DX59" s="386"/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14095811</v>
      </c>
    </row>
    <row r="60" spans="1:133" s="31" customFormat="1" ht="15">
      <c r="A60" s="138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65">
        <v>6699479</v>
      </c>
      <c r="BJ60" s="529">
        <v>6773086</v>
      </c>
      <c r="BK60" s="552">
        <v>7106757</v>
      </c>
      <c r="BL60" s="56">
        <v>7534753</v>
      </c>
      <c r="BM60" s="276">
        <v>8102225</v>
      </c>
      <c r="BN60" s="276">
        <v>9173161</v>
      </c>
      <c r="BO60" s="56"/>
      <c r="BP60" s="276"/>
      <c r="BQ60" s="276"/>
      <c r="BR60" s="276"/>
      <c r="BS60" s="276"/>
      <c r="BT60" s="276"/>
      <c r="BU60" s="33">
        <f t="shared" si="252"/>
        <v>382264.25</v>
      </c>
      <c r="BV60" s="36">
        <f t="shared" si="252"/>
        <v>494012.56000000006</v>
      </c>
      <c r="BW60" s="36">
        <f t="shared" si="252"/>
        <v>598891</v>
      </c>
      <c r="BX60" s="36">
        <f t="shared" si="252"/>
        <v>626888.74000000022</v>
      </c>
      <c r="BY60" s="36">
        <f t="shared" si="252"/>
        <v>917463.75</v>
      </c>
      <c r="BZ60" s="36">
        <f t="shared" si="252"/>
        <v>1073719.2200000002</v>
      </c>
      <c r="CA60" s="36">
        <f t="shared" si="252"/>
        <v>1194757.8799999999</v>
      </c>
      <c r="CB60" s="36">
        <f t="shared" si="252"/>
        <v>1220237.1000000001</v>
      </c>
      <c r="CC60" s="36">
        <f t="shared" si="252"/>
        <v>1339534.8999999999</v>
      </c>
      <c r="CD60" s="386">
        <f t="shared" si="252"/>
        <v>1273406.9700000002</v>
      </c>
      <c r="CE60" s="409">
        <f t="shared" si="253"/>
        <v>1292291.1200000001</v>
      </c>
      <c r="CF60" s="36">
        <f t="shared" si="253"/>
        <v>1304466.6699999999</v>
      </c>
      <c r="CG60" s="36">
        <f t="shared" si="253"/>
        <v>1234614.8199999998</v>
      </c>
      <c r="CH60" s="36">
        <f t="shared" si="253"/>
        <v>1256562</v>
      </c>
      <c r="CI60" s="36">
        <f t="shared" si="253"/>
        <v>1324008</v>
      </c>
      <c r="CJ60" s="227">
        <f t="shared" si="253"/>
        <v>1450151</v>
      </c>
      <c r="CK60" s="227">
        <f t="shared" si="253"/>
        <v>939444</v>
      </c>
      <c r="CL60" s="227">
        <f t="shared" si="253"/>
        <v>697259</v>
      </c>
      <c r="CM60" s="227">
        <f t="shared" si="253"/>
        <v>456724</v>
      </c>
      <c r="CN60" s="227">
        <f t="shared" si="253"/>
        <v>205329</v>
      </c>
      <c r="CO60" s="227">
        <f t="shared" si="254"/>
        <v>-83344</v>
      </c>
      <c r="CP60" s="386">
        <f t="shared" si="254"/>
        <v>-43811</v>
      </c>
      <c r="CQ60" s="348">
        <f t="shared" si="254"/>
        <v>-49241</v>
      </c>
      <c r="CR60" s="227">
        <f t="shared" si="254"/>
        <v>-21467</v>
      </c>
      <c r="CS60" s="227">
        <f t="shared" si="254"/>
        <v>91089</v>
      </c>
      <c r="CT60" s="227">
        <f t="shared" si="254"/>
        <v>201907</v>
      </c>
      <c r="CU60" s="227">
        <f t="shared" si="254"/>
        <v>186838</v>
      </c>
      <c r="CV60" s="227">
        <f t="shared" si="254"/>
        <v>89589</v>
      </c>
      <c r="CW60" s="227">
        <f t="shared" si="254"/>
        <v>204253</v>
      </c>
      <c r="CX60" s="227">
        <f t="shared" si="254"/>
        <v>401180</v>
      </c>
      <c r="CY60" s="227">
        <f t="shared" si="255"/>
        <v>507627</v>
      </c>
      <c r="CZ60" s="227">
        <f t="shared" si="255"/>
        <v>523178</v>
      </c>
      <c r="DA60" s="227">
        <f t="shared" si="255"/>
        <v>791920</v>
      </c>
      <c r="DB60" s="386">
        <f t="shared" si="255"/>
        <v>777854</v>
      </c>
      <c r="DC60" s="386">
        <f t="shared" si="255"/>
        <v>923726</v>
      </c>
      <c r="DD60" s="386">
        <f t="shared" si="255"/>
        <v>883711</v>
      </c>
      <c r="DE60" s="386">
        <f t="shared" si="255"/>
        <v>1046842</v>
      </c>
      <c r="DF60" s="386">
        <f t="shared" si="255"/>
        <v>1030386</v>
      </c>
      <c r="DG60" s="386">
        <f t="shared" si="255"/>
        <v>1151239</v>
      </c>
      <c r="DH60" s="386">
        <f t="shared" si="255"/>
        <v>1368718</v>
      </c>
      <c r="DI60" s="386">
        <f t="shared" si="256"/>
        <v>1490029</v>
      </c>
      <c r="DJ60" s="386">
        <f t="shared" si="256"/>
        <v>1228057</v>
      </c>
      <c r="DK60" s="386">
        <f t="shared" si="256"/>
        <v>1005042</v>
      </c>
      <c r="DL60" s="386">
        <f t="shared" si="256"/>
        <v>929178</v>
      </c>
      <c r="DM60" s="386">
        <f t="shared" si="256"/>
        <v>739891</v>
      </c>
      <c r="DN60" s="386">
        <f t="shared" si="256"/>
        <v>716647</v>
      </c>
      <c r="DO60" s="386">
        <f t="shared" si="256"/>
        <v>672038</v>
      </c>
      <c r="DP60" s="386">
        <f t="shared" si="256"/>
        <v>732357</v>
      </c>
      <c r="DQ60" s="386">
        <f t="shared" si="256"/>
        <v>663137</v>
      </c>
      <c r="DR60" s="386">
        <f t="shared" si="256"/>
        <v>732284</v>
      </c>
      <c r="DS60" s="386">
        <f t="shared" si="256"/>
        <v>891388</v>
      </c>
      <c r="DT60" s="386">
        <f t="shared" si="256"/>
        <v>1559559</v>
      </c>
      <c r="DU60" s="386"/>
      <c r="DV60" s="386"/>
      <c r="DW60" s="386"/>
      <c r="DX60" s="386"/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9173161</v>
      </c>
    </row>
    <row r="61" spans="1:133" s="31" customFormat="1" ht="15">
      <c r="A61" s="138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65">
        <v>756459</v>
      </c>
      <c r="BJ61" s="529">
        <v>723355</v>
      </c>
      <c r="BK61" s="552">
        <v>892459</v>
      </c>
      <c r="BL61" s="56">
        <v>1063581</v>
      </c>
      <c r="BM61" s="276">
        <v>1370562</v>
      </c>
      <c r="BN61" s="276">
        <v>1287432</v>
      </c>
      <c r="BO61" s="56"/>
      <c r="BP61" s="276"/>
      <c r="BQ61" s="276"/>
      <c r="BR61" s="276"/>
      <c r="BS61" s="276"/>
      <c r="BT61" s="276"/>
      <c r="BU61" s="33">
        <f t="shared" si="252"/>
        <v>13079.679999999993</v>
      </c>
      <c r="BV61" s="36">
        <f t="shared" si="252"/>
        <v>309089.83999999997</v>
      </c>
      <c r="BW61" s="36">
        <f t="shared" si="252"/>
        <v>551872.17999999993</v>
      </c>
      <c r="BX61" s="36">
        <f t="shared" si="252"/>
        <v>645953.66999999993</v>
      </c>
      <c r="BY61" s="36">
        <f t="shared" si="252"/>
        <v>732209.62</v>
      </c>
      <c r="BZ61" s="36">
        <f t="shared" si="252"/>
        <v>740202.26000000001</v>
      </c>
      <c r="CA61" s="36">
        <f t="shared" si="252"/>
        <v>786602.93999999994</v>
      </c>
      <c r="CB61" s="36">
        <f t="shared" si="252"/>
        <v>733534.45999999996</v>
      </c>
      <c r="CC61" s="36">
        <f t="shared" si="252"/>
        <v>620270.30000000005</v>
      </c>
      <c r="CD61" s="386">
        <f t="shared" si="252"/>
        <v>558163.19999999995</v>
      </c>
      <c r="CE61" s="409">
        <f t="shared" si="253"/>
        <v>513955.08999999997</v>
      </c>
      <c r="CF61" s="36">
        <f t="shared" si="253"/>
        <v>508508.44</v>
      </c>
      <c r="CG61" s="36">
        <f t="shared" si="253"/>
        <v>503946.28000000003</v>
      </c>
      <c r="CH61" s="36">
        <f t="shared" si="253"/>
        <v>254472</v>
      </c>
      <c r="CI61" s="36">
        <f t="shared" si="253"/>
        <v>45295</v>
      </c>
      <c r="CJ61" s="227">
        <f t="shared" si="253"/>
        <v>13471</v>
      </c>
      <c r="CK61" s="227">
        <f t="shared" si="253"/>
        <v>3531</v>
      </c>
      <c r="CL61" s="227">
        <f t="shared" si="253"/>
        <v>-9297</v>
      </c>
      <c r="CM61" s="227">
        <f t="shared" si="253"/>
        <v>-225236</v>
      </c>
      <c r="CN61" s="227">
        <f t="shared" si="253"/>
        <v>-232047</v>
      </c>
      <c r="CO61" s="227">
        <f t="shared" si="254"/>
        <v>-156874</v>
      </c>
      <c r="CP61" s="386">
        <f t="shared" si="254"/>
        <v>-154452</v>
      </c>
      <c r="CQ61" s="348">
        <f t="shared" si="254"/>
        <v>-93129</v>
      </c>
      <c r="CR61" s="227">
        <f t="shared" si="254"/>
        <v>-73717</v>
      </c>
      <c r="CS61" s="227">
        <f t="shared" si="254"/>
        <v>-33442</v>
      </c>
      <c r="CT61" s="227">
        <f t="shared" si="254"/>
        <v>-56759</v>
      </c>
      <c r="CU61" s="227">
        <f t="shared" si="254"/>
        <v>-36037</v>
      </c>
      <c r="CV61" s="227">
        <f t="shared" si="254"/>
        <v>-30137</v>
      </c>
      <c r="CW61" s="227">
        <f t="shared" si="254"/>
        <v>-29787</v>
      </c>
      <c r="CX61" s="227">
        <f t="shared" si="254"/>
        <v>-90224</v>
      </c>
      <c r="CY61" s="227">
        <f t="shared" si="255"/>
        <v>79129</v>
      </c>
      <c r="CZ61" s="227">
        <f t="shared" si="255"/>
        <v>72873</v>
      </c>
      <c r="DA61" s="227">
        <f t="shared" si="255"/>
        <v>33837</v>
      </c>
      <c r="DB61" s="386">
        <f t="shared" si="255"/>
        <v>66645</v>
      </c>
      <c r="DC61" s="386">
        <f t="shared" si="255"/>
        <v>53700</v>
      </c>
      <c r="DD61" s="386">
        <f t="shared" si="255"/>
        <v>13052</v>
      </c>
      <c r="DE61" s="386">
        <f t="shared" si="255"/>
        <v>-14786</v>
      </c>
      <c r="DF61" s="386">
        <f t="shared" si="255"/>
        <v>1123</v>
      </c>
      <c r="DG61" s="386">
        <f t="shared" si="255"/>
        <v>75985</v>
      </c>
      <c r="DH61" s="386">
        <f t="shared" si="255"/>
        <v>178929</v>
      </c>
      <c r="DI61" s="386">
        <f t="shared" si="256"/>
        <v>142411</v>
      </c>
      <c r="DJ61" s="386">
        <f t="shared" si="256"/>
        <v>190165</v>
      </c>
      <c r="DK61" s="386">
        <f t="shared" si="256"/>
        <v>108545</v>
      </c>
      <c r="DL61" s="386">
        <f t="shared" si="256"/>
        <v>107455</v>
      </c>
      <c r="DM61" s="386">
        <f t="shared" si="256"/>
        <v>158024</v>
      </c>
      <c r="DN61" s="386">
        <f t="shared" si="256"/>
        <v>135096</v>
      </c>
      <c r="DO61" s="386">
        <f t="shared" si="256"/>
        <v>116454</v>
      </c>
      <c r="DP61" s="386">
        <f t="shared" si="256"/>
        <v>100359</v>
      </c>
      <c r="DQ61" s="386">
        <f t="shared" si="256"/>
        <v>206919</v>
      </c>
      <c r="DR61" s="386">
        <f t="shared" si="256"/>
        <v>310414</v>
      </c>
      <c r="DS61" s="386">
        <f t="shared" si="256"/>
        <v>426149</v>
      </c>
      <c r="DT61" s="386">
        <f t="shared" si="256"/>
        <v>89567</v>
      </c>
      <c r="DU61" s="386"/>
      <c r="DV61" s="386"/>
      <c r="DW61" s="386"/>
      <c r="DX61" s="386"/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1287432</v>
      </c>
    </row>
    <row r="62" spans="1:133" s="31" customFormat="1" ht="15">
      <c r="A62" s="138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65">
        <v>442501</v>
      </c>
      <c r="BJ62" s="529">
        <v>416819</v>
      </c>
      <c r="BK62" s="552">
        <v>465984</v>
      </c>
      <c r="BL62" s="56">
        <v>521084</v>
      </c>
      <c r="BM62" s="276">
        <v>510606</v>
      </c>
      <c r="BN62" s="276">
        <v>555945</v>
      </c>
      <c r="BO62" s="56"/>
      <c r="BP62" s="276"/>
      <c r="BQ62" s="276"/>
      <c r="BR62" s="276"/>
      <c r="BS62" s="276"/>
      <c r="BT62" s="276"/>
      <c r="BU62" s="33">
        <f t="shared" si="252"/>
        <v>-103496.98999999999</v>
      </c>
      <c r="BV62" s="36">
        <f t="shared" si="252"/>
        <v>148741.22</v>
      </c>
      <c r="BW62" s="36">
        <f t="shared" si="252"/>
        <v>200935.04999999999</v>
      </c>
      <c r="BX62" s="36">
        <f t="shared" si="252"/>
        <v>82770.020000000019</v>
      </c>
      <c r="BY62" s="36">
        <f t="shared" si="252"/>
        <v>12005.179999999993</v>
      </c>
      <c r="BZ62" s="36">
        <f t="shared" si="252"/>
        <v>-31893.409999999974</v>
      </c>
      <c r="CA62" s="36">
        <f t="shared" si="252"/>
        <v>12198.820000000007</v>
      </c>
      <c r="CB62" s="36">
        <f t="shared" si="252"/>
        <v>-186314.98999999999</v>
      </c>
      <c r="CC62" s="36">
        <f t="shared" si="252"/>
        <v>-146491.90000000002</v>
      </c>
      <c r="CD62" s="386">
        <f t="shared" si="252"/>
        <v>-176986.65000000002</v>
      </c>
      <c r="CE62" s="409">
        <f t="shared" si="253"/>
        <v>56092.940000000002</v>
      </c>
      <c r="CF62" s="36">
        <f t="shared" si="253"/>
        <v>37699.510000000009</v>
      </c>
      <c r="CG62" s="36">
        <f t="shared" si="253"/>
        <v>45613.489999999991</v>
      </c>
      <c r="CH62" s="36">
        <f t="shared" si="253"/>
        <v>-60851</v>
      </c>
      <c r="CI62" s="36">
        <f t="shared" si="253"/>
        <v>-120423</v>
      </c>
      <c r="CJ62" s="227">
        <f t="shared" si="253"/>
        <v>-111027</v>
      </c>
      <c r="CK62" s="227">
        <f t="shared" si="253"/>
        <v>-60869</v>
      </c>
      <c r="CL62" s="227">
        <f t="shared" si="253"/>
        <v>-8915</v>
      </c>
      <c r="CM62" s="227">
        <f t="shared" si="253"/>
        <v>-91</v>
      </c>
      <c r="CN62" s="227">
        <f t="shared" si="253"/>
        <v>22718</v>
      </c>
      <c r="CO62" s="227">
        <f t="shared" si="254"/>
        <v>31019</v>
      </c>
      <c r="CP62" s="386">
        <f t="shared" si="254"/>
        <v>52815</v>
      </c>
      <c r="CQ62" s="348">
        <f t="shared" si="254"/>
        <v>-14130</v>
      </c>
      <c r="CR62" s="227">
        <f t="shared" si="254"/>
        <v>30903</v>
      </c>
      <c r="CS62" s="227">
        <f t="shared" si="254"/>
        <v>74497</v>
      </c>
      <c r="CT62" s="227">
        <f t="shared" si="254"/>
        <v>91073</v>
      </c>
      <c r="CU62" s="227">
        <f t="shared" si="254"/>
        <v>34791</v>
      </c>
      <c r="CV62" s="227">
        <f t="shared" si="254"/>
        <v>-126649</v>
      </c>
      <c r="CW62" s="227">
        <f t="shared" si="254"/>
        <v>-88921</v>
      </c>
      <c r="CX62" s="227">
        <f t="shared" si="254"/>
        <v>-80625</v>
      </c>
      <c r="CY62" s="227">
        <f t="shared" si="255"/>
        <v>-54799</v>
      </c>
      <c r="CZ62" s="227">
        <f t="shared" si="255"/>
        <v>43476</v>
      </c>
      <c r="DA62" s="227">
        <f t="shared" si="255"/>
        <v>40785</v>
      </c>
      <c r="DB62" s="386">
        <f t="shared" si="255"/>
        <v>53952</v>
      </c>
      <c r="DC62" s="386">
        <f t="shared" si="255"/>
        <v>36957</v>
      </c>
      <c r="DD62" s="386">
        <f t="shared" si="255"/>
        <v>27084</v>
      </c>
      <c r="DE62" s="386">
        <f t="shared" si="255"/>
        <v>6666</v>
      </c>
      <c r="DF62" s="386">
        <f t="shared" si="255"/>
        <v>-52133</v>
      </c>
      <c r="DG62" s="386">
        <f t="shared" si="255"/>
        <v>2725</v>
      </c>
      <c r="DH62" s="386">
        <f t="shared" si="255"/>
        <v>121053</v>
      </c>
      <c r="DI62" s="386">
        <f t="shared" si="256"/>
        <v>132863</v>
      </c>
      <c r="DJ62" s="386">
        <f t="shared" si="256"/>
        <v>175127</v>
      </c>
      <c r="DK62" s="386">
        <f t="shared" si="256"/>
        <v>173079</v>
      </c>
      <c r="DL62" s="386">
        <f t="shared" si="256"/>
        <v>188658</v>
      </c>
      <c r="DM62" s="386">
        <f t="shared" si="256"/>
        <v>170884</v>
      </c>
      <c r="DN62" s="386">
        <f t="shared" si="256"/>
        <v>175342</v>
      </c>
      <c r="DO62" s="386">
        <f t="shared" si="256"/>
        <v>179987</v>
      </c>
      <c r="DP62" s="386">
        <f t="shared" si="256"/>
        <v>143230</v>
      </c>
      <c r="DQ62" s="386">
        <f t="shared" si="256"/>
        <v>158965</v>
      </c>
      <c r="DR62" s="386">
        <f t="shared" si="256"/>
        <v>235457</v>
      </c>
      <c r="DS62" s="386">
        <f t="shared" si="256"/>
        <v>202404</v>
      </c>
      <c r="DT62" s="386">
        <f t="shared" si="256"/>
        <v>188924</v>
      </c>
      <c r="DU62" s="386"/>
      <c r="DV62" s="386"/>
      <c r="DW62" s="386"/>
      <c r="DX62" s="386"/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555945</v>
      </c>
    </row>
    <row r="63" spans="1:133" s="31" customFormat="1" ht="15">
      <c r="A63" s="138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65">
        <v>9315</v>
      </c>
      <c r="BJ63" s="529">
        <v>47751</v>
      </c>
      <c r="BK63" s="552">
        <v>42722</v>
      </c>
      <c r="BL63" s="56">
        <v>60698</v>
      </c>
      <c r="BM63" s="276">
        <v>150860</v>
      </c>
      <c r="BN63" s="276">
        <v>23496</v>
      </c>
      <c r="BO63" s="56"/>
      <c r="BP63" s="276"/>
      <c r="BQ63" s="276"/>
      <c r="BR63" s="276"/>
      <c r="BS63" s="276"/>
      <c r="BT63" s="276"/>
      <c r="BU63" s="33">
        <f t="shared" si="252"/>
        <v>73928.419999999998</v>
      </c>
      <c r="BV63" s="36">
        <f t="shared" si="252"/>
        <v>21314.279999999999</v>
      </c>
      <c r="BW63" s="36">
        <f t="shared" si="252"/>
        <v>-37560.309999999998</v>
      </c>
      <c r="BX63" s="36">
        <f t="shared" si="252"/>
        <v>-39913.169999999998</v>
      </c>
      <c r="BY63" s="36">
        <f t="shared" si="252"/>
        <v>-72458.639999999999</v>
      </c>
      <c r="BZ63" s="36">
        <f t="shared" si="252"/>
        <v>133861.78</v>
      </c>
      <c r="CA63" s="36">
        <f t="shared" si="252"/>
        <v>131332.78</v>
      </c>
      <c r="CB63" s="36">
        <f t="shared" si="252"/>
        <v>122752.01000000001</v>
      </c>
      <c r="CC63" s="36">
        <f t="shared" si="252"/>
        <v>143637.08000000002</v>
      </c>
      <c r="CD63" s="386">
        <f t="shared" si="252"/>
        <v>127685.42</v>
      </c>
      <c r="CE63" s="409">
        <f t="shared" si="253"/>
        <v>85694.5</v>
      </c>
      <c r="CF63" s="36">
        <f t="shared" si="253"/>
        <v>123325.34</v>
      </c>
      <c r="CG63" s="36">
        <f t="shared" si="253"/>
        <v>156808.33000000002</v>
      </c>
      <c r="CH63" s="36">
        <f t="shared" si="253"/>
        <v>219887</v>
      </c>
      <c r="CI63" s="36">
        <f t="shared" si="253"/>
        <v>235653</v>
      </c>
      <c r="CJ63" s="227">
        <f t="shared" si="253"/>
        <v>265120</v>
      </c>
      <c r="CK63" s="227">
        <f t="shared" si="253"/>
        <v>301707</v>
      </c>
      <c r="CL63" s="227">
        <f t="shared" si="253"/>
        <v>186588</v>
      </c>
      <c r="CM63" s="227">
        <f t="shared" si="253"/>
        <v>197519</v>
      </c>
      <c r="CN63" s="227">
        <f t="shared" si="253"/>
        <v>217552</v>
      </c>
      <c r="CO63" s="227">
        <f t="shared" si="254"/>
        <v>215802</v>
      </c>
      <c r="CP63" s="386">
        <f t="shared" si="254"/>
        <v>245674</v>
      </c>
      <c r="CQ63" s="348">
        <f t="shared" si="254"/>
        <v>261035</v>
      </c>
      <c r="CR63" s="227">
        <f t="shared" si="254"/>
        <v>238093</v>
      </c>
      <c r="CS63" s="227">
        <f t="shared" si="254"/>
        <v>239168</v>
      </c>
      <c r="CT63" s="227">
        <f t="shared" si="254"/>
        <v>28444</v>
      </c>
      <c r="CU63" s="227">
        <f t="shared" si="254"/>
        <v>-5628</v>
      </c>
      <c r="CV63" s="227">
        <f t="shared" si="254"/>
        <v>-29224</v>
      </c>
      <c r="CW63" s="227">
        <f t="shared" si="254"/>
        <v>44303</v>
      </c>
      <c r="CX63" s="227">
        <f t="shared" si="254"/>
        <v>48426</v>
      </c>
      <c r="CY63" s="227">
        <f t="shared" si="255"/>
        <v>-145197</v>
      </c>
      <c r="CZ63" s="227">
        <f t="shared" si="255"/>
        <v>-275342</v>
      </c>
      <c r="DA63" s="227">
        <f t="shared" si="255"/>
        <v>-307733</v>
      </c>
      <c r="DB63" s="386">
        <f t="shared" si="255"/>
        <v>-354225</v>
      </c>
      <c r="DC63" s="386">
        <f t="shared" si="255"/>
        <v>-361864</v>
      </c>
      <c r="DD63" s="386">
        <f t="shared" si="255"/>
        <v>-368925</v>
      </c>
      <c r="DE63" s="386">
        <f t="shared" si="255"/>
        <v>-385231</v>
      </c>
      <c r="DF63" s="386">
        <f t="shared" si="255"/>
        <v>-254081</v>
      </c>
      <c r="DG63" s="386">
        <f t="shared" si="255"/>
        <v>-236304</v>
      </c>
      <c r="DH63" s="386">
        <f t="shared" si="255"/>
        <v>-232710</v>
      </c>
      <c r="DI63" s="386">
        <f t="shared" si="256"/>
        <v>-336868</v>
      </c>
      <c r="DJ63" s="386">
        <f t="shared" si="256"/>
        <v>-377353</v>
      </c>
      <c r="DK63" s="386">
        <f t="shared" si="256"/>
        <v>-214849</v>
      </c>
      <c r="DL63" s="386">
        <f t="shared" si="256"/>
        <v>-102270</v>
      </c>
      <c r="DM63" s="386">
        <f t="shared" si="256"/>
        <v>-76991</v>
      </c>
      <c r="DN63" s="386">
        <f t="shared" si="256"/>
        <v>-57612</v>
      </c>
      <c r="DO63" s="386">
        <f t="shared" si="256"/>
        <v>-58939</v>
      </c>
      <c r="DP63" s="386">
        <f t="shared" si="256"/>
        <v>-24855</v>
      </c>
      <c r="DQ63" s="386">
        <f t="shared" si="256"/>
        <v>-42344</v>
      </c>
      <c r="DR63" s="386">
        <f t="shared" si="256"/>
        <v>19836</v>
      </c>
      <c r="DS63" s="386">
        <f t="shared" si="256"/>
        <v>110820</v>
      </c>
      <c r="DT63" s="386">
        <f t="shared" si="256"/>
        <v>-27352</v>
      </c>
      <c r="DU63" s="386"/>
      <c r="DV63" s="386"/>
      <c r="DW63" s="386"/>
      <c r="DX63" s="386"/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23496</v>
      </c>
    </row>
    <row r="64" spans="1:133" s="122" customFormat="1" ht="15">
      <c r="A64" s="139"/>
      <c r="B64" s="32" t="s">
        <v>144</v>
      </c>
      <c r="C64" s="132">
        <f t="shared" si="257" ref="C64:V64">SUM(C59:C63)</f>
        <v>11793904.639999999</v>
      </c>
      <c r="D64" s="133">
        <f t="shared" si="257"/>
        <v>12611592.42</v>
      </c>
      <c r="E64" s="133">
        <f t="shared" si="257"/>
        <v>13401108.300000001</v>
      </c>
      <c r="F64" s="133">
        <f t="shared" si="257"/>
        <v>14456982.65</v>
      </c>
      <c r="G64" s="133">
        <f t="shared" si="257"/>
        <v>14725343.120000001</v>
      </c>
      <c r="H64" s="133">
        <f t="shared" si="257"/>
        <v>13915970.51</v>
      </c>
      <c r="I64" s="133">
        <f t="shared" si="257"/>
        <v>13083845.960000001</v>
      </c>
      <c r="J64" s="133">
        <f t="shared" si="257"/>
        <v>12337428.74</v>
      </c>
      <c r="K64" s="133">
        <f t="shared" si="257"/>
        <v>11787119.289999999</v>
      </c>
      <c r="L64" s="134">
        <f t="shared" si="257"/>
        <v>11716952.4</v>
      </c>
      <c r="M64" s="133">
        <f t="shared" si="257"/>
        <v>11158942.950000001</v>
      </c>
      <c r="N64" s="133">
        <f t="shared" si="257"/>
        <v>11288590.84</v>
      </c>
      <c r="O64" s="133">
        <f t="shared" si="257"/>
        <v>12275129.59</v>
      </c>
      <c r="P64" s="133">
        <f t="shared" si="257"/>
        <v>14064232</v>
      </c>
      <c r="Q64" s="133">
        <f t="shared" si="257"/>
        <v>15953111</v>
      </c>
      <c r="R64" s="133">
        <f t="shared" si="257"/>
        <v>17287090</v>
      </c>
      <c r="S64" s="133">
        <f t="shared" si="257"/>
        <v>18307964</v>
      </c>
      <c r="T64" s="133">
        <f t="shared" si="257"/>
        <v>18783662</v>
      </c>
      <c r="U64" s="133">
        <f t="shared" si="257"/>
        <v>18566146</v>
      </c>
      <c r="V64" s="133">
        <f t="shared" si="257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66">
        <v>17865632</v>
      </c>
      <c r="BJ64" s="530">
        <v>17977257</v>
      </c>
      <c r="BK64" s="553">
        <v>19455157</v>
      </c>
      <c r="BL64" s="37">
        <v>21344770</v>
      </c>
      <c r="BM64" s="277">
        <v>23538961</v>
      </c>
      <c r="BN64" s="277">
        <v>25135845</v>
      </c>
      <c r="BO64" s="37"/>
      <c r="BP64" s="277"/>
      <c r="BQ64" s="277"/>
      <c r="BR64" s="277"/>
      <c r="BS64" s="277"/>
      <c r="BT64" s="277"/>
      <c r="BU64" s="132">
        <f t="shared" si="258" ref="BU64:BY64">SUM(BU59:BU63)</f>
        <v>481224.94999999984</v>
      </c>
      <c r="BV64" s="135">
        <f t="shared" si="258"/>
        <v>1452639.5799999996</v>
      </c>
      <c r="BW64" s="135">
        <f t="shared" si="258"/>
        <v>2552002.6999999988</v>
      </c>
      <c r="BX64" s="135">
        <f t="shared" si="258"/>
        <v>2830107.3500000001</v>
      </c>
      <c r="BY64" s="135">
        <f t="shared" si="258"/>
        <v>3582620.8800000008</v>
      </c>
      <c r="BZ64" s="135">
        <f t="shared" si="259" ref="BZ64:CH64">SUM(BZ59:BZ63)</f>
        <v>4867691.4900000012</v>
      </c>
      <c r="CA64" s="135">
        <f t="shared" si="259"/>
        <v>5482300.04</v>
      </c>
      <c r="CB64" s="135">
        <f t="shared" si="259"/>
        <v>5586130.2599999988</v>
      </c>
      <c r="CC64" s="135">
        <f t="shared" si="259"/>
        <v>5788492.71</v>
      </c>
      <c r="CD64" s="387">
        <f t="shared" si="259"/>
        <v>5517690.6000000006</v>
      </c>
      <c r="CE64" s="410">
        <f t="shared" si="259"/>
        <v>5646666.0500000007</v>
      </c>
      <c r="CF64" s="135">
        <f t="shared" si="259"/>
        <v>5585074.1600000001</v>
      </c>
      <c r="CG64" s="135">
        <f t="shared" si="259"/>
        <v>5250611.4100000011</v>
      </c>
      <c r="CH64" s="135">
        <f t="shared" si="259"/>
        <v>4935556</v>
      </c>
      <c r="CI64" s="135">
        <f t="shared" si="260" ref="CI64:CJ64">SUM(CI59:CI63)</f>
        <v>4661085</v>
      </c>
      <c r="CJ64" s="228">
        <f t="shared" si="260"/>
        <v>4497961</v>
      </c>
      <c r="CK64" s="228">
        <f t="shared" si="261" ref="CK64:CL64">SUM(CK59:CK63)</f>
        <v>2541560</v>
      </c>
      <c r="CL64" s="228">
        <f t="shared" si="261"/>
        <v>1055670</v>
      </c>
      <c r="CM64" s="228">
        <f t="shared" si="262" ref="CM64">SUM(CM59:CM63)</f>
        <v>200817</v>
      </c>
      <c r="CN64" s="228">
        <f t="shared" si="263" ref="CN64:CO64">SUM(CN59:CN63)</f>
        <v>-523998</v>
      </c>
      <c r="CO64" s="228">
        <f t="shared" si="263"/>
        <v>-961938</v>
      </c>
      <c r="CP64" s="387">
        <f t="shared" si="264" ref="CP64:CQ64">SUM(CP59:CP63)</f>
        <v>-945291</v>
      </c>
      <c r="CQ64" s="349">
        <f t="shared" si="264"/>
        <v>-858853</v>
      </c>
      <c r="CR64" s="228">
        <f t="shared" si="265" ref="CR64">SUM(CR59:CR63)</f>
        <v>-774558</v>
      </c>
      <c r="CS64" s="228">
        <f t="shared" si="266" ref="CS64">SUM(CS59:CS63)</f>
        <v>-487564</v>
      </c>
      <c r="CT64" s="228">
        <f t="shared" si="267" ref="CT64">SUM(CT59:CT63)</f>
        <v>-612796</v>
      </c>
      <c r="CU64" s="228">
        <f t="shared" si="268" ref="CU64">SUM(CU59:CU63)</f>
        <v>-1281665</v>
      </c>
      <c r="CV64" s="228">
        <f t="shared" si="269" ref="CV64">SUM(CV59:CV63)</f>
        <v>-1522628</v>
      </c>
      <c r="CW64" s="228">
        <f t="shared" si="270" ref="CW64">SUM(CW59:CW63)</f>
        <v>-265732</v>
      </c>
      <c r="CX64" s="228">
        <f t="shared" si="271" ref="CX64">SUM(CX59:CX63)</f>
        <v>381644</v>
      </c>
      <c r="CY64" s="228">
        <f t="shared" si="272" ref="CY64">SUM(CY59:CY63)</f>
        <v>831488</v>
      </c>
      <c r="CZ64" s="228">
        <f t="shared" si="273" ref="CZ64">SUM(CZ59:CZ63)</f>
        <v>754287</v>
      </c>
      <c r="DA64" s="228">
        <f t="shared" si="274" ref="DA64">SUM(DA59:DA63)</f>
        <v>772780</v>
      </c>
      <c r="DB64" s="387">
        <f t="shared" si="275" ref="DB64">SUM(DB59:DB63)</f>
        <v>877227</v>
      </c>
      <c r="DC64" s="387">
        <f t="shared" si="276" ref="DC64">SUM(DC59:DC63)</f>
        <v>1190521</v>
      </c>
      <c r="DD64" s="387">
        <f t="shared" si="277" ref="DD64">SUM(DD59:DD63)</f>
        <v>1046195</v>
      </c>
      <c r="DE64" s="387">
        <f t="shared" si="278" ref="DE64">SUM(DE59:DE63)</f>
        <v>1475104</v>
      </c>
      <c r="DF64" s="387">
        <f t="shared" si="279" ref="DF64:DG64">SUM(DF59:DF63)</f>
        <v>1621965</v>
      </c>
      <c r="DG64" s="387">
        <f t="shared" si="279"/>
        <v>2090757</v>
      </c>
      <c r="DH64" s="387">
        <f t="shared" si="280" ref="DH64">SUM(DH59:DH63)</f>
        <v>2652487</v>
      </c>
      <c r="DI64" s="387">
        <f t="shared" si="281" ref="DI64">SUM(DI59:DI63)</f>
        <v>2527135</v>
      </c>
      <c r="DJ64" s="387">
        <f t="shared" si="282" ref="DJ64:DK64">SUM(DJ59:DJ63)</f>
        <v>2000909</v>
      </c>
      <c r="DK64" s="387">
        <f t="shared" si="282"/>
        <v>1025194</v>
      </c>
      <c r="DL64" s="387">
        <f t="shared" si="283" ref="DL64:DM64">SUM(DL59:DL63)</f>
        <v>1144771</v>
      </c>
      <c r="DM64" s="387">
        <f t="shared" si="283"/>
        <v>1271489</v>
      </c>
      <c r="DN64" s="387">
        <f t="shared" si="284" ref="DN64:DO64">SUM(DN59:DN63)</f>
        <v>938506</v>
      </c>
      <c r="DO64" s="387">
        <f t="shared" si="284"/>
        <v>728355</v>
      </c>
      <c r="DP64" s="387">
        <f t="shared" si="285" ref="DP64">SUM(DP59:DP63)</f>
        <v>831955</v>
      </c>
      <c r="DQ64" s="387">
        <f t="shared" si="286" ref="DQ64:DR64">SUM(DQ59:DQ63)</f>
        <v>941876</v>
      </c>
      <c r="DR64" s="387">
        <f t="shared" si="286"/>
        <v>1335813</v>
      </c>
      <c r="DS64" s="387">
        <f t="shared" si="287" ref="DS64:DT64">SUM(DS59:DS63)</f>
        <v>2115673</v>
      </c>
      <c r="DT64" s="387">
        <f t="shared" si="287"/>
        <v>2220935</v>
      </c>
      <c r="DU64" s="387"/>
      <c r="DV64" s="387"/>
      <c r="DW64" s="387"/>
      <c r="DX64" s="387"/>
      <c r="DY64" s="387"/>
      <c r="DZ64" s="387"/>
      <c r="EA64" s="387"/>
      <c r="EB64" s="327"/>
      <c r="EC64" s="37">
        <f>SUM(EC59:EC63)</f>
        <v>25135845</v>
      </c>
    </row>
    <row r="65" spans="1:133" s="31" customFormat="1" ht="15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67"/>
      <c r="BJ65" s="531"/>
      <c r="BK65" s="554"/>
      <c r="BL65" s="42"/>
      <c r="BM65" s="278"/>
      <c r="BN65" s="278"/>
      <c r="BO65" s="42"/>
      <c r="BP65" s="278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ht="15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65">
        <v>14519183</v>
      </c>
      <c r="BJ66" s="529">
        <v>17121964</v>
      </c>
      <c r="BK66" s="552">
        <v>19090039</v>
      </c>
      <c r="BL66" s="56">
        <v>20373633</v>
      </c>
      <c r="BM66" s="276">
        <v>20673442</v>
      </c>
      <c r="BN66" s="276">
        <v>19117696</v>
      </c>
      <c r="BO66" s="56"/>
      <c r="BP66" s="276"/>
      <c r="BQ66" s="276"/>
      <c r="BR66" s="276"/>
      <c r="BS66" s="276"/>
      <c r="BT66" s="276"/>
      <c r="BU66" s="33">
        <f t="shared" si="288" ref="BU66:CD70">O66-C66</f>
        <v>-460438.40000000037</v>
      </c>
      <c r="BV66" s="36">
        <f t="shared" si="288"/>
        <v>-554904.4299999997</v>
      </c>
      <c r="BW66" s="36">
        <f t="shared" si="288"/>
        <v>774598.15000000037</v>
      </c>
      <c r="BX66" s="36">
        <f t="shared" si="288"/>
        <v>2052587.9299999997</v>
      </c>
      <c r="BY66" s="36">
        <f t="shared" si="288"/>
        <v>1920416.3499999996</v>
      </c>
      <c r="BZ66" s="36">
        <f t="shared" si="288"/>
        <v>2887905.8100000005</v>
      </c>
      <c r="CA66" s="36">
        <f t="shared" si="288"/>
        <v>3370173.0899999999</v>
      </c>
      <c r="CB66" s="36">
        <f t="shared" si="288"/>
        <v>3819098.1099999994</v>
      </c>
      <c r="CC66" s="36">
        <f t="shared" si="288"/>
        <v>3876406.0399999991</v>
      </c>
      <c r="CD66" s="386">
        <f t="shared" si="288"/>
        <v>3775641.9199999999</v>
      </c>
      <c r="CE66" s="409">
        <f t="shared" si="289" ref="CE66:CN70">Y66-M66</f>
        <v>3579027.0299999993</v>
      </c>
      <c r="CF66" s="36">
        <f t="shared" si="289"/>
        <v>3739350.6999999993</v>
      </c>
      <c r="CG66" s="36">
        <f t="shared" si="289"/>
        <v>3676309.0999999996</v>
      </c>
      <c r="CH66" s="36">
        <f t="shared" si="289"/>
        <v>3335162</v>
      </c>
      <c r="CI66" s="36">
        <f t="shared" si="289"/>
        <v>2924054</v>
      </c>
      <c r="CJ66" s="227">
        <f t="shared" si="289"/>
        <v>2045875</v>
      </c>
      <c r="CK66" s="227">
        <f t="shared" si="289"/>
        <v>832402</v>
      </c>
      <c r="CL66" s="227">
        <f t="shared" si="289"/>
        <v>-41851</v>
      </c>
      <c r="CM66" s="227">
        <f t="shared" si="289"/>
        <v>-421114</v>
      </c>
      <c r="CN66" s="227">
        <f t="shared" si="289"/>
        <v>-939894</v>
      </c>
      <c r="CO66" s="227">
        <f t="shared" si="290" ref="CO66:CX70">AI66-W66</f>
        <v>-1170271</v>
      </c>
      <c r="CP66" s="386">
        <f t="shared" si="290"/>
        <v>-1380157</v>
      </c>
      <c r="CQ66" s="348">
        <f t="shared" si="290"/>
        <v>-494880</v>
      </c>
      <c r="CR66" s="227">
        <f t="shared" si="290"/>
        <v>-395194</v>
      </c>
      <c r="CS66" s="227">
        <f t="shared" si="290"/>
        <v>53866</v>
      </c>
      <c r="CT66" s="227">
        <f t="shared" si="290"/>
        <v>123313</v>
      </c>
      <c r="CU66" s="227">
        <f t="shared" si="290"/>
        <v>-337968</v>
      </c>
      <c r="CV66" s="227">
        <f t="shared" si="290"/>
        <v>-414433</v>
      </c>
      <c r="CW66" s="227">
        <f t="shared" si="290"/>
        <v>319344</v>
      </c>
      <c r="CX66" s="227">
        <f t="shared" si="290"/>
        <v>678908</v>
      </c>
      <c r="CY66" s="227">
        <f t="shared" si="291" ref="CY66:DH70">AS66-AG66</f>
        <v>1138481</v>
      </c>
      <c r="CZ66" s="227">
        <f t="shared" si="291"/>
        <v>689023</v>
      </c>
      <c r="DA66" s="227">
        <f t="shared" si="291"/>
        <v>911610</v>
      </c>
      <c r="DB66" s="386">
        <f t="shared" si="291"/>
        <v>2092331</v>
      </c>
      <c r="DC66" s="386">
        <f t="shared" si="291"/>
        <v>1733768</v>
      </c>
      <c r="DD66" s="386">
        <f t="shared" si="291"/>
        <v>1815963</v>
      </c>
      <c r="DE66" s="386">
        <f t="shared" si="291"/>
        <v>1480668</v>
      </c>
      <c r="DF66" s="386">
        <f t="shared" si="291"/>
        <v>1391882</v>
      </c>
      <c r="DG66" s="386">
        <f t="shared" si="291"/>
        <v>1261557</v>
      </c>
      <c r="DH66" s="386">
        <f t="shared" si="291"/>
        <v>923353</v>
      </c>
      <c r="DI66" s="386">
        <f t="shared" si="292" ref="DI66:DT70">BC66-AQ66</f>
        <v>729005</v>
      </c>
      <c r="DJ66" s="386">
        <f t="shared" si="292"/>
        <v>416039</v>
      </c>
      <c r="DK66" s="386">
        <f t="shared" si="292"/>
        <v>-701748</v>
      </c>
      <c r="DL66" s="386">
        <f t="shared" si="292"/>
        <v>-280003</v>
      </c>
      <c r="DM66" s="386">
        <f t="shared" si="292"/>
        <v>-332950</v>
      </c>
      <c r="DN66" s="386">
        <f t="shared" si="292"/>
        <v>-1349131</v>
      </c>
      <c r="DO66" s="386">
        <f t="shared" si="292"/>
        <v>-710828</v>
      </c>
      <c r="DP66" s="386">
        <f t="shared" si="292"/>
        <v>-152495</v>
      </c>
      <c r="DQ66" s="386">
        <f t="shared" si="292"/>
        <v>108973</v>
      </c>
      <c r="DR66" s="386">
        <f t="shared" si="292"/>
        <v>604111</v>
      </c>
      <c r="DS66" s="386">
        <f t="shared" si="292"/>
        <v>1592223</v>
      </c>
      <c r="DT66" s="386">
        <f t="shared" si="292"/>
        <v>1359402</v>
      </c>
      <c r="DU66" s="386"/>
      <c r="DV66" s="386"/>
      <c r="DW66" s="386"/>
      <c r="DX66" s="386"/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19117696</v>
      </c>
    </row>
    <row r="67" spans="1:133" s="31" customFormat="1" ht="15">
      <c r="A67" s="138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65">
        <v>8094542</v>
      </c>
      <c r="BJ67" s="529">
        <v>8870351</v>
      </c>
      <c r="BK67" s="552">
        <v>9469187</v>
      </c>
      <c r="BL67" s="56">
        <v>9809826</v>
      </c>
      <c r="BM67" s="276">
        <v>10151886</v>
      </c>
      <c r="BN67" s="276">
        <v>11430256</v>
      </c>
      <c r="BO67" s="56"/>
      <c r="BP67" s="276"/>
      <c r="BQ67" s="276"/>
      <c r="BR67" s="276"/>
      <c r="BS67" s="276"/>
      <c r="BT67" s="276"/>
      <c r="BU67" s="33">
        <f t="shared" si="288"/>
        <v>246906.08000000007</v>
      </c>
      <c r="BV67" s="36">
        <f t="shared" si="288"/>
        <v>277837.58000000007</v>
      </c>
      <c r="BW67" s="36">
        <f t="shared" si="288"/>
        <v>360776.95999999996</v>
      </c>
      <c r="BX67" s="36">
        <f t="shared" si="288"/>
        <v>559369.91999999993</v>
      </c>
      <c r="BY67" s="36">
        <f t="shared" si="288"/>
        <v>830816.38999999966</v>
      </c>
      <c r="BZ67" s="36">
        <f t="shared" si="288"/>
        <v>1027519.0700000003</v>
      </c>
      <c r="CA67" s="36">
        <f t="shared" si="288"/>
        <v>1192867.5800000001</v>
      </c>
      <c r="CB67" s="36">
        <f t="shared" si="288"/>
        <v>1205801.2300000004</v>
      </c>
      <c r="CC67" s="36">
        <f t="shared" si="288"/>
        <v>1334555.0499999998</v>
      </c>
      <c r="CD67" s="386">
        <f t="shared" si="288"/>
        <v>1291734.4000000004</v>
      </c>
      <c r="CE67" s="409">
        <f t="shared" si="289"/>
        <v>1288161.7400000002</v>
      </c>
      <c r="CF67" s="36">
        <f t="shared" si="289"/>
        <v>1382847.25</v>
      </c>
      <c r="CG67" s="36">
        <f t="shared" si="289"/>
        <v>1498846.0499999998</v>
      </c>
      <c r="CH67" s="36">
        <f t="shared" si="289"/>
        <v>1592806</v>
      </c>
      <c r="CI67" s="36">
        <f t="shared" si="289"/>
        <v>1555386</v>
      </c>
      <c r="CJ67" s="227">
        <f t="shared" si="289"/>
        <v>1609471</v>
      </c>
      <c r="CK67" s="227">
        <f t="shared" si="289"/>
        <v>1014543</v>
      </c>
      <c r="CL67" s="227">
        <f t="shared" si="289"/>
        <v>783145</v>
      </c>
      <c r="CM67" s="227">
        <f t="shared" si="289"/>
        <v>497334</v>
      </c>
      <c r="CN67" s="227">
        <f t="shared" si="289"/>
        <v>245255</v>
      </c>
      <c r="CO67" s="227">
        <f t="shared" si="290"/>
        <v>-89087</v>
      </c>
      <c r="CP67" s="386">
        <f t="shared" si="290"/>
        <v>-30783</v>
      </c>
      <c r="CQ67" s="348">
        <f t="shared" si="290"/>
        <v>148071</v>
      </c>
      <c r="CR67" s="227">
        <f t="shared" si="290"/>
        <v>305585</v>
      </c>
      <c r="CS67" s="227">
        <f t="shared" si="290"/>
        <v>511481</v>
      </c>
      <c r="CT67" s="227">
        <f t="shared" si="290"/>
        <v>499418</v>
      </c>
      <c r="CU67" s="227">
        <f t="shared" si="290"/>
        <v>561190</v>
      </c>
      <c r="CV67" s="227">
        <f t="shared" si="290"/>
        <v>399793</v>
      </c>
      <c r="CW67" s="227">
        <f t="shared" si="290"/>
        <v>388932</v>
      </c>
      <c r="CX67" s="227">
        <f t="shared" si="290"/>
        <v>561151</v>
      </c>
      <c r="CY67" s="227">
        <f t="shared" si="291"/>
        <v>703331</v>
      </c>
      <c r="CZ67" s="227">
        <f t="shared" si="291"/>
        <v>647686</v>
      </c>
      <c r="DA67" s="227">
        <f t="shared" si="291"/>
        <v>1056395</v>
      </c>
      <c r="DB67" s="386">
        <f t="shared" si="291"/>
        <v>1265468</v>
      </c>
      <c r="DC67" s="386">
        <f t="shared" si="291"/>
        <v>1424066</v>
      </c>
      <c r="DD67" s="386">
        <f t="shared" si="291"/>
        <v>1421843</v>
      </c>
      <c r="DE67" s="386">
        <f t="shared" si="291"/>
        <v>1400210</v>
      </c>
      <c r="DF67" s="386">
        <f t="shared" si="291"/>
        <v>1397896</v>
      </c>
      <c r="DG67" s="386">
        <f t="shared" si="291"/>
        <v>1428452</v>
      </c>
      <c r="DH67" s="386">
        <f t="shared" si="291"/>
        <v>1463832</v>
      </c>
      <c r="DI67" s="386">
        <f t="shared" si="292"/>
        <v>1496027</v>
      </c>
      <c r="DJ67" s="386">
        <f t="shared" si="292"/>
        <v>1189654</v>
      </c>
      <c r="DK67" s="386">
        <f t="shared" si="292"/>
        <v>947294</v>
      </c>
      <c r="DL67" s="386">
        <f t="shared" si="292"/>
        <v>927378</v>
      </c>
      <c r="DM67" s="386">
        <f t="shared" si="292"/>
        <v>647408</v>
      </c>
      <c r="DN67" s="386">
        <f t="shared" si="292"/>
        <v>566014</v>
      </c>
      <c r="DO67" s="386">
        <f t="shared" si="292"/>
        <v>691477</v>
      </c>
      <c r="DP67" s="386">
        <f t="shared" si="292"/>
        <v>920285</v>
      </c>
      <c r="DQ67" s="386">
        <f t="shared" si="292"/>
        <v>941363</v>
      </c>
      <c r="DR67" s="386">
        <f t="shared" si="292"/>
        <v>990580</v>
      </c>
      <c r="DS67" s="386">
        <f t="shared" si="292"/>
        <v>1183813</v>
      </c>
      <c r="DT67" s="386">
        <f t="shared" si="292"/>
        <v>2566108</v>
      </c>
      <c r="DU67" s="386"/>
      <c r="DV67" s="386"/>
      <c r="DW67" s="386"/>
      <c r="DX67" s="386"/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11430256</v>
      </c>
    </row>
    <row r="68" spans="1:133" s="31" customFormat="1" ht="15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65">
        <v>1920713</v>
      </c>
      <c r="BJ68" s="529">
        <v>2337172</v>
      </c>
      <c r="BK68" s="552">
        <v>2822355</v>
      </c>
      <c r="BL68" s="56">
        <v>2881423</v>
      </c>
      <c r="BM68" s="276">
        <v>2868241</v>
      </c>
      <c r="BN68" s="276">
        <v>2091973</v>
      </c>
      <c r="BO68" s="56"/>
      <c r="BP68" s="276"/>
      <c r="BQ68" s="276"/>
      <c r="BR68" s="276"/>
      <c r="BS68" s="276"/>
      <c r="BT68" s="276"/>
      <c r="BU68" s="33">
        <f t="shared" si="288"/>
        <v>7239.7900000000373</v>
      </c>
      <c r="BV68" s="36">
        <f t="shared" si="288"/>
        <v>601360.54000000004</v>
      </c>
      <c r="BW68" s="36">
        <f t="shared" si="288"/>
        <v>768410.23999999999</v>
      </c>
      <c r="BX68" s="36">
        <f t="shared" si="288"/>
        <v>867755.37</v>
      </c>
      <c r="BY68" s="36">
        <f t="shared" si="288"/>
        <v>776160.72999999998</v>
      </c>
      <c r="BZ68" s="36">
        <f t="shared" si="288"/>
        <v>791041.06000000006</v>
      </c>
      <c r="CA68" s="36">
        <f t="shared" si="288"/>
        <v>767169.69999999995</v>
      </c>
      <c r="CB68" s="36">
        <f t="shared" si="288"/>
        <v>747476.31000000006</v>
      </c>
      <c r="CC68" s="36">
        <f t="shared" si="288"/>
        <v>614715.63</v>
      </c>
      <c r="CD68" s="386">
        <f t="shared" si="288"/>
        <v>470998.47999999998</v>
      </c>
      <c r="CE68" s="409">
        <f t="shared" si="289"/>
        <v>695149.42000000004</v>
      </c>
      <c r="CF68" s="36">
        <f t="shared" si="289"/>
        <v>409390.78000000003</v>
      </c>
      <c r="CG68" s="36">
        <f t="shared" si="289"/>
        <v>270822.23999999999</v>
      </c>
      <c r="CH68" s="36">
        <f t="shared" si="289"/>
        <v>-431916</v>
      </c>
      <c r="CI68" s="36">
        <f t="shared" si="289"/>
        <v>-334579</v>
      </c>
      <c r="CJ68" s="227">
        <f t="shared" si="289"/>
        <v>-238104</v>
      </c>
      <c r="CK68" s="227">
        <f t="shared" si="289"/>
        <v>-140083</v>
      </c>
      <c r="CL68" s="227">
        <f t="shared" si="289"/>
        <v>-100800</v>
      </c>
      <c r="CM68" s="227">
        <f t="shared" si="289"/>
        <v>-208095</v>
      </c>
      <c r="CN68" s="227">
        <f t="shared" si="289"/>
        <v>-153554</v>
      </c>
      <c r="CO68" s="227">
        <f t="shared" si="290"/>
        <v>-4368</v>
      </c>
      <c r="CP68" s="386">
        <f t="shared" si="290"/>
        <v>5466</v>
      </c>
      <c r="CQ68" s="348">
        <f t="shared" si="290"/>
        <v>765608</v>
      </c>
      <c r="CR68" s="227">
        <f t="shared" si="290"/>
        <v>801331</v>
      </c>
      <c r="CS68" s="227">
        <f t="shared" si="290"/>
        <v>1112098</v>
      </c>
      <c r="CT68" s="227">
        <f t="shared" si="290"/>
        <v>561781</v>
      </c>
      <c r="CU68" s="227">
        <f t="shared" si="290"/>
        <v>572891</v>
      </c>
      <c r="CV68" s="227">
        <f t="shared" si="290"/>
        <v>425378</v>
      </c>
      <c r="CW68" s="227">
        <f t="shared" si="290"/>
        <v>290128</v>
      </c>
      <c r="CX68" s="227">
        <f t="shared" si="290"/>
        <v>117931</v>
      </c>
      <c r="CY68" s="227">
        <f t="shared" si="291"/>
        <v>285843</v>
      </c>
      <c r="CZ68" s="227">
        <f t="shared" si="291"/>
        <v>159174</v>
      </c>
      <c r="DA68" s="227">
        <f t="shared" si="291"/>
        <v>70448</v>
      </c>
      <c r="DB68" s="386">
        <f t="shared" si="291"/>
        <v>384824</v>
      </c>
      <c r="DC68" s="386">
        <f t="shared" si="291"/>
        <v>-520693</v>
      </c>
      <c r="DD68" s="386">
        <f t="shared" si="291"/>
        <v>-623619</v>
      </c>
      <c r="DE68" s="386">
        <f t="shared" si="291"/>
        <v>-532924</v>
      </c>
      <c r="DF68" s="386">
        <f t="shared" si="291"/>
        <v>-59641</v>
      </c>
      <c r="DG68" s="386">
        <f t="shared" si="291"/>
        <v>-60017</v>
      </c>
      <c r="DH68" s="386">
        <f t="shared" si="291"/>
        <v>-59365</v>
      </c>
      <c r="DI68" s="386">
        <f t="shared" si="292"/>
        <v>-28202</v>
      </c>
      <c r="DJ68" s="386">
        <f t="shared" si="292"/>
        <v>86192</v>
      </c>
      <c r="DK68" s="386">
        <f t="shared" si="292"/>
        <v>-50849</v>
      </c>
      <c r="DL68" s="386">
        <f t="shared" si="292"/>
        <v>26344</v>
      </c>
      <c r="DM68" s="386">
        <f t="shared" si="292"/>
        <v>39344</v>
      </c>
      <c r="DN68" s="386">
        <f t="shared" si="292"/>
        <v>-83747</v>
      </c>
      <c r="DO68" s="386">
        <f t="shared" si="292"/>
        <v>99757</v>
      </c>
      <c r="DP68" s="386">
        <f t="shared" si="292"/>
        <v>286118</v>
      </c>
      <c r="DQ68" s="386">
        <f t="shared" si="292"/>
        <v>372867</v>
      </c>
      <c r="DR68" s="386">
        <f t="shared" si="292"/>
        <v>511736</v>
      </c>
      <c r="DS68" s="386">
        <f t="shared" si="292"/>
        <v>617232</v>
      </c>
      <c r="DT68" s="386">
        <f t="shared" si="292"/>
        <v>83335</v>
      </c>
      <c r="DU68" s="386"/>
      <c r="DV68" s="386"/>
      <c r="DW68" s="386"/>
      <c r="DX68" s="386"/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2091973</v>
      </c>
    </row>
    <row r="69" spans="1:133" s="31" customFormat="1" ht="15">
      <c r="A69" s="138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65">
        <v>1121511</v>
      </c>
      <c r="BJ69" s="529">
        <v>1138892</v>
      </c>
      <c r="BK69" s="552">
        <v>1241553</v>
      </c>
      <c r="BL69" s="56">
        <v>1212874</v>
      </c>
      <c r="BM69" s="276">
        <v>1119508</v>
      </c>
      <c r="BN69" s="276">
        <v>960812</v>
      </c>
      <c r="BO69" s="56"/>
      <c r="BP69" s="276"/>
      <c r="BQ69" s="276"/>
      <c r="BR69" s="276"/>
      <c r="BS69" s="276"/>
      <c r="BT69" s="276"/>
      <c r="BU69" s="33">
        <f t="shared" si="288"/>
        <v>-506766.72999999998</v>
      </c>
      <c r="BV69" s="36">
        <f t="shared" si="288"/>
        <v>-100231.21999999997</v>
      </c>
      <c r="BW69" s="36">
        <f t="shared" si="288"/>
        <v>94070.430000000051</v>
      </c>
      <c r="BX69" s="36">
        <f t="shared" si="288"/>
        <v>79372.050000000047</v>
      </c>
      <c r="BY69" s="36">
        <f t="shared" si="288"/>
        <v>-41141.050000000047</v>
      </c>
      <c r="BZ69" s="36">
        <f t="shared" si="288"/>
        <v>-139927.80000000005</v>
      </c>
      <c r="CA69" s="36">
        <f t="shared" si="288"/>
        <v>-162673.20999999996</v>
      </c>
      <c r="CB69" s="36">
        <f t="shared" si="288"/>
        <v>-191451.03999999998</v>
      </c>
      <c r="CC69" s="36">
        <f t="shared" si="288"/>
        <v>-44077</v>
      </c>
      <c r="CD69" s="386">
        <f t="shared" si="288"/>
        <v>-242036.59999999998</v>
      </c>
      <c r="CE69" s="409">
        <f t="shared" si="289"/>
        <v>19135.390000000014</v>
      </c>
      <c r="CF69" s="36">
        <f t="shared" si="289"/>
        <v>97984.170000000042</v>
      </c>
      <c r="CG69" s="36">
        <f t="shared" si="289"/>
        <v>-81703.050000000047</v>
      </c>
      <c r="CH69" s="36">
        <f t="shared" si="289"/>
        <v>-360116</v>
      </c>
      <c r="CI69" s="36">
        <f t="shared" si="289"/>
        <v>-316791</v>
      </c>
      <c r="CJ69" s="227">
        <f t="shared" si="289"/>
        <v>-130080</v>
      </c>
      <c r="CK69" s="227">
        <f t="shared" si="289"/>
        <v>-85587</v>
      </c>
      <c r="CL69" s="227">
        <f t="shared" si="289"/>
        <v>-40384</v>
      </c>
      <c r="CM69" s="227">
        <f t="shared" si="289"/>
        <v>8071</v>
      </c>
      <c r="CN69" s="227">
        <f t="shared" si="289"/>
        <v>68088</v>
      </c>
      <c r="CO69" s="227">
        <f t="shared" si="290"/>
        <v>-25834</v>
      </c>
      <c r="CP69" s="386">
        <f t="shared" si="290"/>
        <v>141451</v>
      </c>
      <c r="CQ69" s="348">
        <f t="shared" si="290"/>
        <v>455781</v>
      </c>
      <c r="CR69" s="227">
        <f t="shared" si="290"/>
        <v>378526</v>
      </c>
      <c r="CS69" s="227">
        <f t="shared" si="290"/>
        <v>399435</v>
      </c>
      <c r="CT69" s="227">
        <f t="shared" si="290"/>
        <v>282402</v>
      </c>
      <c r="CU69" s="227">
        <f t="shared" si="290"/>
        <v>298572</v>
      </c>
      <c r="CV69" s="227">
        <f t="shared" si="290"/>
        <v>7446</v>
      </c>
      <c r="CW69" s="227">
        <f t="shared" si="290"/>
        <v>-7758</v>
      </c>
      <c r="CX69" s="227">
        <f t="shared" si="290"/>
        <v>25790</v>
      </c>
      <c r="CY69" s="227">
        <f t="shared" si="291"/>
        <v>41223</v>
      </c>
      <c r="CZ69" s="227">
        <f t="shared" si="291"/>
        <v>124109</v>
      </c>
      <c r="DA69" s="227">
        <f t="shared" si="291"/>
        <v>156628</v>
      </c>
      <c r="DB69" s="386">
        <f t="shared" si="291"/>
        <v>152275</v>
      </c>
      <c r="DC69" s="386">
        <f t="shared" si="291"/>
        <v>-250383</v>
      </c>
      <c r="DD69" s="386">
        <f t="shared" si="291"/>
        <v>-449421</v>
      </c>
      <c r="DE69" s="386">
        <f t="shared" si="291"/>
        <v>-195367</v>
      </c>
      <c r="DF69" s="386">
        <f t="shared" si="291"/>
        <v>32348</v>
      </c>
      <c r="DG69" s="386">
        <f t="shared" si="291"/>
        <v>-65801</v>
      </c>
      <c r="DH69" s="386">
        <f t="shared" si="291"/>
        <v>63608</v>
      </c>
      <c r="DI69" s="386">
        <f t="shared" si="292"/>
        <v>128006</v>
      </c>
      <c r="DJ69" s="386">
        <f t="shared" si="292"/>
        <v>123194</v>
      </c>
      <c r="DK69" s="386">
        <f t="shared" si="292"/>
        <v>97822</v>
      </c>
      <c r="DL69" s="386">
        <f t="shared" si="292"/>
        <v>119402</v>
      </c>
      <c r="DM69" s="386">
        <f t="shared" si="292"/>
        <v>107881</v>
      </c>
      <c r="DN69" s="386">
        <f t="shared" si="292"/>
        <v>228287</v>
      </c>
      <c r="DO69" s="386">
        <f t="shared" si="292"/>
        <v>258826</v>
      </c>
      <c r="DP69" s="386">
        <f t="shared" si="292"/>
        <v>393074</v>
      </c>
      <c r="DQ69" s="386">
        <f t="shared" si="292"/>
        <v>318445</v>
      </c>
      <c r="DR69" s="386">
        <f t="shared" si="292"/>
        <v>303570</v>
      </c>
      <c r="DS69" s="386">
        <f t="shared" si="292"/>
        <v>295306</v>
      </c>
      <c r="DT69" s="386">
        <f t="shared" si="292"/>
        <v>205571</v>
      </c>
      <c r="DU69" s="386"/>
      <c r="DV69" s="386"/>
      <c r="DW69" s="386"/>
      <c r="DX69" s="386"/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960812</v>
      </c>
    </row>
    <row r="70" spans="1:133" s="31" customFormat="1" ht="15">
      <c r="A70" s="138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65">
        <v>243141</v>
      </c>
      <c r="BJ70" s="529">
        <v>417484</v>
      </c>
      <c r="BK70" s="552">
        <v>379011</v>
      </c>
      <c r="BL70" s="56">
        <v>398141</v>
      </c>
      <c r="BM70" s="276">
        <v>555426</v>
      </c>
      <c r="BN70" s="276">
        <v>256412</v>
      </c>
      <c r="BO70" s="56"/>
      <c r="BP70" s="276"/>
      <c r="BQ70" s="276"/>
      <c r="BR70" s="276"/>
      <c r="BS70" s="276"/>
      <c r="BT70" s="276"/>
      <c r="BU70" s="33">
        <f t="shared" si="288"/>
        <v>122329.35999999999</v>
      </c>
      <c r="BV70" s="36">
        <f t="shared" si="288"/>
        <v>65911.539999999979</v>
      </c>
      <c r="BW70" s="36">
        <f t="shared" si="288"/>
        <v>-218259.91999999998</v>
      </c>
      <c r="BX70" s="36">
        <f t="shared" si="288"/>
        <v>9401.7799999999988</v>
      </c>
      <c r="BY70" s="36">
        <f t="shared" si="288"/>
        <v>-33273.059999999998</v>
      </c>
      <c r="BZ70" s="36">
        <f t="shared" si="288"/>
        <v>216161.41999999998</v>
      </c>
      <c r="CA70" s="36">
        <f t="shared" si="288"/>
        <v>175197.22</v>
      </c>
      <c r="CB70" s="36">
        <f t="shared" si="288"/>
        <v>257743.79000000001</v>
      </c>
      <c r="CC70" s="36">
        <f t="shared" si="288"/>
        <v>118747.73999999999</v>
      </c>
      <c r="CD70" s="386">
        <f t="shared" si="288"/>
        <v>147368.5</v>
      </c>
      <c r="CE70" s="409">
        <f t="shared" si="289"/>
        <v>224351.39000000001</v>
      </c>
      <c r="CF70" s="36">
        <f t="shared" si="289"/>
        <v>248714.75</v>
      </c>
      <c r="CG70" s="36">
        <f t="shared" si="289"/>
        <v>98922.700000000012</v>
      </c>
      <c r="CH70" s="36">
        <f t="shared" si="289"/>
        <v>51192</v>
      </c>
      <c r="CI70" s="36">
        <f t="shared" si="289"/>
        <v>246614</v>
      </c>
      <c r="CJ70" s="227">
        <f t="shared" si="289"/>
        <v>384121</v>
      </c>
      <c r="CK70" s="227">
        <f t="shared" si="289"/>
        <v>335121</v>
      </c>
      <c r="CL70" s="227">
        <f t="shared" si="289"/>
        <v>223428</v>
      </c>
      <c r="CM70" s="227">
        <f t="shared" si="289"/>
        <v>306385</v>
      </c>
      <c r="CN70" s="227">
        <f t="shared" si="289"/>
        <v>286087</v>
      </c>
      <c r="CO70" s="227">
        <f t="shared" si="290"/>
        <v>211842</v>
      </c>
      <c r="CP70" s="386">
        <f t="shared" si="290"/>
        <v>210697</v>
      </c>
      <c r="CQ70" s="348">
        <f t="shared" si="290"/>
        <v>451557</v>
      </c>
      <c r="CR70" s="227">
        <f t="shared" si="290"/>
        <v>229509</v>
      </c>
      <c r="CS70" s="227">
        <f t="shared" si="290"/>
        <v>595580</v>
      </c>
      <c r="CT70" s="227">
        <f t="shared" si="290"/>
        <v>336258</v>
      </c>
      <c r="CU70" s="227">
        <f t="shared" si="290"/>
        <v>286443</v>
      </c>
      <c r="CV70" s="227">
        <f t="shared" si="290"/>
        <v>336075</v>
      </c>
      <c r="CW70" s="227">
        <f t="shared" si="290"/>
        <v>79825</v>
      </c>
      <c r="CX70" s="227">
        <f t="shared" si="290"/>
        <v>121025</v>
      </c>
      <c r="CY70" s="227">
        <f t="shared" si="291"/>
        <v>-67789</v>
      </c>
      <c r="CZ70" s="227">
        <f t="shared" si="291"/>
        <v>-384880</v>
      </c>
      <c r="DA70" s="227">
        <f t="shared" si="291"/>
        <v>-66038</v>
      </c>
      <c r="DB70" s="386">
        <f t="shared" si="291"/>
        <v>315418</v>
      </c>
      <c r="DC70" s="386">
        <f t="shared" si="291"/>
        <v>-110244</v>
      </c>
      <c r="DD70" s="386">
        <f t="shared" si="291"/>
        <v>-140435</v>
      </c>
      <c r="DE70" s="386">
        <f t="shared" si="291"/>
        <v>-576513</v>
      </c>
      <c r="DF70" s="386">
        <f t="shared" si="291"/>
        <v>-416805</v>
      </c>
      <c r="DG70" s="386">
        <f t="shared" si="291"/>
        <v>-469765</v>
      </c>
      <c r="DH70" s="386">
        <f t="shared" si="291"/>
        <v>-782602</v>
      </c>
      <c r="DI70" s="386">
        <f t="shared" si="292"/>
        <v>-381455</v>
      </c>
      <c r="DJ70" s="386">
        <f t="shared" si="292"/>
        <v>-164222</v>
      </c>
      <c r="DK70" s="386">
        <f t="shared" si="292"/>
        <v>-476552</v>
      </c>
      <c r="DL70" s="386">
        <f t="shared" si="292"/>
        <v>-164887</v>
      </c>
      <c r="DM70" s="386">
        <f t="shared" si="292"/>
        <v>-397411</v>
      </c>
      <c r="DN70" s="386">
        <f t="shared" si="292"/>
        <v>-761169</v>
      </c>
      <c r="DO70" s="386">
        <f t="shared" si="292"/>
        <v>-461191</v>
      </c>
      <c r="DP70" s="386">
        <f t="shared" si="292"/>
        <v>-133157</v>
      </c>
      <c r="DQ70" s="386">
        <f t="shared" si="292"/>
        <v>-81492</v>
      </c>
      <c r="DR70" s="386">
        <f t="shared" si="292"/>
        <v>76863</v>
      </c>
      <c r="DS70" s="386">
        <f t="shared" si="292"/>
        <v>251287</v>
      </c>
      <c r="DT70" s="386">
        <f t="shared" si="292"/>
        <v>91578</v>
      </c>
      <c r="DU70" s="386"/>
      <c r="DV70" s="386"/>
      <c r="DW70" s="386"/>
      <c r="DX70" s="386"/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256412</v>
      </c>
    </row>
    <row r="71" spans="1:133" s="122" customFormat="1" ht="15.75" thickBot="1">
      <c r="A71" s="139"/>
      <c r="B71" s="44" t="s">
        <v>144</v>
      </c>
      <c r="C71" s="118">
        <f t="shared" si="293" ref="C71:V71">SUM(C66:C70)</f>
        <v>22220987.860000003</v>
      </c>
      <c r="D71" s="119">
        <f t="shared" si="293"/>
        <v>23563082.990000002</v>
      </c>
      <c r="E71" s="119">
        <f t="shared" si="293"/>
        <v>22098808.140000004</v>
      </c>
      <c r="F71" s="119">
        <f t="shared" si="293"/>
        <v>19948299.949999996</v>
      </c>
      <c r="G71" s="119">
        <f t="shared" si="293"/>
        <v>18485887.640000001</v>
      </c>
      <c r="H71" s="119">
        <f t="shared" si="293"/>
        <v>16413527.439999999</v>
      </c>
      <c r="I71" s="119">
        <f t="shared" si="293"/>
        <v>15226192.619999999</v>
      </c>
      <c r="J71" s="119">
        <f t="shared" si="293"/>
        <v>14141074.6</v>
      </c>
      <c r="K71" s="119">
        <f t="shared" si="293"/>
        <v>13940946.539999999</v>
      </c>
      <c r="L71" s="120">
        <f t="shared" si="293"/>
        <v>15149572.299999999</v>
      </c>
      <c r="M71" s="119">
        <f t="shared" si="293"/>
        <v>16612573.029999999</v>
      </c>
      <c r="N71" s="119">
        <f t="shared" si="293"/>
        <v>19349662.349999998</v>
      </c>
      <c r="O71" s="119">
        <f t="shared" si="293"/>
        <v>21630257.960000005</v>
      </c>
      <c r="P71" s="119">
        <f t="shared" si="293"/>
        <v>23853057</v>
      </c>
      <c r="Q71" s="119">
        <f t="shared" si="293"/>
        <v>23878404</v>
      </c>
      <c r="R71" s="119">
        <f t="shared" si="293"/>
        <v>23516787</v>
      </c>
      <c r="S71" s="119">
        <f t="shared" si="293"/>
        <v>21938867</v>
      </c>
      <c r="T71" s="119">
        <f t="shared" si="293"/>
        <v>21196227</v>
      </c>
      <c r="U71" s="119">
        <f t="shared" si="293"/>
        <v>20568927</v>
      </c>
      <c r="V71" s="119">
        <f t="shared" si="293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68">
        <v>25899090</v>
      </c>
      <c r="BJ71" s="532">
        <v>29885863</v>
      </c>
      <c r="BK71" s="555">
        <v>33002145</v>
      </c>
      <c r="BL71" s="29">
        <v>34675897</v>
      </c>
      <c r="BM71" s="201">
        <v>35368503</v>
      </c>
      <c r="BN71" s="201">
        <v>33857149</v>
      </c>
      <c r="BO71" s="29"/>
      <c r="BP71" s="201"/>
      <c r="BQ71" s="201"/>
      <c r="BR71" s="201"/>
      <c r="BS71" s="201"/>
      <c r="BT71" s="201"/>
      <c r="BU71" s="118">
        <f t="shared" si="294" ref="BU71:BY71">SUM(BU66:BU70)</f>
        <v>-590729.90000000026</v>
      </c>
      <c r="BV71" s="121">
        <f t="shared" si="294"/>
        <v>289974.01000000042</v>
      </c>
      <c r="BW71" s="121">
        <f t="shared" si="294"/>
        <v>1779595.8600000003</v>
      </c>
      <c r="BX71" s="121">
        <f t="shared" si="294"/>
        <v>3568487.0499999993</v>
      </c>
      <c r="BY71" s="121">
        <f t="shared" si="294"/>
        <v>3452979.3599999989</v>
      </c>
      <c r="BZ71" s="121">
        <f t="shared" si="295" ref="BZ71:CH71">SUM(BZ66:BZ70)</f>
        <v>4782699.5600000015</v>
      </c>
      <c r="CA71" s="121">
        <f t="shared" si="295"/>
        <v>5342734.3799999999</v>
      </c>
      <c r="CB71" s="121">
        <f t="shared" si="295"/>
        <v>5838668.4000000004</v>
      </c>
      <c r="CC71" s="121">
        <f t="shared" si="295"/>
        <v>5900347.459999999</v>
      </c>
      <c r="CD71" s="389">
        <f t="shared" si="295"/>
        <v>5443706.7000000011</v>
      </c>
      <c r="CE71" s="412">
        <f t="shared" si="295"/>
        <v>5805824.9699999988</v>
      </c>
      <c r="CF71" s="121">
        <f t="shared" si="295"/>
        <v>5878287.6499999994</v>
      </c>
      <c r="CG71" s="121">
        <f t="shared" si="295"/>
        <v>5463197.04</v>
      </c>
      <c r="CH71" s="121">
        <f t="shared" si="295"/>
        <v>4187128</v>
      </c>
      <c r="CI71" s="121">
        <f t="shared" si="296" ref="CI71:CJ71">SUM(CI66:CI70)</f>
        <v>4074684</v>
      </c>
      <c r="CJ71" s="230">
        <f t="shared" si="296"/>
        <v>3671283</v>
      </c>
      <c r="CK71" s="230">
        <f t="shared" si="297" ref="CK71:CL71">SUM(CK66:CK70)</f>
        <v>1956396</v>
      </c>
      <c r="CL71" s="230">
        <f t="shared" si="297"/>
        <v>823538</v>
      </c>
      <c r="CM71" s="230">
        <f t="shared" si="298" ref="CM71">SUM(CM66:CM70)</f>
        <v>182581</v>
      </c>
      <c r="CN71" s="230">
        <f t="shared" si="299" ref="CN71:CO71">SUM(CN66:CN70)</f>
        <v>-494018</v>
      </c>
      <c r="CO71" s="230">
        <f t="shared" si="299"/>
        <v>-1077718</v>
      </c>
      <c r="CP71" s="389">
        <f t="shared" si="300" ref="CP71:CQ71">SUM(CP66:CP70)</f>
        <v>-1053326</v>
      </c>
      <c r="CQ71" s="351">
        <f t="shared" si="300"/>
        <v>1326137</v>
      </c>
      <c r="CR71" s="230">
        <f t="shared" si="301" ref="CR71">SUM(CR66:CR70)</f>
        <v>1319757</v>
      </c>
      <c r="CS71" s="230">
        <f t="shared" si="302" ref="CS71">SUM(CS66:CS70)</f>
        <v>2672460</v>
      </c>
      <c r="CT71" s="230">
        <f t="shared" si="303" ref="CT71">SUM(CT66:CT70)</f>
        <v>1803172</v>
      </c>
      <c r="CU71" s="230">
        <f t="shared" si="304" ref="CU71">SUM(CU66:CU70)</f>
        <v>1381128</v>
      </c>
      <c r="CV71" s="230">
        <f t="shared" si="305" ref="CV71">SUM(CV66:CV70)</f>
        <v>754259</v>
      </c>
      <c r="CW71" s="230">
        <f t="shared" si="306" ref="CW71">SUM(CW66:CW70)</f>
        <v>1070471</v>
      </c>
      <c r="CX71" s="230">
        <f t="shared" si="307" ref="CX71">SUM(CX66:CX70)</f>
        <v>1504805</v>
      </c>
      <c r="CY71" s="230">
        <f t="shared" si="308" ref="CY71">SUM(CY66:CY70)</f>
        <v>2101089</v>
      </c>
      <c r="CZ71" s="230">
        <f t="shared" si="309" ref="CZ71">SUM(CZ66:CZ70)</f>
        <v>1235112</v>
      </c>
      <c r="DA71" s="230">
        <f t="shared" si="310" ref="DA71">SUM(DA66:DA70)</f>
        <v>2129043</v>
      </c>
      <c r="DB71" s="389">
        <f t="shared" si="311" ref="DB71">SUM(DB66:DB70)</f>
        <v>4210316</v>
      </c>
      <c r="DC71" s="389">
        <f t="shared" si="312" ref="DC71">SUM(DC66:DC70)</f>
        <v>2276514</v>
      </c>
      <c r="DD71" s="389">
        <f t="shared" si="313" ref="DD71">SUM(DD66:DD70)</f>
        <v>2024331</v>
      </c>
      <c r="DE71" s="389">
        <f t="shared" si="314" ref="DE71">SUM(DE66:DE70)</f>
        <v>1576074</v>
      </c>
      <c r="DF71" s="389">
        <f t="shared" si="315" ref="DF71:DG71">SUM(DF66:DF70)</f>
        <v>2345680</v>
      </c>
      <c r="DG71" s="389">
        <f t="shared" si="315"/>
        <v>2094426</v>
      </c>
      <c r="DH71" s="389">
        <f t="shared" si="316" ref="DH71">SUM(DH66:DH70)</f>
        <v>1608826</v>
      </c>
      <c r="DI71" s="389">
        <f t="shared" si="317" ref="DI71">SUM(DI66:DI70)</f>
        <v>1943381</v>
      </c>
      <c r="DJ71" s="389">
        <f t="shared" si="318" ref="DJ71:DK71">SUM(DJ66:DJ70)</f>
        <v>1650857</v>
      </c>
      <c r="DK71" s="389">
        <f t="shared" si="318"/>
        <v>-184033</v>
      </c>
      <c r="DL71" s="389">
        <f t="shared" si="319" ref="DL71:DM71">SUM(DL66:DL70)</f>
        <v>628234</v>
      </c>
      <c r="DM71" s="389">
        <f t="shared" si="319"/>
        <v>64272</v>
      </c>
      <c r="DN71" s="389">
        <f t="shared" si="320" ref="DN71:DO71">SUM(DN66:DN70)</f>
        <v>-1399746</v>
      </c>
      <c r="DO71" s="389">
        <f t="shared" si="320"/>
        <v>-121959</v>
      </c>
      <c r="DP71" s="389">
        <f t="shared" si="321" ref="DP71">SUM(DP66:DP70)</f>
        <v>1313825</v>
      </c>
      <c r="DQ71" s="389">
        <f t="shared" si="322" ref="DQ71:DR71">SUM(DQ66:DQ70)</f>
        <v>1660156</v>
      </c>
      <c r="DR71" s="389">
        <f t="shared" si="322"/>
        <v>2486860</v>
      </c>
      <c r="DS71" s="389">
        <f t="shared" si="323" ref="DS71:DT71">SUM(DS66:DS70)</f>
        <v>3939861</v>
      </c>
      <c r="DT71" s="389">
        <f t="shared" si="323"/>
        <v>4305994</v>
      </c>
      <c r="DU71" s="389"/>
      <c r="DV71" s="389"/>
      <c r="DW71" s="389"/>
      <c r="DX71" s="389"/>
      <c r="DY71" s="389"/>
      <c r="DZ71" s="389"/>
      <c r="EA71" s="389"/>
      <c r="EB71" s="327"/>
      <c r="EC71" s="29">
        <f>SUM(EC66:EC70)</f>
        <v>33857149</v>
      </c>
    </row>
    <row r="72" spans="1:133" s="51" customFormat="1" ht="15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69"/>
      <c r="BJ72" s="524"/>
      <c r="BK72" s="556"/>
      <c r="BL72" s="70"/>
      <c r="BM72" s="271"/>
      <c r="BN72" s="271"/>
      <c r="BO72" s="70"/>
      <c r="BP72" s="271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ht="15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61">
        <v>21348662</v>
      </c>
      <c r="BJ73" s="525">
        <v>22586013</v>
      </c>
      <c r="BK73" s="548">
        <v>19028413</v>
      </c>
      <c r="BL73" s="75">
        <v>15704375</v>
      </c>
      <c r="BM73" s="272">
        <v>7847181</v>
      </c>
      <c r="BN73" s="591">
        <v>4210429</v>
      </c>
      <c r="BO73" s="75"/>
      <c r="BP73" s="272"/>
      <c r="BQ73" s="272"/>
      <c r="BR73" s="272"/>
      <c r="BS73" s="272"/>
      <c r="BT73" s="272"/>
      <c r="BU73" s="72">
        <f t="shared" si="324" ref="BU73:CD77">O73-C73</f>
        <v>-2824898</v>
      </c>
      <c r="BV73" s="76">
        <f t="shared" si="324"/>
        <v>2038088</v>
      </c>
      <c r="BW73" s="76">
        <f t="shared" si="324"/>
        <v>2973431</v>
      </c>
      <c r="BX73" s="76">
        <f t="shared" si="324"/>
        <v>690951</v>
      </c>
      <c r="BY73" s="76">
        <f t="shared" si="324"/>
        <v>431418</v>
      </c>
      <c r="BZ73" s="76">
        <f t="shared" si="324"/>
        <v>46612</v>
      </c>
      <c r="CA73" s="76">
        <f t="shared" si="324"/>
        <v>485630</v>
      </c>
      <c r="CB73" s="76">
        <f t="shared" si="324"/>
        <v>-150487</v>
      </c>
      <c r="CC73" s="76">
        <f t="shared" si="324"/>
        <v>-330165</v>
      </c>
      <c r="CD73" s="382">
        <f t="shared" si="324"/>
        <v>-3748839</v>
      </c>
      <c r="CE73" s="405">
        <f t="shared" si="325" ref="CE73:CN77">Y73-M73</f>
        <v>-110403</v>
      </c>
      <c r="CF73" s="76">
        <f t="shared" si="325"/>
        <v>4221373</v>
      </c>
      <c r="CG73" s="76">
        <f t="shared" si="325"/>
        <v>4294452</v>
      </c>
      <c r="CH73" s="76">
        <f t="shared" si="325"/>
        <v>-1873824</v>
      </c>
      <c r="CI73" s="76">
        <f t="shared" si="325"/>
        <v>-3562361</v>
      </c>
      <c r="CJ73" s="223">
        <f t="shared" si="325"/>
        <v>-628281</v>
      </c>
      <c r="CK73" s="223">
        <f t="shared" si="325"/>
        <v>-280615</v>
      </c>
      <c r="CL73" s="223">
        <f t="shared" si="325"/>
        <v>246379</v>
      </c>
      <c r="CM73" s="223">
        <f t="shared" si="325"/>
        <v>-345300</v>
      </c>
      <c r="CN73" s="223">
        <f t="shared" si="325"/>
        <v>-1173458</v>
      </c>
      <c r="CO73" s="223">
        <f t="shared" si="326" ref="CO73:CX77">AI73-W73</f>
        <v>-369323</v>
      </c>
      <c r="CP73" s="382">
        <f t="shared" si="326"/>
        <v>1285124</v>
      </c>
      <c r="CQ73" s="344">
        <f t="shared" si="326"/>
        <v>-1606003</v>
      </c>
      <c r="CR73" s="223">
        <f t="shared" si="326"/>
        <v>369396</v>
      </c>
      <c r="CS73" s="223">
        <f t="shared" si="326"/>
        <v>-1222742</v>
      </c>
      <c r="CT73" s="223">
        <f t="shared" si="326"/>
        <v>-355281</v>
      </c>
      <c r="CU73" s="223">
        <f t="shared" si="326"/>
        <v>512269</v>
      </c>
      <c r="CV73" s="223">
        <f t="shared" si="326"/>
        <v>-397144</v>
      </c>
      <c r="CW73" s="223">
        <f t="shared" si="326"/>
        <v>-173597</v>
      </c>
      <c r="CX73" s="223">
        <f t="shared" si="326"/>
        <v>-283369</v>
      </c>
      <c r="CY73" s="223">
        <f t="shared" si="327" ref="CY73:DH77">AS73-AG73</f>
        <v>101294</v>
      </c>
      <c r="CZ73" s="223">
        <f t="shared" si="327"/>
        <v>535389</v>
      </c>
      <c r="DA73" s="223">
        <f t="shared" si="327"/>
        <v>-1331207</v>
      </c>
      <c r="DB73" s="382">
        <f t="shared" si="327"/>
        <v>-1655240</v>
      </c>
      <c r="DC73" s="382">
        <f t="shared" si="327"/>
        <v>-1226042</v>
      </c>
      <c r="DD73" s="382">
        <f t="shared" si="327"/>
        <v>-5789725</v>
      </c>
      <c r="DE73" s="382">
        <f t="shared" si="327"/>
        <v>-1247681</v>
      </c>
      <c r="DF73" s="382">
        <f t="shared" si="327"/>
        <v>-529438</v>
      </c>
      <c r="DG73" s="382">
        <f t="shared" si="327"/>
        <v>-1255720</v>
      </c>
      <c r="DH73" s="382">
        <f t="shared" si="327"/>
        <v>257851</v>
      </c>
      <c r="DI73" s="382">
        <f t="shared" si="328" ref="DI73:DT77">BC73-AQ73</f>
        <v>10768</v>
      </c>
      <c r="DJ73" s="382">
        <f t="shared" si="328"/>
        <v>192522</v>
      </c>
      <c r="DK73" s="382">
        <f t="shared" si="328"/>
        <v>-160707</v>
      </c>
      <c r="DL73" s="382">
        <f t="shared" si="328"/>
        <v>-92152</v>
      </c>
      <c r="DM73" s="382">
        <f t="shared" si="328"/>
        <v>1515936</v>
      </c>
      <c r="DN73" s="382">
        <f t="shared" si="328"/>
        <v>1025070</v>
      </c>
      <c r="DO73" s="382">
        <f t="shared" si="328"/>
        <v>-123231</v>
      </c>
      <c r="DP73" s="382">
        <f t="shared" si="328"/>
        <v>2117899</v>
      </c>
      <c r="DQ73" s="382">
        <f t="shared" si="328"/>
        <v>-2082873</v>
      </c>
      <c r="DR73" s="382">
        <f t="shared" si="328"/>
        <v>1766907</v>
      </c>
      <c r="DS73" s="382">
        <f t="shared" si="328"/>
        <v>127476</v>
      </c>
      <c r="DT73" s="382">
        <f t="shared" si="328"/>
        <v>-776383</v>
      </c>
      <c r="DU73" s="382"/>
      <c r="DV73" s="382"/>
      <c r="DW73" s="382"/>
      <c r="DX73" s="382"/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ht="15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61">
        <v>2026978</v>
      </c>
      <c r="BJ74" s="525">
        <v>2198664</v>
      </c>
      <c r="BK74" s="548">
        <v>1909004</v>
      </c>
      <c r="BL74" s="75">
        <v>1813623</v>
      </c>
      <c r="BM74" s="272">
        <v>787702</v>
      </c>
      <c r="BN74" s="591">
        <v>514021</v>
      </c>
      <c r="BO74" s="75"/>
      <c r="BP74" s="272"/>
      <c r="BQ74" s="272"/>
      <c r="BR74" s="272"/>
      <c r="BS74" s="272"/>
      <c r="BT74" s="272"/>
      <c r="BU74" s="72">
        <f t="shared" si="324"/>
        <v>-246947</v>
      </c>
      <c r="BV74" s="76">
        <f t="shared" si="324"/>
        <v>17926</v>
      </c>
      <c r="BW74" s="76">
        <f t="shared" si="324"/>
        <v>120169</v>
      </c>
      <c r="BX74" s="76">
        <f t="shared" si="324"/>
        <v>13719</v>
      </c>
      <c r="BY74" s="76">
        <f t="shared" si="324"/>
        <v>45364</v>
      </c>
      <c r="BZ74" s="76">
        <f t="shared" si="324"/>
        <v>8335</v>
      </c>
      <c r="CA74" s="76">
        <f t="shared" si="324"/>
        <v>24162</v>
      </c>
      <c r="CB74" s="76">
        <f t="shared" si="324"/>
        <v>-640</v>
      </c>
      <c r="CC74" s="76">
        <f t="shared" si="324"/>
        <v>63431</v>
      </c>
      <c r="CD74" s="382">
        <f t="shared" si="324"/>
        <v>-164649</v>
      </c>
      <c r="CE74" s="405">
        <f t="shared" si="325"/>
        <v>226439</v>
      </c>
      <c r="CF74" s="76">
        <f t="shared" si="325"/>
        <v>474418</v>
      </c>
      <c r="CG74" s="76">
        <f t="shared" si="325"/>
        <v>541162</v>
      </c>
      <c r="CH74" s="76">
        <f t="shared" si="325"/>
        <v>109706</v>
      </c>
      <c r="CI74" s="76">
        <f t="shared" si="325"/>
        <v>-71791</v>
      </c>
      <c r="CJ74" s="223">
        <f t="shared" si="325"/>
        <v>102757</v>
      </c>
      <c r="CK74" s="223">
        <f t="shared" si="325"/>
        <v>47912</v>
      </c>
      <c r="CL74" s="223">
        <f t="shared" si="325"/>
        <v>44471</v>
      </c>
      <c r="CM74" s="223">
        <f t="shared" si="325"/>
        <v>24538</v>
      </c>
      <c r="CN74" s="223">
        <f t="shared" si="325"/>
        <v>-28718</v>
      </c>
      <c r="CO74" s="223">
        <f t="shared" si="326"/>
        <v>87655</v>
      </c>
      <c r="CP74" s="382">
        <f t="shared" si="326"/>
        <v>66137</v>
      </c>
      <c r="CQ74" s="344">
        <f t="shared" si="326"/>
        <v>-12535</v>
      </c>
      <c r="CR74" s="223">
        <f t="shared" si="326"/>
        <v>172617</v>
      </c>
      <c r="CS74" s="223">
        <f t="shared" si="326"/>
        <v>64513</v>
      </c>
      <c r="CT74" s="223">
        <f t="shared" si="326"/>
        <v>35032</v>
      </c>
      <c r="CU74" s="223">
        <f t="shared" si="326"/>
        <v>208961</v>
      </c>
      <c r="CV74" s="223">
        <f t="shared" si="326"/>
        <v>-21872</v>
      </c>
      <c r="CW74" s="223">
        <f t="shared" si="326"/>
        <v>-28141</v>
      </c>
      <c r="CX74" s="223">
        <f t="shared" si="326"/>
        <v>-6202</v>
      </c>
      <c r="CY74" s="223">
        <f t="shared" si="327"/>
        <v>21900</v>
      </c>
      <c r="CZ74" s="223">
        <f t="shared" si="327"/>
        <v>77735</v>
      </c>
      <c r="DA74" s="223">
        <f t="shared" si="327"/>
        <v>-47638</v>
      </c>
      <c r="DB74" s="382">
        <f t="shared" si="327"/>
        <v>219032</v>
      </c>
      <c r="DC74" s="382">
        <f t="shared" si="327"/>
        <v>130377</v>
      </c>
      <c r="DD74" s="382">
        <f t="shared" si="327"/>
        <v>-118940</v>
      </c>
      <c r="DE74" s="382">
        <f t="shared" si="327"/>
        <v>230753</v>
      </c>
      <c r="DF74" s="382">
        <f t="shared" si="327"/>
        <v>153573</v>
      </c>
      <c r="DG74" s="382">
        <f t="shared" si="327"/>
        <v>70503</v>
      </c>
      <c r="DH74" s="382">
        <f t="shared" si="327"/>
        <v>101940</v>
      </c>
      <c r="DI74" s="382">
        <f t="shared" si="328"/>
        <v>29341</v>
      </c>
      <c r="DJ74" s="382">
        <f t="shared" si="328"/>
        <v>72782</v>
      </c>
      <c r="DK74" s="382">
        <f t="shared" si="328"/>
        <v>26820</v>
      </c>
      <c r="DL74" s="382">
        <f t="shared" si="328"/>
        <v>23682</v>
      </c>
      <c r="DM74" s="382">
        <f t="shared" si="328"/>
        <v>205222</v>
      </c>
      <c r="DN74" s="382">
        <f t="shared" si="328"/>
        <v>-5923</v>
      </c>
      <c r="DO74" s="382">
        <f t="shared" si="328"/>
        <v>89220</v>
      </c>
      <c r="DP74" s="382">
        <f t="shared" si="328"/>
        <v>213108</v>
      </c>
      <c r="DQ74" s="382">
        <f t="shared" si="328"/>
        <v>-186759</v>
      </c>
      <c r="DR74" s="382">
        <f t="shared" si="328"/>
        <v>300390</v>
      </c>
      <c r="DS74" s="382">
        <f t="shared" si="328"/>
        <v>-143742</v>
      </c>
      <c r="DT74" s="382">
        <f t="shared" si="328"/>
        <v>-55674</v>
      </c>
      <c r="DU74" s="382"/>
      <c r="DV74" s="382"/>
      <c r="DW74" s="382"/>
      <c r="DX74" s="382"/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ht="15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61">
        <v>6913938</v>
      </c>
      <c r="BJ75" s="525">
        <v>7278804</v>
      </c>
      <c r="BK75" s="548">
        <v>5596861</v>
      </c>
      <c r="BL75" s="75">
        <v>5243844</v>
      </c>
      <c r="BM75" s="272">
        <v>2332234</v>
      </c>
      <c r="BN75" s="591">
        <v>1456877</v>
      </c>
      <c r="BO75" s="75"/>
      <c r="BP75" s="272"/>
      <c r="BQ75" s="272"/>
      <c r="BR75" s="272"/>
      <c r="BS75" s="272"/>
      <c r="BT75" s="272"/>
      <c r="BU75" s="72">
        <f t="shared" si="324"/>
        <v>-1505034</v>
      </c>
      <c r="BV75" s="76">
        <f t="shared" si="324"/>
        <v>122765</v>
      </c>
      <c r="BW75" s="76">
        <f t="shared" si="324"/>
        <v>299147</v>
      </c>
      <c r="BX75" s="76">
        <f t="shared" si="324"/>
        <v>-253657</v>
      </c>
      <c r="BY75" s="76">
        <f t="shared" si="324"/>
        <v>-157143</v>
      </c>
      <c r="BZ75" s="76">
        <f t="shared" si="324"/>
        <v>-260795</v>
      </c>
      <c r="CA75" s="76">
        <f t="shared" si="324"/>
        <v>30351</v>
      </c>
      <c r="CB75" s="76">
        <f t="shared" si="324"/>
        <v>-371021</v>
      </c>
      <c r="CC75" s="76">
        <f t="shared" si="324"/>
        <v>-75498</v>
      </c>
      <c r="CD75" s="382">
        <f t="shared" si="324"/>
        <v>-4584546</v>
      </c>
      <c r="CE75" s="405">
        <f t="shared" si="325"/>
        <v>271602</v>
      </c>
      <c r="CF75" s="76">
        <f t="shared" si="325"/>
        <v>1086248</v>
      </c>
      <c r="CG75" s="76">
        <f t="shared" si="325"/>
        <v>2491119</v>
      </c>
      <c r="CH75" s="76">
        <f t="shared" si="325"/>
        <v>-97044</v>
      </c>
      <c r="CI75" s="76">
        <f t="shared" si="325"/>
        <v>-451565</v>
      </c>
      <c r="CJ75" s="223">
        <f t="shared" si="325"/>
        <v>164586</v>
      </c>
      <c r="CK75" s="223">
        <f t="shared" si="325"/>
        <v>114153</v>
      </c>
      <c r="CL75" s="223">
        <f t="shared" si="325"/>
        <v>280459</v>
      </c>
      <c r="CM75" s="223">
        <f t="shared" si="325"/>
        <v>9233</v>
      </c>
      <c r="CN75" s="223">
        <f t="shared" si="325"/>
        <v>-235928</v>
      </c>
      <c r="CO75" s="223">
        <f t="shared" si="326"/>
        <v>-59678</v>
      </c>
      <c r="CP75" s="382">
        <f t="shared" si="326"/>
        <v>258905</v>
      </c>
      <c r="CQ75" s="344">
        <f t="shared" si="326"/>
        <v>-530311</v>
      </c>
      <c r="CR75" s="223">
        <f t="shared" si="326"/>
        <v>676665</v>
      </c>
      <c r="CS75" s="223">
        <f t="shared" si="326"/>
        <v>-919114</v>
      </c>
      <c r="CT75" s="223">
        <f t="shared" si="326"/>
        <v>277586</v>
      </c>
      <c r="CU75" s="223">
        <f t="shared" si="326"/>
        <v>-123882</v>
      </c>
      <c r="CV75" s="223">
        <f t="shared" si="326"/>
        <v>10733</v>
      </c>
      <c r="CW75" s="223">
        <f t="shared" si="326"/>
        <v>44992</v>
      </c>
      <c r="CX75" s="223">
        <f t="shared" si="326"/>
        <v>-72407</v>
      </c>
      <c r="CY75" s="223">
        <f t="shared" si="327"/>
        <v>34110</v>
      </c>
      <c r="CZ75" s="223">
        <f t="shared" si="327"/>
        <v>175271</v>
      </c>
      <c r="DA75" s="223">
        <f t="shared" si="327"/>
        <v>-245919</v>
      </c>
      <c r="DB75" s="382">
        <f t="shared" si="327"/>
        <v>-99707</v>
      </c>
      <c r="DC75" s="382">
        <f t="shared" si="327"/>
        <v>-411717</v>
      </c>
      <c r="DD75" s="382">
        <f t="shared" si="327"/>
        <v>-1522033</v>
      </c>
      <c r="DE75" s="382">
        <f t="shared" si="327"/>
        <v>-464232</v>
      </c>
      <c r="DF75" s="382">
        <f t="shared" si="327"/>
        <v>-358997</v>
      </c>
      <c r="DG75" s="382">
        <f t="shared" si="327"/>
        <v>53396</v>
      </c>
      <c r="DH75" s="382">
        <f t="shared" si="327"/>
        <v>13981</v>
      </c>
      <c r="DI75" s="382">
        <f t="shared" si="328"/>
        <v>-164319</v>
      </c>
      <c r="DJ75" s="382">
        <f t="shared" si="328"/>
        <v>885</v>
      </c>
      <c r="DK75" s="382">
        <f t="shared" si="328"/>
        <v>-66721</v>
      </c>
      <c r="DL75" s="382">
        <f t="shared" si="328"/>
        <v>-39619</v>
      </c>
      <c r="DM75" s="382">
        <f t="shared" si="328"/>
        <v>485193</v>
      </c>
      <c r="DN75" s="382">
        <f t="shared" si="328"/>
        <v>-47443</v>
      </c>
      <c r="DO75" s="382">
        <f t="shared" si="328"/>
        <v>573124</v>
      </c>
      <c r="DP75" s="382">
        <f t="shared" si="328"/>
        <v>690236</v>
      </c>
      <c r="DQ75" s="382">
        <f t="shared" si="328"/>
        <v>-763197</v>
      </c>
      <c r="DR75" s="382">
        <f t="shared" si="328"/>
        <v>1079566</v>
      </c>
      <c r="DS75" s="382">
        <f t="shared" si="328"/>
        <v>-267364</v>
      </c>
      <c r="DT75" s="382">
        <f t="shared" si="328"/>
        <v>-136093</v>
      </c>
      <c r="DU75" s="382"/>
      <c r="DV75" s="382"/>
      <c r="DW75" s="382"/>
      <c r="DX75" s="382"/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ht="15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61">
        <v>3626560</v>
      </c>
      <c r="BJ76" s="525">
        <v>3882000</v>
      </c>
      <c r="BK76" s="548">
        <v>3228549</v>
      </c>
      <c r="BL76" s="75">
        <v>2929781</v>
      </c>
      <c r="BM76" s="272">
        <v>2082908</v>
      </c>
      <c r="BN76" s="591">
        <v>902566</v>
      </c>
      <c r="BO76" s="75"/>
      <c r="BP76" s="272"/>
      <c r="BQ76" s="272"/>
      <c r="BR76" s="272"/>
      <c r="BS76" s="272"/>
      <c r="BT76" s="272"/>
      <c r="BU76" s="72">
        <f t="shared" si="324"/>
        <v>-8875509</v>
      </c>
      <c r="BV76" s="76">
        <f t="shared" si="324"/>
        <v>-110214</v>
      </c>
      <c r="BW76" s="76">
        <f t="shared" si="324"/>
        <v>170687</v>
      </c>
      <c r="BX76" s="76">
        <f t="shared" si="324"/>
        <v>-1570325</v>
      </c>
      <c r="BY76" s="76">
        <f t="shared" si="324"/>
        <v>-246170</v>
      </c>
      <c r="BZ76" s="76">
        <f t="shared" si="324"/>
        <v>-246645</v>
      </c>
      <c r="CA76" s="76">
        <f t="shared" si="324"/>
        <v>-100345</v>
      </c>
      <c r="CB76" s="76">
        <f t="shared" si="324"/>
        <v>169981</v>
      </c>
      <c r="CC76" s="76">
        <f t="shared" si="324"/>
        <v>-218231</v>
      </c>
      <c r="CD76" s="382">
        <f t="shared" si="324"/>
        <v>-734373</v>
      </c>
      <c r="CE76" s="405">
        <f t="shared" si="325"/>
        <v>-643806</v>
      </c>
      <c r="CF76" s="76">
        <f t="shared" si="325"/>
        <v>248796</v>
      </c>
      <c r="CG76" s="76">
        <f t="shared" si="325"/>
        <v>725916</v>
      </c>
      <c r="CH76" s="76">
        <f t="shared" si="325"/>
        <v>-164144</v>
      </c>
      <c r="CI76" s="76">
        <f t="shared" si="325"/>
        <v>-400374</v>
      </c>
      <c r="CJ76" s="223">
        <f t="shared" si="325"/>
        <v>-69837</v>
      </c>
      <c r="CK76" s="223">
        <f t="shared" si="325"/>
        <v>67700</v>
      </c>
      <c r="CL76" s="223">
        <f t="shared" si="325"/>
        <v>192706</v>
      </c>
      <c r="CM76" s="223">
        <f t="shared" si="325"/>
        <v>49819</v>
      </c>
      <c r="CN76" s="223">
        <f t="shared" si="325"/>
        <v>-565904</v>
      </c>
      <c r="CO76" s="223">
        <f t="shared" si="326"/>
        <v>-150681</v>
      </c>
      <c r="CP76" s="382">
        <f t="shared" si="326"/>
        <v>42665</v>
      </c>
      <c r="CQ76" s="344">
        <f t="shared" si="326"/>
        <v>-152702</v>
      </c>
      <c r="CR76" s="223">
        <f t="shared" si="326"/>
        <v>106438</v>
      </c>
      <c r="CS76" s="223">
        <f t="shared" si="326"/>
        <v>-450798</v>
      </c>
      <c r="CT76" s="223">
        <f t="shared" si="326"/>
        <v>75883</v>
      </c>
      <c r="CU76" s="223">
        <f t="shared" si="326"/>
        <v>-83957</v>
      </c>
      <c r="CV76" s="223">
        <f t="shared" si="326"/>
        <v>-11818</v>
      </c>
      <c r="CW76" s="223">
        <f t="shared" si="326"/>
        <v>50076</v>
      </c>
      <c r="CX76" s="223">
        <f t="shared" si="326"/>
        <v>-47153</v>
      </c>
      <c r="CY76" s="223">
        <f t="shared" si="327"/>
        <v>24703</v>
      </c>
      <c r="CZ76" s="223">
        <f t="shared" si="327"/>
        <v>231942</v>
      </c>
      <c r="DA76" s="223">
        <f t="shared" si="327"/>
        <v>23101</v>
      </c>
      <c r="DB76" s="382">
        <f t="shared" si="327"/>
        <v>11742</v>
      </c>
      <c r="DC76" s="382">
        <f t="shared" si="327"/>
        <v>-315448</v>
      </c>
      <c r="DD76" s="382">
        <f t="shared" si="327"/>
        <v>-650576</v>
      </c>
      <c r="DE76" s="382">
        <f t="shared" si="327"/>
        <v>-227693</v>
      </c>
      <c r="DF76" s="382">
        <f t="shared" si="327"/>
        <v>-268657</v>
      </c>
      <c r="DG76" s="382">
        <f t="shared" si="327"/>
        <v>-34112</v>
      </c>
      <c r="DH76" s="382">
        <f t="shared" si="327"/>
        <v>182343</v>
      </c>
      <c r="DI76" s="382">
        <f t="shared" si="328"/>
        <v>-110706</v>
      </c>
      <c r="DJ76" s="382">
        <f t="shared" si="328"/>
        <v>41861</v>
      </c>
      <c r="DK76" s="382">
        <f t="shared" si="328"/>
        <v>-21013</v>
      </c>
      <c r="DL76" s="382">
        <f t="shared" si="328"/>
        <v>72804</v>
      </c>
      <c r="DM76" s="382">
        <f t="shared" si="328"/>
        <v>88241</v>
      </c>
      <c r="DN76" s="382">
        <f t="shared" si="328"/>
        <v>-49684</v>
      </c>
      <c r="DO76" s="382">
        <f t="shared" si="328"/>
        <v>41650</v>
      </c>
      <c r="DP76" s="382">
        <f t="shared" si="328"/>
        <v>262727</v>
      </c>
      <c r="DQ76" s="382">
        <f t="shared" si="328"/>
        <v>-337579</v>
      </c>
      <c r="DR76" s="382">
        <f t="shared" si="328"/>
        <v>418219</v>
      </c>
      <c r="DS76" s="382">
        <f t="shared" si="328"/>
        <v>414421</v>
      </c>
      <c r="DT76" s="382">
        <f t="shared" si="328"/>
        <v>-207514</v>
      </c>
      <c r="DU76" s="382"/>
      <c r="DV76" s="382"/>
      <c r="DW76" s="382"/>
      <c r="DX76" s="382"/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ht="15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61">
        <v>3628812</v>
      </c>
      <c r="BJ77" s="525">
        <v>3864670</v>
      </c>
      <c r="BK77" s="548">
        <v>3712095</v>
      </c>
      <c r="BL77" s="75">
        <v>3634555</v>
      </c>
      <c r="BM77" s="272">
        <v>2979578</v>
      </c>
      <c r="BN77" s="591">
        <v>2282009</v>
      </c>
      <c r="BO77" s="75"/>
      <c r="BP77" s="272"/>
      <c r="BQ77" s="272"/>
      <c r="BR77" s="272"/>
      <c r="BS77" s="272"/>
      <c r="BT77" s="272"/>
      <c r="BU77" s="72">
        <f t="shared" si="324"/>
        <v>-2029058</v>
      </c>
      <c r="BV77" s="76">
        <f t="shared" si="324"/>
        <v>-408061</v>
      </c>
      <c r="BW77" s="76">
        <f t="shared" si="324"/>
        <v>165551</v>
      </c>
      <c r="BX77" s="76">
        <f t="shared" si="324"/>
        <v>-277562</v>
      </c>
      <c r="BY77" s="76">
        <f t="shared" si="324"/>
        <v>80958</v>
      </c>
      <c r="BZ77" s="76">
        <f t="shared" si="324"/>
        <v>-672575</v>
      </c>
      <c r="CA77" s="76">
        <f t="shared" si="324"/>
        <v>341050</v>
      </c>
      <c r="CB77" s="76">
        <f t="shared" si="324"/>
        <v>-249616</v>
      </c>
      <c r="CC77" s="76">
        <f t="shared" si="324"/>
        <v>155938</v>
      </c>
      <c r="CD77" s="382">
        <f t="shared" si="324"/>
        <v>-935965</v>
      </c>
      <c r="CE77" s="405">
        <f t="shared" si="325"/>
        <v>45071</v>
      </c>
      <c r="CF77" s="76">
        <f t="shared" si="325"/>
        <v>320785</v>
      </c>
      <c r="CG77" s="76">
        <f t="shared" si="325"/>
        <v>447263</v>
      </c>
      <c r="CH77" s="76">
        <f t="shared" si="325"/>
        <v>307635</v>
      </c>
      <c r="CI77" s="76">
        <f t="shared" si="325"/>
        <v>63634</v>
      </c>
      <c r="CJ77" s="223">
        <f t="shared" si="325"/>
        <v>17072</v>
      </c>
      <c r="CK77" s="223">
        <f t="shared" si="325"/>
        <v>363957</v>
      </c>
      <c r="CL77" s="223">
        <f t="shared" si="325"/>
        <v>-159310</v>
      </c>
      <c r="CM77" s="223">
        <f t="shared" si="325"/>
        <v>171956</v>
      </c>
      <c r="CN77" s="223">
        <f t="shared" si="325"/>
        <v>-105561</v>
      </c>
      <c r="CO77" s="223">
        <f t="shared" si="326"/>
        <v>-68823</v>
      </c>
      <c r="CP77" s="382">
        <f t="shared" si="326"/>
        <v>147219</v>
      </c>
      <c r="CQ77" s="344">
        <f t="shared" si="326"/>
        <v>-92516</v>
      </c>
      <c r="CR77" s="223">
        <f t="shared" si="326"/>
        <v>14651</v>
      </c>
      <c r="CS77" s="223">
        <f t="shared" si="326"/>
        <v>-681931</v>
      </c>
      <c r="CT77" s="223">
        <f t="shared" si="326"/>
        <v>276999</v>
      </c>
      <c r="CU77" s="223">
        <f t="shared" si="326"/>
        <v>-8877</v>
      </c>
      <c r="CV77" s="223">
        <f t="shared" si="326"/>
        <v>279050</v>
      </c>
      <c r="CW77" s="223">
        <f t="shared" si="326"/>
        <v>16771</v>
      </c>
      <c r="CX77" s="223">
        <f t="shared" si="326"/>
        <v>1123073</v>
      </c>
      <c r="CY77" s="223">
        <f t="shared" si="327"/>
        <v>831179</v>
      </c>
      <c r="CZ77" s="223">
        <f t="shared" si="327"/>
        <v>-76357</v>
      </c>
      <c r="DA77" s="223">
        <f t="shared" si="327"/>
        <v>-126251</v>
      </c>
      <c r="DB77" s="382">
        <f t="shared" si="327"/>
        <v>-133916</v>
      </c>
      <c r="DC77" s="382">
        <f t="shared" si="327"/>
        <v>490048</v>
      </c>
      <c r="DD77" s="382">
        <f t="shared" si="327"/>
        <v>-57727</v>
      </c>
      <c r="DE77" s="382">
        <f t="shared" si="327"/>
        <v>307119</v>
      </c>
      <c r="DF77" s="382">
        <f t="shared" si="327"/>
        <v>-248560</v>
      </c>
      <c r="DG77" s="382">
        <f t="shared" si="327"/>
        <v>650104</v>
      </c>
      <c r="DH77" s="382">
        <f t="shared" si="327"/>
        <v>359045</v>
      </c>
      <c r="DI77" s="382">
        <f t="shared" si="328"/>
        <v>357764</v>
      </c>
      <c r="DJ77" s="382">
        <f t="shared" si="328"/>
        <v>-741818</v>
      </c>
      <c r="DK77" s="382">
        <f t="shared" si="328"/>
        <v>-1234421</v>
      </c>
      <c r="DL77" s="382">
        <f t="shared" si="328"/>
        <v>95595</v>
      </c>
      <c r="DM77" s="382">
        <f t="shared" si="328"/>
        <v>98795</v>
      </c>
      <c r="DN77" s="382">
        <f t="shared" si="328"/>
        <v>247130</v>
      </c>
      <c r="DO77" s="382">
        <f t="shared" si="328"/>
        <v>-840750</v>
      </c>
      <c r="DP77" s="382">
        <f t="shared" si="328"/>
        <v>-255201</v>
      </c>
      <c r="DQ77" s="382">
        <f t="shared" si="328"/>
        <v>-214604</v>
      </c>
      <c r="DR77" s="382">
        <f t="shared" si="328"/>
        <v>216393</v>
      </c>
      <c r="DS77" s="382">
        <f t="shared" si="328"/>
        <v>-772218</v>
      </c>
      <c r="DT77" s="382">
        <f t="shared" si="328"/>
        <v>-943719</v>
      </c>
      <c r="DU77" s="382"/>
      <c r="DV77" s="382"/>
      <c r="DW77" s="382"/>
      <c r="DX77" s="382"/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ht="15">
      <c r="A78" s="139"/>
      <c r="B78" s="52" t="s">
        <v>144</v>
      </c>
      <c r="C78" s="128">
        <f>SUM(C73:C77)</f>
        <v>48653274</v>
      </c>
      <c r="D78" s="129">
        <f t="shared" si="329" ref="D78:AF78">SUM(D73:D77)</f>
        <v>26543730</v>
      </c>
      <c r="E78" s="129">
        <f t="shared" si="329"/>
        <v>17375817</v>
      </c>
      <c r="F78" s="129">
        <f t="shared" si="329"/>
        <v>12521753</v>
      </c>
      <c r="G78" s="129">
        <f t="shared" si="329"/>
        <v>8221420</v>
      </c>
      <c r="H78" s="129">
        <f t="shared" si="329"/>
        <v>8506262</v>
      </c>
      <c r="I78" s="129">
        <f t="shared" si="329"/>
        <v>7938563</v>
      </c>
      <c r="J78" s="129">
        <f t="shared" si="329"/>
        <v>11130739</v>
      </c>
      <c r="K78" s="129">
        <f t="shared" si="329"/>
        <v>16989616</v>
      </c>
      <c r="L78" s="130">
        <f t="shared" si="329"/>
        <v>39555149</v>
      </c>
      <c r="M78" s="129">
        <f t="shared" si="329"/>
        <v>41742883</v>
      </c>
      <c r="N78" s="129">
        <f t="shared" si="329"/>
        <v>37228996</v>
      </c>
      <c r="O78" s="129">
        <f t="shared" si="329"/>
        <v>33171828</v>
      </c>
      <c r="P78" s="129">
        <f t="shared" si="329"/>
        <v>28204234</v>
      </c>
      <c r="Q78" s="129">
        <f t="shared" si="329"/>
        <v>21104802</v>
      </c>
      <c r="R78" s="129">
        <f t="shared" si="329"/>
        <v>11124879</v>
      </c>
      <c r="S78" s="129">
        <f t="shared" si="329"/>
        <v>8375847</v>
      </c>
      <c r="T78" s="129">
        <f t="shared" si="329"/>
        <v>7381194</v>
      </c>
      <c r="U78" s="129">
        <f t="shared" si="329"/>
        <v>8719411</v>
      </c>
      <c r="V78" s="129">
        <f t="shared" si="329"/>
        <v>10528956</v>
      </c>
      <c r="W78" s="129">
        <f t="shared" si="329"/>
        <v>16585091</v>
      </c>
      <c r="X78" s="130">
        <f t="shared" si="329"/>
        <v>29386777</v>
      </c>
      <c r="Y78" s="129">
        <f t="shared" si="329"/>
        <v>41531786</v>
      </c>
      <c r="Z78" s="129">
        <f t="shared" si="329"/>
        <v>43580616</v>
      </c>
      <c r="AA78" s="129">
        <f t="shared" si="329"/>
        <v>41671740</v>
      </c>
      <c r="AB78" s="129">
        <f t="shared" si="329"/>
        <v>26486563</v>
      </c>
      <c r="AC78" s="129">
        <f t="shared" si="329"/>
        <v>16682345</v>
      </c>
      <c r="AD78" s="129">
        <f t="shared" si="329"/>
        <v>10711176</v>
      </c>
      <c r="AE78" s="129">
        <f t="shared" si="329"/>
        <v>8688954</v>
      </c>
      <c r="AF78" s="129">
        <f t="shared" si="329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62">
        <v>37544950</v>
      </c>
      <c r="BJ78" s="526">
        <v>39810151</v>
      </c>
      <c r="BK78" s="549">
        <v>33474922</v>
      </c>
      <c r="BL78" s="77">
        <v>29326178</v>
      </c>
      <c r="BM78" s="273">
        <v>16029603</v>
      </c>
      <c r="BN78" s="592">
        <f>SUM(BN73:BN77)</f>
        <v>9365902</v>
      </c>
      <c r="BO78" s="77"/>
      <c r="BP78" s="273"/>
      <c r="BQ78" s="273"/>
      <c r="BR78" s="273"/>
      <c r="BS78" s="273"/>
      <c r="BT78" s="273"/>
      <c r="BU78" s="128">
        <f t="shared" si="330" ref="BU78:BU85">SUM(BU73:BU77)</f>
        <v>-15481446</v>
      </c>
      <c r="BV78" s="131">
        <f t="shared" si="331" ref="BV78:BX78">SUM(BV73:BV77)</f>
        <v>1660504</v>
      </c>
      <c r="BW78" s="131">
        <f t="shared" si="331"/>
        <v>3728985</v>
      </c>
      <c r="BX78" s="131">
        <f t="shared" si="331"/>
        <v>-1396874</v>
      </c>
      <c r="BY78" s="131">
        <f t="shared" si="332" ref="BY78">SUM(BY73:BY77)</f>
        <v>154427</v>
      </c>
      <c r="BZ78" s="131">
        <f t="shared" si="333" ref="BZ78:CH78">SUM(BZ73:BZ77)</f>
        <v>-1125068</v>
      </c>
      <c r="CA78" s="131">
        <f t="shared" si="333"/>
        <v>780848</v>
      </c>
      <c r="CB78" s="131">
        <f t="shared" si="333"/>
        <v>-601783</v>
      </c>
      <c r="CC78" s="131">
        <f t="shared" si="333"/>
        <v>-404525</v>
      </c>
      <c r="CD78" s="383">
        <f t="shared" si="333"/>
        <v>-10168372</v>
      </c>
      <c r="CE78" s="406">
        <f t="shared" si="333"/>
        <v>-211097</v>
      </c>
      <c r="CF78" s="131">
        <f t="shared" si="333"/>
        <v>6351620</v>
      </c>
      <c r="CG78" s="131">
        <f t="shared" si="333"/>
        <v>8499912</v>
      </c>
      <c r="CH78" s="131">
        <f t="shared" si="333"/>
        <v>-1717671</v>
      </c>
      <c r="CI78" s="131">
        <f t="shared" si="334" ref="CI78:CJ78">SUM(CI73:CI77)</f>
        <v>-4422457</v>
      </c>
      <c r="CJ78" s="224">
        <f t="shared" si="334"/>
        <v>-413703</v>
      </c>
      <c r="CK78" s="224">
        <f t="shared" si="335" ref="CK78:CL78">SUM(CK73:CK77)</f>
        <v>313107</v>
      </c>
      <c r="CL78" s="224">
        <f t="shared" si="335"/>
        <v>604705</v>
      </c>
      <c r="CM78" s="224">
        <f t="shared" si="336" ref="CM78">SUM(CM73:CM77)</f>
        <v>-89754</v>
      </c>
      <c r="CN78" s="224">
        <f t="shared" si="337" ref="CN78:CO78">SUM(CN73:CN77)</f>
        <v>-2109569</v>
      </c>
      <c r="CO78" s="224">
        <f t="shared" si="337"/>
        <v>-560850</v>
      </c>
      <c r="CP78" s="383">
        <f t="shared" si="338" ref="CP78:CQ78">SUM(CP73:CP77)</f>
        <v>1800050</v>
      </c>
      <c r="CQ78" s="345">
        <f t="shared" si="338"/>
        <v>-2394067</v>
      </c>
      <c r="CR78" s="224">
        <f t="shared" si="339" ref="CR78">SUM(CR73:CR77)</f>
        <v>1339767</v>
      </c>
      <c r="CS78" s="224">
        <f t="shared" si="340" ref="CS78">SUM(CS73:CS77)</f>
        <v>-3210072</v>
      </c>
      <c r="CT78" s="224">
        <f t="shared" si="341" ref="CT78">SUM(CT73:CT77)</f>
        <v>310219</v>
      </c>
      <c r="CU78" s="224">
        <f t="shared" si="342" ref="CU78">SUM(CU73:CU77)</f>
        <v>504514</v>
      </c>
      <c r="CV78" s="224">
        <f t="shared" si="343" ref="CV78">SUM(CV73:CV77)</f>
        <v>-141051</v>
      </c>
      <c r="CW78" s="224">
        <f t="shared" si="344" ref="CW78">SUM(CW73:CW77)</f>
        <v>-89899</v>
      </c>
      <c r="CX78" s="224">
        <f t="shared" si="345" ref="CX78">SUM(CX73:CX77)</f>
        <v>713942</v>
      </c>
      <c r="CY78" s="224">
        <f t="shared" si="346" ref="CY78">SUM(CY73:CY77)</f>
        <v>1013186</v>
      </c>
      <c r="CZ78" s="224">
        <f t="shared" si="347" ref="CZ78">SUM(CZ73:CZ77)</f>
        <v>943980</v>
      </c>
      <c r="DA78" s="224">
        <f t="shared" si="348" ref="DA78">SUM(DA73:DA77)</f>
        <v>-1727914</v>
      </c>
      <c r="DB78" s="383">
        <f t="shared" si="349" ref="DB78">SUM(DB73:DB77)</f>
        <v>-1658089</v>
      </c>
      <c r="DC78" s="383">
        <f t="shared" si="350" ref="DC78">SUM(DC73:DC77)</f>
        <v>-1332782</v>
      </c>
      <c r="DD78" s="383">
        <f t="shared" si="351" ref="DD78">SUM(DD73:DD77)</f>
        <v>-8139001</v>
      </c>
      <c r="DE78" s="383">
        <f t="shared" si="352" ref="DE78">SUM(DE73:DE77)</f>
        <v>-1401734</v>
      </c>
      <c r="DF78" s="383">
        <f t="shared" si="353" ref="DF78:DG78">SUM(DF73:DF77)</f>
        <v>-1252079</v>
      </c>
      <c r="DG78" s="383">
        <f t="shared" si="353"/>
        <v>-515829</v>
      </c>
      <c r="DH78" s="383">
        <f t="shared" si="354" ref="DH78">SUM(DH73:DH77)</f>
        <v>915160</v>
      </c>
      <c r="DI78" s="383">
        <f t="shared" si="355" ref="DI78">SUM(DI73:DI77)</f>
        <v>122848</v>
      </c>
      <c r="DJ78" s="383">
        <f t="shared" si="356" ref="DJ78:DK78">SUM(DJ73:DJ77)</f>
        <v>-433768</v>
      </c>
      <c r="DK78" s="383">
        <f t="shared" si="356"/>
        <v>-1456042</v>
      </c>
      <c r="DL78" s="383">
        <f t="shared" si="357" ref="DL78:DM78">SUM(DL73:DL77)</f>
        <v>60310</v>
      </c>
      <c r="DM78" s="383">
        <f t="shared" si="357"/>
        <v>2393387</v>
      </c>
      <c r="DN78" s="383">
        <f t="shared" si="358" ref="DN78:DO78">SUM(DN73:DN77)</f>
        <v>1169150</v>
      </c>
      <c r="DO78" s="383">
        <f t="shared" si="358"/>
        <v>-259987</v>
      </c>
      <c r="DP78" s="383">
        <f t="shared" si="359" ref="DP78">SUM(DP73:DP77)</f>
        <v>3028769</v>
      </c>
      <c r="DQ78" s="383">
        <f t="shared" si="360" ref="DQ78:DR78">SUM(DQ73:DQ77)</f>
        <v>-3585012</v>
      </c>
      <c r="DR78" s="383">
        <f t="shared" si="360"/>
        <v>3781475</v>
      </c>
      <c r="DS78" s="383">
        <f t="shared" si="361" ref="DS78:DT78">SUM(DS73:DS77)</f>
        <v>-641427</v>
      </c>
      <c r="DT78" s="383">
        <f t="shared" si="361"/>
        <v>-2119383</v>
      </c>
      <c r="DU78" s="383"/>
      <c r="DV78" s="383"/>
      <c r="DW78" s="383"/>
      <c r="DX78" s="383"/>
      <c r="DY78" s="383"/>
      <c r="DZ78" s="383"/>
      <c r="EA78" s="383"/>
      <c r="EB78" s="262"/>
      <c r="EC78" s="77">
        <f t="shared" si="362" ref="EC78">SUM(EC73:EC77)</f>
        <v>0</v>
      </c>
    </row>
    <row r="79" spans="1:133" s="31" customFormat="1" ht="15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67"/>
      <c r="BJ79" s="531"/>
      <c r="BK79" s="554"/>
      <c r="BL79" s="42"/>
      <c r="BM79" s="278"/>
      <c r="BN79" s="593"/>
      <c r="BO79" s="42"/>
      <c r="BP79" s="278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ht="15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4804286.7599999998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5030251.5899999999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70">
        <v>47026607</v>
      </c>
      <c r="BJ80" s="533">
        <v>49402026</v>
      </c>
      <c r="BK80" s="557">
        <v>41990526</v>
      </c>
      <c r="BL80" s="28">
        <v>34975982</v>
      </c>
      <c r="BM80" s="279">
        <v>15848162</v>
      </c>
      <c r="BN80" s="594">
        <v>0</v>
      </c>
      <c r="BO80" s="28"/>
      <c r="BP80" s="279"/>
      <c r="BQ80" s="279"/>
      <c r="BR80" s="279"/>
      <c r="BS80" s="279"/>
      <c r="BT80" s="279"/>
      <c r="BU80" s="89">
        <f t="shared" si="363" ref="BU80:CD84">O80-C80</f>
        <v>-5064601.4299999997</v>
      </c>
      <c r="BV80" s="92">
        <f t="shared" si="363"/>
        <v>1680520.0399999991</v>
      </c>
      <c r="BW80" s="92">
        <f t="shared" si="363"/>
        <v>2496789.25</v>
      </c>
      <c r="BX80" s="92">
        <f t="shared" si="363"/>
        <v>-64856.25</v>
      </c>
      <c r="BY80" s="92">
        <f t="shared" si="363"/>
        <v>58219.959999999963</v>
      </c>
      <c r="BZ80" s="92">
        <f t="shared" si="363"/>
        <v>-455248.66000000015</v>
      </c>
      <c r="CA80" s="92">
        <f t="shared" si="363"/>
        <v>35946.299999999814</v>
      </c>
      <c r="CB80" s="92">
        <f t="shared" si="363"/>
        <v>-962671.45999999996</v>
      </c>
      <c r="CC80" s="92">
        <f t="shared" si="363"/>
        <v>-894082.9299999997</v>
      </c>
      <c r="CD80" s="390">
        <f t="shared" si="363"/>
        <v>-3263809.9399999976</v>
      </c>
      <c r="CE80" s="413">
        <f t="shared" si="364" ref="CE80:CN84">Y80-M80</f>
        <v>1772897.629999999</v>
      </c>
      <c r="CF80" s="92">
        <f t="shared" si="364"/>
        <v>7325049.1600000001</v>
      </c>
      <c r="CG80" s="92">
        <f t="shared" si="364"/>
        <v>7264086.7899999991</v>
      </c>
      <c r="CH80" s="92">
        <f t="shared" si="364"/>
        <v>-1175285.4299999997</v>
      </c>
      <c r="CI80" s="92">
        <f t="shared" si="364"/>
        <v>-3428647.1199999992</v>
      </c>
      <c r="CJ80" s="231">
        <f t="shared" si="364"/>
        <v>-53198.920000000857</v>
      </c>
      <c r="CK80" s="231">
        <f t="shared" si="364"/>
        <v>106439.33000000007</v>
      </c>
      <c r="CL80" s="231">
        <f t="shared" si="364"/>
        <v>830073.66999999993</v>
      </c>
      <c r="CM80" s="231">
        <f t="shared" si="364"/>
        <v>407778.41000000015</v>
      </c>
      <c r="CN80" s="231">
        <f t="shared" si="364"/>
        <v>-119064</v>
      </c>
      <c r="CO80" s="231">
        <f t="shared" si="365" ref="CO80:CX84">AI80-W80</f>
        <v>2223448.3499999996</v>
      </c>
      <c r="CP80" s="390">
        <f t="shared" si="365"/>
        <v>8052200.4899999984</v>
      </c>
      <c r="CQ80" s="352">
        <f t="shared" si="365"/>
        <v>5960436</v>
      </c>
      <c r="CR80" s="231">
        <f t="shared" si="365"/>
        <v>8708876</v>
      </c>
      <c r="CS80" s="231">
        <f t="shared" si="365"/>
        <v>7370041.6600000001</v>
      </c>
      <c r="CT80" s="231">
        <f t="shared" si="365"/>
        <v>7181909.2100000009</v>
      </c>
      <c r="CU80" s="231">
        <f t="shared" si="365"/>
        <v>5780724.3300000001</v>
      </c>
      <c r="CV80" s="231">
        <f t="shared" si="365"/>
        <v>3102164.7300000004</v>
      </c>
      <c r="CW80" s="231">
        <f t="shared" si="365"/>
        <v>3008951</v>
      </c>
      <c r="CX80" s="231">
        <f t="shared" si="365"/>
        <v>2109262.2300000004</v>
      </c>
      <c r="CY80" s="231">
        <f t="shared" si="366" ref="CY80:DH84">AS80-AG80</f>
        <v>2646928</v>
      </c>
      <c r="CZ80" s="231">
        <f t="shared" si="366"/>
        <v>3557461</v>
      </c>
      <c r="DA80" s="231">
        <f t="shared" si="366"/>
        <v>2105002</v>
      </c>
      <c r="DB80" s="390">
        <f t="shared" si="366"/>
        <v>4605996</v>
      </c>
      <c r="DC80" s="390">
        <f t="shared" si="366"/>
        <v>6783805</v>
      </c>
      <c r="DD80" s="390">
        <f t="shared" si="366"/>
        <v>-947155</v>
      </c>
      <c r="DE80" s="390">
        <f t="shared" si="366"/>
        <v>1868489</v>
      </c>
      <c r="DF80" s="390">
        <f t="shared" si="366"/>
        <v>-1645419</v>
      </c>
      <c r="DG80" s="390">
        <f t="shared" si="366"/>
        <v>-3266982</v>
      </c>
      <c r="DH80" s="390">
        <f t="shared" si="366"/>
        <v>-2175509</v>
      </c>
      <c r="DI80" s="390">
        <f t="shared" si="367" ref="DI80:DT84">BC80-AQ80</f>
        <v>-2757263</v>
      </c>
      <c r="DJ80" s="390">
        <f t="shared" si="367"/>
        <v>-1755640</v>
      </c>
      <c r="DK80" s="390">
        <f t="shared" si="367"/>
        <v>-2618311</v>
      </c>
      <c r="DL80" s="390">
        <f t="shared" si="367"/>
        <v>-3162817</v>
      </c>
      <c r="DM80" s="390">
        <f t="shared" si="367"/>
        <v>717550</v>
      </c>
      <c r="DN80" s="390">
        <f t="shared" si="367"/>
        <v>1997117</v>
      </c>
      <c r="DO80" s="390">
        <f t="shared" si="367"/>
        <v>322878</v>
      </c>
      <c r="DP80" s="390">
        <f t="shared" si="367"/>
        <v>5787390</v>
      </c>
      <c r="DQ80" s="390">
        <f t="shared" si="367"/>
        <v>-150472</v>
      </c>
      <c r="DR80" s="390">
        <f t="shared" si="367"/>
        <v>8019155</v>
      </c>
      <c r="DS80" s="390">
        <f t="shared" si="367"/>
        <v>1448268</v>
      </c>
      <c r="DT80" s="390">
        <f t="shared" si="367"/>
        <v>-7991575</v>
      </c>
      <c r="DU80" s="390"/>
      <c r="DV80" s="390"/>
      <c r="DW80" s="390"/>
      <c r="DX80" s="390"/>
      <c r="DY80" s="390"/>
      <c r="DZ80" s="390"/>
      <c r="EA80" s="390"/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ht="15">
      <c r="A81" s="138"/>
      <c r="B81" s="32" t="s">
        <v>140</v>
      </c>
      <c r="C81" s="89">
        <v>2063227.3999999999</v>
      </c>
      <c r="D81" s="90">
        <v>1680233.8700000001</v>
      </c>
      <c r="E81" s="90">
        <v>840222.90000000002</v>
      </c>
      <c r="F81" s="90">
        <v>524021.84999999998</v>
      </c>
      <c r="G81" s="90">
        <v>339485.13</v>
      </c>
      <c r="H81" s="90">
        <v>285280.13</v>
      </c>
      <c r="I81" s="90">
        <v>298560.64000000001</v>
      </c>
      <c r="J81" s="90">
        <v>407794.42999999999</v>
      </c>
      <c r="K81" s="90">
        <v>729741.89000000001</v>
      </c>
      <c r="L81" s="91">
        <v>1966991.48</v>
      </c>
      <c r="M81" s="90">
        <v>2080994.7</v>
      </c>
      <c r="N81" s="90">
        <v>1902099.3999999999</v>
      </c>
      <c r="O81" s="90">
        <v>1661249.1299999999</v>
      </c>
      <c r="P81" s="90">
        <v>1631758.8600000001</v>
      </c>
      <c r="Q81" s="90">
        <v>921631.55000000005</v>
      </c>
      <c r="R81" s="90">
        <v>482182.72999999998</v>
      </c>
      <c r="S81" s="90">
        <v>369160.32000000001</v>
      </c>
      <c r="T81" s="90">
        <v>268606.28000000003</v>
      </c>
      <c r="U81" s="191">
        <v>301465.17999999999</v>
      </c>
      <c r="V81" s="191">
        <v>364201</v>
      </c>
      <c r="W81" s="191">
        <v>778776.55000000005</v>
      </c>
      <c r="X81" s="91">
        <v>1889760.9399999999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907643.82999999996</v>
      </c>
      <c r="AD81" s="214">
        <v>681788.66000000003</v>
      </c>
      <c r="AE81" s="214">
        <v>477300</v>
      </c>
      <c r="AF81" s="214">
        <v>367295.57000000001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70">
        <v>4454371</v>
      </c>
      <c r="BJ81" s="533">
        <v>4798362</v>
      </c>
      <c r="BK81" s="557">
        <v>4201182</v>
      </c>
      <c r="BL81" s="28">
        <v>4021352</v>
      </c>
      <c r="BM81" s="279">
        <v>1592289</v>
      </c>
      <c r="BN81" s="594">
        <v>0</v>
      </c>
      <c r="BO81" s="28"/>
      <c r="BP81" s="279"/>
      <c r="BQ81" s="279"/>
      <c r="BR81" s="279"/>
      <c r="BS81" s="279"/>
      <c r="BT81" s="279"/>
      <c r="BU81" s="89">
        <f t="shared" si="363"/>
        <v>-401978.27000000002</v>
      </c>
      <c r="BV81" s="92">
        <f t="shared" si="363"/>
        <v>-48475.010000000009</v>
      </c>
      <c r="BW81" s="92">
        <f t="shared" si="363"/>
        <v>81408.650000000023</v>
      </c>
      <c r="BX81" s="92">
        <f t="shared" si="363"/>
        <v>-41839.119999999995</v>
      </c>
      <c r="BY81" s="92">
        <f t="shared" si="363"/>
        <v>29675.190000000002</v>
      </c>
      <c r="BZ81" s="92">
        <f t="shared" si="363"/>
        <v>-16673.849999999977</v>
      </c>
      <c r="CA81" s="92">
        <f t="shared" si="363"/>
        <v>2904.539999999979</v>
      </c>
      <c r="CB81" s="92">
        <f t="shared" si="363"/>
        <v>-43593.429999999993</v>
      </c>
      <c r="CC81" s="92">
        <f t="shared" si="363"/>
        <v>49034.660000000033</v>
      </c>
      <c r="CD81" s="390">
        <f t="shared" si="363"/>
        <v>-77230.540000000037</v>
      </c>
      <c r="CE81" s="413">
        <f t="shared" si="364"/>
        <v>450639.30000000005</v>
      </c>
      <c r="CF81" s="92">
        <f t="shared" si="364"/>
        <v>761747.60000000009</v>
      </c>
      <c r="CG81" s="92">
        <f t="shared" si="364"/>
        <v>840669.58000000007</v>
      </c>
      <c r="CH81" s="92">
        <f t="shared" si="364"/>
        <v>270187.15999999992</v>
      </c>
      <c r="CI81" s="92">
        <f t="shared" si="364"/>
        <v>-13987.720000000088</v>
      </c>
      <c r="CJ81" s="231">
        <f t="shared" si="364"/>
        <v>199605.93000000005</v>
      </c>
      <c r="CK81" s="231">
        <f t="shared" si="364"/>
        <v>108139.67999999999</v>
      </c>
      <c r="CL81" s="231">
        <f t="shared" si="364"/>
        <v>98689.289999999979</v>
      </c>
      <c r="CM81" s="231">
        <f t="shared" si="364"/>
        <v>91863.820000000007</v>
      </c>
      <c r="CN81" s="231">
        <f t="shared" si="364"/>
        <v>57960</v>
      </c>
      <c r="CO81" s="231">
        <f t="shared" si="365"/>
        <v>347236.44999999995</v>
      </c>
      <c r="CP81" s="390">
        <f t="shared" si="365"/>
        <v>591959.06000000006</v>
      </c>
      <c r="CQ81" s="352">
        <f t="shared" si="365"/>
        <v>640352</v>
      </c>
      <c r="CR81" s="231">
        <f t="shared" si="365"/>
        <v>901359</v>
      </c>
      <c r="CS81" s="231">
        <f t="shared" si="365"/>
        <v>832800.29000000004</v>
      </c>
      <c r="CT81" s="231">
        <f t="shared" si="365"/>
        <v>741718.97999999998</v>
      </c>
      <c r="CU81" s="231">
        <f t="shared" si="365"/>
        <v>764681.17000000004</v>
      </c>
      <c r="CV81" s="231">
        <f t="shared" si="365"/>
        <v>286505.33999999997</v>
      </c>
      <c r="CW81" s="231">
        <f t="shared" si="365"/>
        <v>219666</v>
      </c>
      <c r="CX81" s="231">
        <f t="shared" si="365"/>
        <v>180000.42999999999</v>
      </c>
      <c r="CY81" s="231">
        <f t="shared" si="366"/>
        <v>225434</v>
      </c>
      <c r="CZ81" s="231">
        <f t="shared" si="366"/>
        <v>346121</v>
      </c>
      <c r="DA81" s="231">
        <f t="shared" si="366"/>
        <v>319505</v>
      </c>
      <c r="DB81" s="390">
        <f t="shared" si="366"/>
        <v>1132956</v>
      </c>
      <c r="DC81" s="390">
        <f t="shared" si="366"/>
        <v>1033294</v>
      </c>
      <c r="DD81" s="390">
        <f t="shared" si="366"/>
        <v>663658</v>
      </c>
      <c r="DE81" s="390">
        <f t="shared" si="366"/>
        <v>881824</v>
      </c>
      <c r="DF81" s="390">
        <f t="shared" si="366"/>
        <v>302045</v>
      </c>
      <c r="DG81" s="390">
        <f t="shared" si="366"/>
        <v>88394</v>
      </c>
      <c r="DH81" s="390">
        <f t="shared" si="366"/>
        <v>1640</v>
      </c>
      <c r="DI81" s="390">
        <f t="shared" si="367"/>
        <v>-167251</v>
      </c>
      <c r="DJ81" s="390">
        <f t="shared" si="367"/>
        <v>-17883</v>
      </c>
      <c r="DK81" s="390">
        <f t="shared" si="367"/>
        <v>-136002</v>
      </c>
      <c r="DL81" s="390">
        <f t="shared" si="367"/>
        <v>-216520</v>
      </c>
      <c r="DM81" s="390">
        <f t="shared" si="367"/>
        <v>158243</v>
      </c>
      <c r="DN81" s="390">
        <f t="shared" si="367"/>
        <v>-32793</v>
      </c>
      <c r="DO81" s="390">
        <f t="shared" si="367"/>
        <v>249091</v>
      </c>
      <c r="DP81" s="390">
        <f t="shared" si="367"/>
        <v>569498</v>
      </c>
      <c r="DQ81" s="390">
        <f t="shared" si="367"/>
        <v>-15361</v>
      </c>
      <c r="DR81" s="390">
        <f t="shared" si="367"/>
        <v>1075642</v>
      </c>
      <c r="DS81" s="390">
        <f t="shared" si="367"/>
        <v>-168430</v>
      </c>
      <c r="DT81" s="390">
        <f t="shared" si="367"/>
        <v>-969934</v>
      </c>
      <c r="DU81" s="390"/>
      <c r="DV81" s="390"/>
      <c r="DW81" s="390"/>
      <c r="DX81" s="390"/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ht="15">
      <c r="A82" s="138"/>
      <c r="B82" s="32" t="s">
        <v>141</v>
      </c>
      <c r="C82" s="89">
        <v>7157800.0499999998</v>
      </c>
      <c r="D82" s="90">
        <v>4502206.7400000002</v>
      </c>
      <c r="E82" s="90">
        <v>2800113.0299999998</v>
      </c>
      <c r="F82" s="90">
        <v>1544427.1000000001</v>
      </c>
      <c r="G82" s="90">
        <v>1250294.2</v>
      </c>
      <c r="H82" s="90">
        <v>1186598.77</v>
      </c>
      <c r="I82" s="90">
        <v>1096944.79</v>
      </c>
      <c r="J82" s="90">
        <v>1538216.4399999999</v>
      </c>
      <c r="K82" s="90">
        <v>2425302.9199999999</v>
      </c>
      <c r="L82" s="91">
        <v>9486047.3200000003</v>
      </c>
      <c r="M82" s="90">
        <v>7065931.4800000004</v>
      </c>
      <c r="N82" s="90">
        <v>6392978.4800000004</v>
      </c>
      <c r="O82" s="90">
        <v>5309321.6699999999</v>
      </c>
      <c r="P82" s="90">
        <v>4430606.0099999998</v>
      </c>
      <c r="Q82" s="90">
        <v>2974905.77</v>
      </c>
      <c r="R82" s="90">
        <v>1214032.4199999999</v>
      </c>
      <c r="S82" s="90">
        <v>1025827.79</v>
      </c>
      <c r="T82" s="90">
        <v>861584.59999999998</v>
      </c>
      <c r="U82" s="191">
        <v>998694.72999999998</v>
      </c>
      <c r="V82" s="191">
        <v>1179950</v>
      </c>
      <c r="W82" s="191">
        <v>2200174.9399999999</v>
      </c>
      <c r="X82" s="91">
        <v>4882409.1200000001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2536072.5899999999</v>
      </c>
      <c r="AD82" s="214">
        <v>1344951.0800000001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70">
        <v>10733475</v>
      </c>
      <c r="BJ82" s="533">
        <v>11260550</v>
      </c>
      <c r="BK82" s="557">
        <v>8692350</v>
      </c>
      <c r="BL82" s="28">
        <v>8091510</v>
      </c>
      <c r="BM82" s="279">
        <v>3240262</v>
      </c>
      <c r="BN82" s="594">
        <v>0</v>
      </c>
      <c r="BO82" s="28"/>
      <c r="BP82" s="279"/>
      <c r="BQ82" s="279"/>
      <c r="BR82" s="279"/>
      <c r="BS82" s="279"/>
      <c r="BT82" s="279"/>
      <c r="BU82" s="89">
        <f t="shared" si="363"/>
        <v>-1848478.3799999999</v>
      </c>
      <c r="BV82" s="92">
        <f t="shared" si="363"/>
        <v>-71600.730000000447</v>
      </c>
      <c r="BW82" s="92">
        <f t="shared" si="363"/>
        <v>174792.74000000022</v>
      </c>
      <c r="BX82" s="92">
        <f t="shared" si="363"/>
        <v>-330394.68000000017</v>
      </c>
      <c r="BY82" s="92">
        <f t="shared" si="363"/>
        <v>-224466.40999999992</v>
      </c>
      <c r="BZ82" s="92">
        <f t="shared" si="363"/>
        <v>-325014.17000000004</v>
      </c>
      <c r="CA82" s="92">
        <f t="shared" si="363"/>
        <v>-98250.060000000056</v>
      </c>
      <c r="CB82" s="92">
        <f t="shared" si="363"/>
        <v>-358266.43999999994</v>
      </c>
      <c r="CC82" s="92">
        <f t="shared" si="363"/>
        <v>-225127.97999999998</v>
      </c>
      <c r="CD82" s="390">
        <f t="shared" si="363"/>
        <v>-4603638.2000000002</v>
      </c>
      <c r="CE82" s="413">
        <f t="shared" si="364"/>
        <v>249223.51999999955</v>
      </c>
      <c r="CF82" s="92">
        <f t="shared" si="364"/>
        <v>1038981.5199999996</v>
      </c>
      <c r="CG82" s="92">
        <f t="shared" si="364"/>
        <v>2515858.71</v>
      </c>
      <c r="CH82" s="92">
        <f t="shared" si="364"/>
        <v>-94054.819999999367</v>
      </c>
      <c r="CI82" s="92">
        <f t="shared" si="364"/>
        <v>-438833.18000000017</v>
      </c>
      <c r="CJ82" s="231">
        <f t="shared" si="364"/>
        <v>130918.66000000015</v>
      </c>
      <c r="CK82" s="231">
        <f t="shared" si="364"/>
        <v>102196.20999999996</v>
      </c>
      <c r="CL82" s="231">
        <f t="shared" si="364"/>
        <v>257062.67000000004</v>
      </c>
      <c r="CM82" s="231">
        <f t="shared" si="364"/>
        <v>124338.27000000002</v>
      </c>
      <c r="CN82" s="231">
        <f t="shared" si="364"/>
        <v>-7887</v>
      </c>
      <c r="CO82" s="231">
        <f t="shared" si="365"/>
        <v>427711.06000000006</v>
      </c>
      <c r="CP82" s="390">
        <f t="shared" si="365"/>
        <v>1535131.8799999999</v>
      </c>
      <c r="CQ82" s="352">
        <f t="shared" si="365"/>
        <v>1226622</v>
      </c>
      <c r="CR82" s="231">
        <f t="shared" si="365"/>
        <v>2557586</v>
      </c>
      <c r="CS82" s="231">
        <f t="shared" si="365"/>
        <v>1052127.6200000001</v>
      </c>
      <c r="CT82" s="231">
        <f t="shared" si="365"/>
        <v>1942447.8099999996</v>
      </c>
      <c r="CU82" s="231">
        <f t="shared" si="365"/>
        <v>893307.41000000015</v>
      </c>
      <c r="CV82" s="231">
        <f t="shared" si="365"/>
        <v>845238.91999999993</v>
      </c>
      <c r="CW82" s="231">
        <f t="shared" si="365"/>
        <v>869255</v>
      </c>
      <c r="CX82" s="231">
        <f t="shared" si="365"/>
        <v>597693.72999999998</v>
      </c>
      <c r="CY82" s="231">
        <f t="shared" si="366"/>
        <v>689812</v>
      </c>
      <c r="CZ82" s="231">
        <f t="shared" si="366"/>
        <v>1001636</v>
      </c>
      <c r="DA82" s="231">
        <f t="shared" si="366"/>
        <v>875123</v>
      </c>
      <c r="DB82" s="390">
        <f t="shared" si="366"/>
        <v>1543430</v>
      </c>
      <c r="DC82" s="390">
        <f t="shared" si="366"/>
        <v>1473906</v>
      </c>
      <c r="DD82" s="390">
        <f t="shared" si="366"/>
        <v>196756</v>
      </c>
      <c r="DE82" s="390">
        <f t="shared" si="366"/>
        <v>174860</v>
      </c>
      <c r="DF82" s="390">
        <f t="shared" si="366"/>
        <v>-646276</v>
      </c>
      <c r="DG82" s="390">
        <f t="shared" si="366"/>
        <v>-116276</v>
      </c>
      <c r="DH82" s="390">
        <f t="shared" si="366"/>
        <v>-388205</v>
      </c>
      <c r="DI82" s="390">
        <f t="shared" si="367"/>
        <v>-708969</v>
      </c>
      <c r="DJ82" s="390">
        <f t="shared" si="367"/>
        <v>-367338</v>
      </c>
      <c r="DK82" s="390">
        <f t="shared" si="367"/>
        <v>-530756</v>
      </c>
      <c r="DL82" s="390">
        <f t="shared" si="367"/>
        <v>-720003</v>
      </c>
      <c r="DM82" s="390">
        <f t="shared" si="367"/>
        <v>83906</v>
      </c>
      <c r="DN82" s="390">
        <f t="shared" si="367"/>
        <v>-251688</v>
      </c>
      <c r="DO82" s="390">
        <f t="shared" si="367"/>
        <v>717792</v>
      </c>
      <c r="DP82" s="390">
        <f t="shared" si="367"/>
        <v>1074248</v>
      </c>
      <c r="DQ82" s="390">
        <f t="shared" si="367"/>
        <v>-359818</v>
      </c>
      <c r="DR82" s="390">
        <f t="shared" si="367"/>
        <v>2458787</v>
      </c>
      <c r="DS82" s="390">
        <f t="shared" si="367"/>
        <v>-72842</v>
      </c>
      <c r="DT82" s="390">
        <f t="shared" si="367"/>
        <v>-1801985</v>
      </c>
      <c r="DU82" s="390"/>
      <c r="DV82" s="390"/>
      <c r="DW82" s="390"/>
      <c r="DX82" s="390"/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ht="15">
      <c r="A83" s="138"/>
      <c r="B83" s="32" t="s">
        <v>142</v>
      </c>
      <c r="C83" s="89">
        <v>6838850.2800000003</v>
      </c>
      <c r="D83" s="90">
        <v>2078460.05</v>
      </c>
      <c r="E83" s="90">
        <v>1327294.8100000001</v>
      </c>
      <c r="F83" s="90">
        <v>1350865.6000000001</v>
      </c>
      <c r="G83" s="90">
        <v>566217.87</v>
      </c>
      <c r="H83" s="90">
        <v>453421.5</v>
      </c>
      <c r="I83" s="90">
        <v>426919.20000000001</v>
      </c>
      <c r="J83" s="90">
        <v>658308.47999999998</v>
      </c>
      <c r="K83" s="90">
        <v>1164826.24</v>
      </c>
      <c r="L83" s="91">
        <v>2360744.0899999999</v>
      </c>
      <c r="M83" s="90">
        <v>2864321</v>
      </c>
      <c r="N83" s="90">
        <v>2512291.5899999999</v>
      </c>
      <c r="O83" s="90">
        <v>2302968.1699999999</v>
      </c>
      <c r="P83" s="90">
        <v>1788675.73</v>
      </c>
      <c r="Q83" s="90">
        <v>1307482.96</v>
      </c>
      <c r="R83" s="90">
        <v>533062.31999999995</v>
      </c>
      <c r="S83" s="90">
        <v>331663.77000000002</v>
      </c>
      <c r="T83" s="90">
        <v>257608.60000000001</v>
      </c>
      <c r="U83" s="191">
        <v>345240.34000000003</v>
      </c>
      <c r="V83" s="191">
        <v>647328</v>
      </c>
      <c r="W83" s="191">
        <v>968623.66000000003</v>
      </c>
      <c r="X83" s="91">
        <v>1925070.6200000001</v>
      </c>
      <c r="Y83" s="191">
        <v>2708941</v>
      </c>
      <c r="Z83" s="214">
        <v>2747492</v>
      </c>
      <c r="AA83" s="214">
        <v>2761157.9500000002</v>
      </c>
      <c r="AB83" s="214">
        <v>1771332.4099999999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70">
        <v>3962283</v>
      </c>
      <c r="BJ83" s="533">
        <v>4365976</v>
      </c>
      <c r="BK83" s="557">
        <v>3539060</v>
      </c>
      <c r="BL83" s="28">
        <v>3179052</v>
      </c>
      <c r="BM83" s="279">
        <v>1904420</v>
      </c>
      <c r="BN83" s="594">
        <v>0</v>
      </c>
      <c r="BO83" s="28"/>
      <c r="BP83" s="279"/>
      <c r="BQ83" s="279"/>
      <c r="BR83" s="279"/>
      <c r="BS83" s="279"/>
      <c r="BT83" s="279"/>
      <c r="BU83" s="89">
        <f t="shared" si="363"/>
        <v>-4535882.1100000003</v>
      </c>
      <c r="BV83" s="92">
        <f t="shared" si="363"/>
        <v>-289784.32000000007</v>
      </c>
      <c r="BW83" s="92">
        <f t="shared" si="363"/>
        <v>-19811.850000000093</v>
      </c>
      <c r="BX83" s="92">
        <f t="shared" si="363"/>
        <v>-817803.28000000014</v>
      </c>
      <c r="BY83" s="92">
        <f t="shared" si="363"/>
        <v>-234554.09999999998</v>
      </c>
      <c r="BZ83" s="92">
        <f t="shared" si="363"/>
        <v>-195812.89999999999</v>
      </c>
      <c r="CA83" s="92">
        <f t="shared" si="363"/>
        <v>-81678.859999999986</v>
      </c>
      <c r="CB83" s="92">
        <f t="shared" si="363"/>
        <v>-10980.479999999981</v>
      </c>
      <c r="CC83" s="92">
        <f t="shared" si="363"/>
        <v>-196202.57999999996</v>
      </c>
      <c r="CD83" s="390">
        <f t="shared" si="363"/>
        <v>-435673.46999999974</v>
      </c>
      <c r="CE83" s="413">
        <f t="shared" si="364"/>
        <v>-155380</v>
      </c>
      <c r="CF83" s="92">
        <f t="shared" si="364"/>
        <v>235200.41000000015</v>
      </c>
      <c r="CG83" s="92">
        <f t="shared" si="364"/>
        <v>458189.78000000026</v>
      </c>
      <c r="CH83" s="92">
        <f t="shared" si="364"/>
        <v>-17343.320000000065</v>
      </c>
      <c r="CI83" s="92">
        <f t="shared" si="364"/>
        <v>-237592.58000000007</v>
      </c>
      <c r="CJ83" s="231">
        <f t="shared" si="364"/>
        <v>-29847.759999999951</v>
      </c>
      <c r="CK83" s="231">
        <f t="shared" si="364"/>
        <v>66498.229999999981</v>
      </c>
      <c r="CL83" s="231">
        <f t="shared" si="364"/>
        <v>157435.51999999999</v>
      </c>
      <c r="CM83" s="231">
        <f t="shared" si="364"/>
        <v>84626.659999999974</v>
      </c>
      <c r="CN83" s="231">
        <f t="shared" si="364"/>
        <v>-194109</v>
      </c>
      <c r="CO83" s="231">
        <f t="shared" si="365"/>
        <v>139997.33999999997</v>
      </c>
      <c r="CP83" s="390">
        <f t="shared" si="365"/>
        <v>628765.37999999989</v>
      </c>
      <c r="CQ83" s="352">
        <f t="shared" si="365"/>
        <v>557999</v>
      </c>
      <c r="CR83" s="231">
        <f t="shared" si="365"/>
        <v>795826</v>
      </c>
      <c r="CS83" s="231">
        <f t="shared" si="365"/>
        <v>471430.04999999981</v>
      </c>
      <c r="CT83" s="231">
        <f t="shared" si="365"/>
        <v>835422.59000000008</v>
      </c>
      <c r="CU83" s="231">
        <f t="shared" si="365"/>
        <v>453324.62000000011</v>
      </c>
      <c r="CV83" s="231">
        <f t="shared" si="365"/>
        <v>282217.44</v>
      </c>
      <c r="CW83" s="231">
        <f t="shared" si="365"/>
        <v>385402</v>
      </c>
      <c r="CX83" s="231">
        <f t="shared" si="365"/>
        <v>149309.88</v>
      </c>
      <c r="CY83" s="231">
        <f t="shared" si="366"/>
        <v>216095</v>
      </c>
      <c r="CZ83" s="231">
        <f t="shared" si="366"/>
        <v>517863</v>
      </c>
      <c r="DA83" s="231">
        <f t="shared" si="366"/>
        <v>490173</v>
      </c>
      <c r="DB83" s="390">
        <f t="shared" si="366"/>
        <v>769283</v>
      </c>
      <c r="DC83" s="390">
        <f t="shared" si="366"/>
        <v>517664</v>
      </c>
      <c r="DD83" s="390">
        <f t="shared" si="366"/>
        <v>281363</v>
      </c>
      <c r="DE83" s="390">
        <f t="shared" si="366"/>
        <v>329507</v>
      </c>
      <c r="DF83" s="390">
        <f t="shared" si="366"/>
        <v>-197075</v>
      </c>
      <c r="DG83" s="390">
        <f t="shared" si="366"/>
        <v>-63914</v>
      </c>
      <c r="DH83" s="390">
        <f t="shared" si="366"/>
        <v>49338</v>
      </c>
      <c r="DI83" s="390">
        <f t="shared" si="367"/>
        <v>-290521</v>
      </c>
      <c r="DJ83" s="390">
        <f t="shared" si="367"/>
        <v>-39514</v>
      </c>
      <c r="DK83" s="390">
        <f t="shared" si="367"/>
        <v>-138617</v>
      </c>
      <c r="DL83" s="390">
        <f t="shared" si="367"/>
        <v>-196618</v>
      </c>
      <c r="DM83" s="390">
        <f t="shared" si="367"/>
        <v>-52486</v>
      </c>
      <c r="DN83" s="390">
        <f t="shared" si="367"/>
        <v>-25045</v>
      </c>
      <c r="DO83" s="390">
        <f t="shared" si="367"/>
        <v>177679</v>
      </c>
      <c r="DP83" s="390">
        <f t="shared" si="367"/>
        <v>541295</v>
      </c>
      <c r="DQ83" s="390">
        <f t="shared" si="367"/>
        <v>-23035</v>
      </c>
      <c r="DR83" s="390">
        <f t="shared" si="367"/>
        <v>769372</v>
      </c>
      <c r="DS83" s="390">
        <f t="shared" si="367"/>
        <v>445119</v>
      </c>
      <c r="DT83" s="390">
        <f t="shared" si="367"/>
        <v>-834770</v>
      </c>
      <c r="DU83" s="390"/>
      <c r="DV83" s="390"/>
      <c r="DW83" s="390"/>
      <c r="DX83" s="390"/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ht="15">
      <c r="A84" s="138"/>
      <c r="B84" s="32" t="s">
        <v>143</v>
      </c>
      <c r="C84" s="89">
        <v>3762025.6600000001</v>
      </c>
      <c r="D84" s="90">
        <v>1653639.8799999999</v>
      </c>
      <c r="E84" s="90">
        <v>1209935.4099999999</v>
      </c>
      <c r="F84" s="90">
        <v>1081284.02</v>
      </c>
      <c r="G84" s="90">
        <v>782809.58999999997</v>
      </c>
      <c r="H84" s="90">
        <v>904426.94999999995</v>
      </c>
      <c r="I84" s="90">
        <v>823881.53000000003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732108.01000000001</v>
      </c>
      <c r="T84" s="90">
        <v>703601.06000000006</v>
      </c>
      <c r="U84" s="191">
        <v>794968.93999999994</v>
      </c>
      <c r="V84" s="191">
        <v>770364</v>
      </c>
      <c r="W84" s="191">
        <v>992178.46999999997</v>
      </c>
      <c r="X84" s="91">
        <v>1381955.49</v>
      </c>
      <c r="Y84" s="191">
        <v>1816583</v>
      </c>
      <c r="Z84" s="214">
        <v>1765967</v>
      </c>
      <c r="AA84" s="214">
        <v>1785714.8500000001</v>
      </c>
      <c r="AB84" s="214">
        <v>1416050.1899999999</v>
      </c>
      <c r="AC84" s="214">
        <v>1189426.8200000001</v>
      </c>
      <c r="AD84" s="214">
        <v>873689.43999999994</v>
      </c>
      <c r="AE84" s="214">
        <v>786408</v>
      </c>
      <c r="AF84" s="214">
        <v>702202.18000000005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70">
        <v>2454356</v>
      </c>
      <c r="BJ84" s="533">
        <v>2569781</v>
      </c>
      <c r="BK84" s="557">
        <v>2528155</v>
      </c>
      <c r="BL84" s="28">
        <v>2661811</v>
      </c>
      <c r="BM84" s="279">
        <v>1739664</v>
      </c>
      <c r="BN84" s="594">
        <v>0</v>
      </c>
      <c r="BO84" s="28"/>
      <c r="BP84" s="279"/>
      <c r="BQ84" s="279"/>
      <c r="BR84" s="279"/>
      <c r="BS84" s="279"/>
      <c r="BT84" s="279"/>
      <c r="BU84" s="89">
        <f t="shared" si="363"/>
        <v>-2209954.2000000002</v>
      </c>
      <c r="BV84" s="92">
        <f t="shared" si="363"/>
        <v>-450117.72999999998</v>
      </c>
      <c r="BW84" s="92">
        <f t="shared" si="363"/>
        <v>6512.1100000001024</v>
      </c>
      <c r="BX84" s="92">
        <f t="shared" si="363"/>
        <v>-258092.02000000002</v>
      </c>
      <c r="BY84" s="92">
        <f t="shared" si="363"/>
        <v>-50701.579999999958</v>
      </c>
      <c r="BZ84" s="92">
        <f t="shared" si="363"/>
        <v>-200825.8899999999</v>
      </c>
      <c r="CA84" s="92">
        <f t="shared" si="363"/>
        <v>-28912.590000000084</v>
      </c>
      <c r="CB84" s="92">
        <f t="shared" si="363"/>
        <v>-284631</v>
      </c>
      <c r="CC84" s="92">
        <f t="shared" si="363"/>
        <v>-33200.030000000028</v>
      </c>
      <c r="CD84" s="390">
        <f t="shared" si="363"/>
        <v>-314143.79000000004</v>
      </c>
      <c r="CE84" s="413">
        <f t="shared" si="364"/>
        <v>20244.449999999953</v>
      </c>
      <c r="CF84" s="92">
        <f t="shared" si="364"/>
        <v>132052.97999999998</v>
      </c>
      <c r="CG84" s="92">
        <f t="shared" si="364"/>
        <v>233643.39000000013</v>
      </c>
      <c r="CH84" s="92">
        <f t="shared" si="364"/>
        <v>212528.04000000004</v>
      </c>
      <c r="CI84" s="92">
        <f t="shared" si="364"/>
        <v>-27020.699999999953</v>
      </c>
      <c r="CJ84" s="231">
        <f t="shared" si="364"/>
        <v>50497.439999999944</v>
      </c>
      <c r="CK84" s="231">
        <f t="shared" si="364"/>
        <v>54299.989999999991</v>
      </c>
      <c r="CL84" s="231">
        <f t="shared" si="364"/>
        <v>-1398.8800000000047</v>
      </c>
      <c r="CM84" s="231">
        <f t="shared" si="364"/>
        <v>24371.060000000056</v>
      </c>
      <c r="CN84" s="231">
        <f t="shared" si="364"/>
        <v>78100</v>
      </c>
      <c r="CO84" s="231">
        <f t="shared" si="365"/>
        <v>27212.530000000028</v>
      </c>
      <c r="CP84" s="390">
        <f t="shared" si="365"/>
        <v>317858.51000000001</v>
      </c>
      <c r="CQ84" s="352">
        <f t="shared" si="365"/>
        <v>236374</v>
      </c>
      <c r="CR84" s="231">
        <f t="shared" si="365"/>
        <v>403976</v>
      </c>
      <c r="CS84" s="231">
        <f t="shared" si="365"/>
        <v>154632.14999999991</v>
      </c>
      <c r="CT84" s="231">
        <f t="shared" si="365"/>
        <v>717968.81000000006</v>
      </c>
      <c r="CU84" s="231">
        <f t="shared" si="365"/>
        <v>311823.17999999993</v>
      </c>
      <c r="CV84" s="231">
        <f t="shared" si="365"/>
        <v>439057.56000000006</v>
      </c>
      <c r="CW84" s="231">
        <f t="shared" si="365"/>
        <v>377039</v>
      </c>
      <c r="CX84" s="231">
        <f t="shared" si="365"/>
        <v>1213209.8199999998</v>
      </c>
      <c r="CY84" s="231">
        <f t="shared" si="366"/>
        <v>606472</v>
      </c>
      <c r="CZ84" s="231">
        <f t="shared" si="366"/>
        <v>298007</v>
      </c>
      <c r="DA84" s="231">
        <f t="shared" si="366"/>
        <v>687636</v>
      </c>
      <c r="DB84" s="390">
        <f t="shared" si="366"/>
        <v>534937</v>
      </c>
      <c r="DC84" s="390">
        <f t="shared" si="366"/>
        <v>1245100</v>
      </c>
      <c r="DD84" s="390">
        <f t="shared" si="366"/>
        <v>903322</v>
      </c>
      <c r="DE84" s="390">
        <f t="shared" si="366"/>
        <v>916981</v>
      </c>
      <c r="DF84" s="390">
        <f t="shared" si="366"/>
        <v>-120242</v>
      </c>
      <c r="DG84" s="390">
        <f t="shared" si="366"/>
        <v>985012</v>
      </c>
      <c r="DH84" s="390">
        <f t="shared" si="366"/>
        <v>190463</v>
      </c>
      <c r="DI84" s="390">
        <f t="shared" si="367"/>
        <v>356483</v>
      </c>
      <c r="DJ84" s="390">
        <f t="shared" si="367"/>
        <v>-563404</v>
      </c>
      <c r="DK84" s="390">
        <f t="shared" si="367"/>
        <v>-381917</v>
      </c>
      <c r="DL84" s="390">
        <f t="shared" si="367"/>
        <v>-176443</v>
      </c>
      <c r="DM84" s="390">
        <f t="shared" si="367"/>
        <v>-319659</v>
      </c>
      <c r="DN84" s="390">
        <f t="shared" si="367"/>
        <v>240930</v>
      </c>
      <c r="DO84" s="390">
        <f t="shared" si="367"/>
        <v>-843701</v>
      </c>
      <c r="DP84" s="390">
        <f t="shared" si="367"/>
        <v>-503484</v>
      </c>
      <c r="DQ84" s="390">
        <f t="shared" si="367"/>
        <v>-329173</v>
      </c>
      <c r="DR84" s="390">
        <f t="shared" si="367"/>
        <v>648034</v>
      </c>
      <c r="DS84" s="390">
        <f t="shared" si="367"/>
        <v>-746598</v>
      </c>
      <c r="DT84" s="390">
        <f t="shared" si="367"/>
        <v>-1503210</v>
      </c>
      <c r="DU84" s="390"/>
      <c r="DV84" s="390"/>
      <c r="DW84" s="390"/>
      <c r="DX84" s="390"/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ht="15">
      <c r="A85" s="139"/>
      <c r="B85" s="32" t="s">
        <v>144</v>
      </c>
      <c r="C85" s="123">
        <f>SUM(C80:C84)</f>
        <v>50524885.370000005</v>
      </c>
      <c r="D85" s="124">
        <f t="shared" si="368" ref="D85:EC92">SUM(D80:D84)</f>
        <v>30829642.719999999</v>
      </c>
      <c r="E85" s="124">
        <f t="shared" si="368"/>
        <v>18995575.689999998</v>
      </c>
      <c r="F85" s="124">
        <f t="shared" si="368"/>
        <v>11683573.01</v>
      </c>
      <c r="G85" s="124">
        <f t="shared" si="368"/>
        <v>8352256.5</v>
      </c>
      <c r="H85" s="124">
        <f t="shared" si="368"/>
        <v>7634014.1100000003</v>
      </c>
      <c r="I85" s="124">
        <f t="shared" si="368"/>
        <v>7640611.4500000002</v>
      </c>
      <c r="J85" s="124">
        <f t="shared" si="368"/>
        <v>10418189.810000001</v>
      </c>
      <c r="K85" s="124">
        <f t="shared" si="368"/>
        <v>16998924.130000003</v>
      </c>
      <c r="L85" s="126">
        <f t="shared" si="368"/>
        <v>42605280.620000005</v>
      </c>
      <c r="M85" s="124">
        <f t="shared" si="368"/>
        <v>45994176.099999994</v>
      </c>
      <c r="N85" s="124">
        <f t="shared" si="368"/>
        <v>40969149.330000006</v>
      </c>
      <c r="O85" s="133">
        <f t="shared" si="368"/>
        <v>36463990.980000004</v>
      </c>
      <c r="P85" s="124">
        <f t="shared" si="368"/>
        <v>31650184.969999995</v>
      </c>
      <c r="Q85" s="133">
        <f t="shared" si="368"/>
        <v>21735266.59</v>
      </c>
      <c r="R85" s="133">
        <f t="shared" si="368"/>
        <v>10170587.66</v>
      </c>
      <c r="S85" s="133">
        <f t="shared" si="368"/>
        <v>7930429.5600000005</v>
      </c>
      <c r="T85" s="133">
        <f t="shared" si="368"/>
        <v>6440438.6399999987</v>
      </c>
      <c r="U85" s="133">
        <f t="shared" si="368"/>
        <v>7470620.7799999993</v>
      </c>
      <c r="V85" s="133">
        <f t="shared" si="368"/>
        <v>8758047</v>
      </c>
      <c r="W85" s="133">
        <f t="shared" si="368"/>
        <v>15699345.270000001</v>
      </c>
      <c r="X85" s="126">
        <f t="shared" si="368"/>
        <v>33910784.680000007</v>
      </c>
      <c r="Y85" s="133">
        <f t="shared" si="368"/>
        <v>48331801</v>
      </c>
      <c r="Z85" s="133">
        <f t="shared" si="368"/>
        <v>50462181</v>
      </c>
      <c r="AA85" s="133">
        <f t="shared" si="368"/>
        <v>47776439.230000004</v>
      </c>
      <c r="AB85" s="133">
        <f t="shared" si="368"/>
        <v>30846216.600000001</v>
      </c>
      <c r="AC85" s="133">
        <f t="shared" si="368"/>
        <v>17589185.289999999</v>
      </c>
      <c r="AD85" s="133">
        <f t="shared" si="368"/>
        <v>10468563.01</v>
      </c>
      <c r="AE85" s="133">
        <f t="shared" si="368"/>
        <v>8368003</v>
      </c>
      <c r="AF85" s="133">
        <f t="shared" si="36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71">
        <v>68631092</v>
      </c>
      <c r="BJ85" s="534">
        <v>72396695</v>
      </c>
      <c r="BK85" s="558">
        <v>60951273</v>
      </c>
      <c r="BL85" s="125">
        <v>52929707</v>
      </c>
      <c r="BM85" s="280">
        <v>24324797</v>
      </c>
      <c r="BN85" s="595">
        <f t="shared" si="369" ref="BN85">SUM(BN80:BN84)</f>
        <v>0</v>
      </c>
      <c r="BO85" s="125"/>
      <c r="BP85" s="280"/>
      <c r="BQ85" s="280"/>
      <c r="BR85" s="280"/>
      <c r="BS85" s="280"/>
      <c r="BT85" s="280"/>
      <c r="BU85" s="123">
        <f t="shared" si="330"/>
        <v>-14060894.390000001</v>
      </c>
      <c r="BV85" s="127">
        <f t="shared" si="370" ref="BV85:BX85">SUM(BV80:BV84)</f>
        <v>820542.2499999986</v>
      </c>
      <c r="BW85" s="127">
        <f t="shared" si="370"/>
        <v>2739690.9000000004</v>
      </c>
      <c r="BX85" s="127">
        <f t="shared" si="370"/>
        <v>-1512985.3500000003</v>
      </c>
      <c r="BY85" s="127">
        <f t="shared" si="371" ref="BY85">SUM(BY80:BY84)</f>
        <v>-421826.93999999989</v>
      </c>
      <c r="BZ85" s="127">
        <f t="shared" si="372" ref="BZ85:CH85">SUM(BZ80:BZ84)</f>
        <v>-1193575.4700000002</v>
      </c>
      <c r="CA85" s="127">
        <f t="shared" si="372"/>
        <v>-169990.67000000033</v>
      </c>
      <c r="CB85" s="127">
        <f t="shared" si="372"/>
        <v>-1660142.8099999998</v>
      </c>
      <c r="CC85" s="127">
        <f t="shared" si="372"/>
        <v>-1299578.8599999996</v>
      </c>
      <c r="CD85" s="391">
        <f t="shared" si="372"/>
        <v>-8694495.9399999976</v>
      </c>
      <c r="CE85" s="414">
        <f t="shared" si="372"/>
        <v>2337624.8999999985</v>
      </c>
      <c r="CF85" s="127">
        <f t="shared" si="372"/>
        <v>9493031.6699999999</v>
      </c>
      <c r="CG85" s="127">
        <f t="shared" si="372"/>
        <v>11312448.25</v>
      </c>
      <c r="CH85" s="127">
        <f t="shared" si="372"/>
        <v>-803968.36999999918</v>
      </c>
      <c r="CI85" s="127">
        <f t="shared" si="373" ref="CI85:CJ85">SUM(CI80:CI84)</f>
        <v>-4146081.2999999998</v>
      </c>
      <c r="CJ85" s="232">
        <f t="shared" si="373"/>
        <v>297975.34999999934</v>
      </c>
      <c r="CK85" s="232">
        <f t="shared" si="374" ref="CK85:CL85">SUM(CK80:CK84)</f>
        <v>437573.44</v>
      </c>
      <c r="CL85" s="232">
        <f t="shared" si="374"/>
        <v>1341862.27</v>
      </c>
      <c r="CM85" s="232">
        <f t="shared" si="375" ref="CM85">SUM(CM80:CM84)</f>
        <v>732978.2200000002</v>
      </c>
      <c r="CN85" s="232">
        <f t="shared" si="376" ref="CN85:CO85">SUM(CN80:CN84)</f>
        <v>-185000</v>
      </c>
      <c r="CO85" s="232">
        <f t="shared" si="376"/>
        <v>3165605.7299999995</v>
      </c>
      <c r="CP85" s="391">
        <f t="shared" si="377" ref="CP85:CQ85">SUM(CP80:CP84)</f>
        <v>11125915.319999998</v>
      </c>
      <c r="CQ85" s="353">
        <f t="shared" si="377"/>
        <v>8621783</v>
      </c>
      <c r="CR85" s="232">
        <f t="shared" si="378" ref="CR85">SUM(CR80:CR84)</f>
        <v>13367623</v>
      </c>
      <c r="CS85" s="232">
        <f t="shared" si="379" ref="CS85">SUM(CS80:CS84)</f>
        <v>9881031.7700000014</v>
      </c>
      <c r="CT85" s="232">
        <f t="shared" si="380" ref="CT85">SUM(CT80:CT84)</f>
        <v>11419467.4</v>
      </c>
      <c r="CU85" s="232">
        <f t="shared" si="381" ref="CU85">SUM(CU80:CU84)</f>
        <v>8203860.71</v>
      </c>
      <c r="CV85" s="232">
        <f t="shared" si="382" ref="CV85">SUM(CV80:CV84)</f>
        <v>4955183.9900000002</v>
      </c>
      <c r="CW85" s="232">
        <f t="shared" si="383" ref="CW85">SUM(CW80:CW84)</f>
        <v>4860313</v>
      </c>
      <c r="CX85" s="232">
        <f t="shared" si="384" ref="CX85">SUM(CX80:CX84)</f>
        <v>4249476.0899999999</v>
      </c>
      <c r="CY85" s="232">
        <f t="shared" si="385" ref="CY85">SUM(CY80:CY84)</f>
        <v>4384741</v>
      </c>
      <c r="CZ85" s="232">
        <f t="shared" si="386" ref="CZ85">SUM(CZ80:CZ84)</f>
        <v>5721088</v>
      </c>
      <c r="DA85" s="232">
        <f t="shared" si="387" ref="DA85">SUM(DA80:DA84)</f>
        <v>4477439</v>
      </c>
      <c r="DB85" s="391">
        <f t="shared" si="388" ref="DB85">SUM(DB80:DB84)</f>
        <v>8586602</v>
      </c>
      <c r="DC85" s="391">
        <f t="shared" si="389" ref="DC85">SUM(DC80:DC84)</f>
        <v>11053769</v>
      </c>
      <c r="DD85" s="391">
        <f t="shared" si="390" ref="DD85">SUM(DD80:DD84)</f>
        <v>1097944</v>
      </c>
      <c r="DE85" s="391">
        <f t="shared" si="391" ref="DE85">SUM(DE80:DE84)</f>
        <v>4171661</v>
      </c>
      <c r="DF85" s="391">
        <f t="shared" si="392" ref="DF85:DG85">SUM(DF80:DF84)</f>
        <v>-2306967</v>
      </c>
      <c r="DG85" s="391">
        <f t="shared" si="392"/>
        <v>-2373766</v>
      </c>
      <c r="DH85" s="391">
        <f t="shared" si="393" ref="DH85">SUM(DH80:DH84)</f>
        <v>-2322273</v>
      </c>
      <c r="DI85" s="391">
        <f t="shared" si="394" ref="DI85">SUM(DI80:DI84)</f>
        <v>-3567521</v>
      </c>
      <c r="DJ85" s="391">
        <f t="shared" si="395" ref="DJ85:DK85">SUM(DJ80:DJ84)</f>
        <v>-2743779</v>
      </c>
      <c r="DK85" s="391">
        <f t="shared" si="395"/>
        <v>-3805603</v>
      </c>
      <c r="DL85" s="391">
        <f t="shared" si="396" ref="DL85:DM85">SUM(DL80:DL84)</f>
        <v>-4472401</v>
      </c>
      <c r="DM85" s="391">
        <f t="shared" si="396"/>
        <v>587554</v>
      </c>
      <c r="DN85" s="391">
        <f t="shared" si="397" ref="DN85:DO85">SUM(DN80:DN84)</f>
        <v>1928521</v>
      </c>
      <c r="DO85" s="391">
        <f t="shared" si="397"/>
        <v>623739</v>
      </c>
      <c r="DP85" s="391">
        <f t="shared" si="398" ref="DP85">SUM(DP80:DP84)</f>
        <v>7468947</v>
      </c>
      <c r="DQ85" s="391">
        <f t="shared" si="399" ref="DQ85:DR85">SUM(DQ80:DQ84)</f>
        <v>-877859</v>
      </c>
      <c r="DR85" s="391">
        <f t="shared" si="399"/>
        <v>12970990</v>
      </c>
      <c r="DS85" s="391">
        <f t="shared" si="400" ref="DS85:DT85">SUM(DS80:DS84)</f>
        <v>905517</v>
      </c>
      <c r="DT85" s="391">
        <f t="shared" si="400"/>
        <v>-13101474</v>
      </c>
      <c r="DU85" s="391"/>
      <c r="DV85" s="391"/>
      <c r="DW85" s="391"/>
      <c r="DX85" s="391"/>
      <c r="DY85" s="391"/>
      <c r="DZ85" s="391"/>
      <c r="EA85" s="391"/>
      <c r="EB85" s="327"/>
      <c r="EC85" s="125">
        <f t="shared" si="368"/>
        <v>0</v>
      </c>
    </row>
    <row r="86" spans="1:133" s="31" customFormat="1" ht="15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67"/>
      <c r="BJ86" s="531"/>
      <c r="BK86" s="554"/>
      <c r="BL86" s="42"/>
      <c r="BM86" s="278"/>
      <c r="BN86" s="593"/>
      <c r="BO86" s="42"/>
      <c r="BP86" s="278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ht="15">
      <c r="A87" s="138"/>
      <c r="B87" s="32" t="s">
        <v>139</v>
      </c>
      <c r="C87" s="152">
        <v>4062.2800000000002</v>
      </c>
      <c r="D87" s="153">
        <v>3667.4400000000001</v>
      </c>
      <c r="E87" s="153">
        <v>2551.04</v>
      </c>
      <c r="F87" s="153">
        <v>1671.9400000000001</v>
      </c>
      <c r="G87" s="153">
        <v>1010.62</v>
      </c>
      <c r="H87" s="153">
        <v>990.47000000000003</v>
      </c>
      <c r="I87" s="153">
        <v>1151.8199999999999</v>
      </c>
      <c r="J87" s="153">
        <v>1877.6800000000001</v>
      </c>
      <c r="K87" s="153">
        <v>5654.75</v>
      </c>
      <c r="L87" s="154">
        <v>21323.330000000002</v>
      </c>
      <c r="M87" s="153">
        <v>38320.699999999997</v>
      </c>
      <c r="N87" s="153">
        <v>84949.410000000003</v>
      </c>
      <c r="O87" s="90">
        <v>274471.37</v>
      </c>
      <c r="P87" s="153">
        <v>242724.66</v>
      </c>
      <c r="Q87" s="90">
        <v>160858.01000000001</v>
      </c>
      <c r="R87" s="90">
        <v>69699.979999999996</v>
      </c>
      <c r="S87" s="90">
        <v>44539.5</v>
      </c>
      <c r="T87" s="90">
        <v>33883.93</v>
      </c>
      <c r="U87" s="191">
        <v>36182.309999999998</v>
      </c>
      <c r="V87" s="191">
        <v>52375</v>
      </c>
      <c r="W87" s="191">
        <v>107163.38</v>
      </c>
      <c r="X87" s="154">
        <v>188765.04999999999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98050.220000000001</v>
      </c>
      <c r="AD87" s="191">
        <v>54897.050000000003</v>
      </c>
      <c r="AE87" s="191">
        <v>36620</v>
      </c>
      <c r="AF87" s="191">
        <v>32669.189999999999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70">
        <v>271338</v>
      </c>
      <c r="BJ87" s="533">
        <v>290839</v>
      </c>
      <c r="BK87" s="557">
        <v>238286</v>
      </c>
      <c r="BL87" s="28">
        <v>194988</v>
      </c>
      <c r="BM87" s="191">
        <v>85964</v>
      </c>
      <c r="BN87" s="596">
        <v>0</v>
      </c>
      <c r="BO87" s="28"/>
      <c r="BP87" s="191"/>
      <c r="BQ87" s="191"/>
      <c r="BR87" s="191"/>
      <c r="BS87" s="191"/>
      <c r="BT87" s="191"/>
      <c r="BU87" s="152">
        <f t="shared" si="401" ref="BU87:CD91">O87-C87</f>
        <v>270409.08999999997</v>
      </c>
      <c r="BV87" s="92">
        <f t="shared" si="401"/>
        <v>239057.22</v>
      </c>
      <c r="BW87" s="92">
        <f t="shared" si="401"/>
        <v>158306.97</v>
      </c>
      <c r="BX87" s="92">
        <f t="shared" si="401"/>
        <v>68028.039999999994</v>
      </c>
      <c r="BY87" s="92">
        <f t="shared" si="401"/>
        <v>43528.879999999997</v>
      </c>
      <c r="BZ87" s="92">
        <f t="shared" si="401"/>
        <v>32893.459999999999</v>
      </c>
      <c r="CA87" s="92">
        <f t="shared" si="401"/>
        <v>35030.489999999998</v>
      </c>
      <c r="CB87" s="92">
        <f t="shared" si="401"/>
        <v>50497.32</v>
      </c>
      <c r="CC87" s="92">
        <f t="shared" si="401"/>
        <v>101508.63</v>
      </c>
      <c r="CD87" s="390">
        <f t="shared" si="401"/>
        <v>167441.71999999997</v>
      </c>
      <c r="CE87" s="413">
        <f t="shared" si="402" ref="CE87:CN91">Y87-M87</f>
        <v>253181.29999999999</v>
      </c>
      <c r="CF87" s="92">
        <f t="shared" si="402"/>
        <v>214347.59</v>
      </c>
      <c r="CG87" s="92">
        <f t="shared" si="402"/>
        <v>7154.0900000000256</v>
      </c>
      <c r="CH87" s="92">
        <f t="shared" si="402"/>
        <v>-64769.440000000002</v>
      </c>
      <c r="CI87" s="92">
        <f t="shared" si="402"/>
        <v>-62807.790000000008</v>
      </c>
      <c r="CJ87" s="231">
        <f t="shared" si="402"/>
        <v>-14802.929999999993</v>
      </c>
      <c r="CK87" s="231">
        <f t="shared" si="402"/>
        <v>-7919.5</v>
      </c>
      <c r="CL87" s="231">
        <f t="shared" si="402"/>
        <v>-1214.7400000000016</v>
      </c>
      <c r="CM87" s="231">
        <f t="shared" si="402"/>
        <v>-2551.3099999999977</v>
      </c>
      <c r="CN87" s="231">
        <f t="shared" si="402"/>
        <v>-12613</v>
      </c>
      <c r="CO87" s="231">
        <f t="shared" si="403" ref="CO87:CX91">AI87-W87</f>
        <v>-7522.3800000000047</v>
      </c>
      <c r="CP87" s="390">
        <f t="shared" si="403"/>
        <v>33218.950000000012</v>
      </c>
      <c r="CQ87" s="352">
        <f t="shared" si="403"/>
        <v>6938</v>
      </c>
      <c r="CR87" s="231">
        <f t="shared" si="403"/>
        <v>57004</v>
      </c>
      <c r="CS87" s="231">
        <f t="shared" si="403"/>
        <v>23506.539999999979</v>
      </c>
      <c r="CT87" s="231">
        <f t="shared" si="403"/>
        <v>18924.779999999999</v>
      </c>
      <c r="CU87" s="231">
        <f t="shared" si="403"/>
        <v>10432.779999999999</v>
      </c>
      <c r="CV87" s="231">
        <f t="shared" si="403"/>
        <v>-64.05000000000291</v>
      </c>
      <c r="CW87" s="231">
        <f t="shared" si="403"/>
        <v>4960</v>
      </c>
      <c r="CX87" s="231">
        <f t="shared" si="403"/>
        <v>1492.8100000000013</v>
      </c>
      <c r="CY87" s="231">
        <f t="shared" si="404" ref="CY87:DH91">AS87-AG87</f>
        <v>15089</v>
      </c>
      <c r="CZ87" s="231">
        <f t="shared" si="404"/>
        <v>25287</v>
      </c>
      <c r="DA87" s="231">
        <f t="shared" si="404"/>
        <v>-96953</v>
      </c>
      <c r="DB87" s="390">
        <f t="shared" si="404"/>
        <v>-209517</v>
      </c>
      <c r="DC87" s="390">
        <f t="shared" si="404"/>
        <v>-206223</v>
      </c>
      <c r="DD87" s="390">
        <f t="shared" si="404"/>
        <v>-21358</v>
      </c>
      <c r="DE87" s="390">
        <f t="shared" si="404"/>
        <v>33001</v>
      </c>
      <c r="DF87" s="390">
        <f t="shared" si="404"/>
        <v>18454</v>
      </c>
      <c r="DG87" s="390">
        <f t="shared" si="404"/>
        <v>1699</v>
      </c>
      <c r="DH87" s="390">
        <f t="shared" si="404"/>
        <v>3081</v>
      </c>
      <c r="DI87" s="390">
        <f t="shared" si="405" ref="DI87:DT91">BC87-AQ87</f>
        <v>-2316</v>
      </c>
      <c r="DJ87" s="390">
        <f t="shared" si="405"/>
        <v>2327</v>
      </c>
      <c r="DK87" s="390">
        <f t="shared" si="405"/>
        <v>-10256</v>
      </c>
      <c r="DL87" s="390">
        <f t="shared" si="405"/>
        <v>-13101</v>
      </c>
      <c r="DM87" s="390">
        <f t="shared" si="405"/>
        <v>107285</v>
      </c>
      <c r="DN87" s="390">
        <f t="shared" si="405"/>
        <v>202941</v>
      </c>
      <c r="DO87" s="390">
        <f t="shared" si="405"/>
        <v>179121</v>
      </c>
      <c r="DP87" s="390">
        <f t="shared" si="405"/>
        <v>-44104</v>
      </c>
      <c r="DQ87" s="390">
        <f t="shared" si="405"/>
        <v>-99847</v>
      </c>
      <c r="DR87" s="390">
        <f t="shared" si="405"/>
        <v>-20346</v>
      </c>
      <c r="DS87" s="390">
        <f t="shared" si="405"/>
        <v>-24218</v>
      </c>
      <c r="DT87" s="390">
        <f t="shared" si="405"/>
        <v>-57914</v>
      </c>
      <c r="DU87" s="390"/>
      <c r="DV87" s="390"/>
      <c r="DW87" s="390"/>
      <c r="DX87" s="390"/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ht="15">
      <c r="A88" s="138"/>
      <c r="B88" s="32" t="s">
        <v>140</v>
      </c>
      <c r="C88" s="152">
        <v>1570.7</v>
      </c>
      <c r="D88" s="153">
        <v>1485.3299999999999</v>
      </c>
      <c r="E88" s="153">
        <v>868.76999999999998</v>
      </c>
      <c r="F88" s="153">
        <v>939.98000000000002</v>
      </c>
      <c r="G88" s="153">
        <v>412.70999999999998</v>
      </c>
      <c r="H88" s="153">
        <v>358.16000000000003</v>
      </c>
      <c r="I88" s="153">
        <v>906.35000000000002</v>
      </c>
      <c r="J88" s="153">
        <v>701.48000000000002</v>
      </c>
      <c r="K88" s="153">
        <v>2265.6999999999998</v>
      </c>
      <c r="L88" s="154">
        <v>7681.5799999999999</v>
      </c>
      <c r="M88" s="153">
        <v>11184.32</v>
      </c>
      <c r="N88" s="153">
        <v>20656.560000000001</v>
      </c>
      <c r="O88" s="90">
        <v>34191.769999999997</v>
      </c>
      <c r="P88" s="153">
        <v>33035.239999999998</v>
      </c>
      <c r="Q88" s="90">
        <v>14589.530000000001</v>
      </c>
      <c r="R88" s="90">
        <v>8268.4099999999999</v>
      </c>
      <c r="S88" s="90">
        <v>5614.7200000000003</v>
      </c>
      <c r="T88" s="90">
        <v>4216.8100000000004</v>
      </c>
      <c r="U88" s="191">
        <v>4291.6099999999997</v>
      </c>
      <c r="V88" s="191">
        <v>6083</v>
      </c>
      <c r="W88" s="191">
        <v>14118.129999999999</v>
      </c>
      <c r="X88" s="154">
        <v>23617.880000000001</v>
      </c>
      <c r="Y88" s="191">
        <v>37984</v>
      </c>
      <c r="Z88" s="191">
        <v>38306</v>
      </c>
      <c r="AA88" s="191">
        <v>35609.779999999999</v>
      </c>
      <c r="AB88" s="191">
        <v>25350.240000000002</v>
      </c>
      <c r="AC88" s="191">
        <v>10044</v>
      </c>
      <c r="AD88" s="191">
        <v>6808.3900000000003</v>
      </c>
      <c r="AE88" s="191">
        <v>4608</v>
      </c>
      <c r="AF88" s="191">
        <v>4199.9200000000001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70">
        <v>35094</v>
      </c>
      <c r="BJ88" s="533">
        <v>39607</v>
      </c>
      <c r="BK88" s="557">
        <v>31088</v>
      </c>
      <c r="BL88" s="28">
        <v>27589</v>
      </c>
      <c r="BM88" s="191">
        <v>8326</v>
      </c>
      <c r="BN88" s="596">
        <v>0</v>
      </c>
      <c r="BO88" s="28"/>
      <c r="BP88" s="191"/>
      <c r="BQ88" s="191"/>
      <c r="BR88" s="191"/>
      <c r="BS88" s="191"/>
      <c r="BT88" s="191"/>
      <c r="BU88" s="152">
        <f t="shared" si="401"/>
        <v>32621.069999999996</v>
      </c>
      <c r="BV88" s="92">
        <f t="shared" si="401"/>
        <v>31549.909999999996</v>
      </c>
      <c r="BW88" s="92">
        <f t="shared" si="401"/>
        <v>13720.76</v>
      </c>
      <c r="BX88" s="92">
        <f t="shared" si="401"/>
        <v>7328.4300000000003</v>
      </c>
      <c r="BY88" s="92">
        <f t="shared" si="401"/>
        <v>5202.0100000000002</v>
      </c>
      <c r="BZ88" s="92">
        <f t="shared" si="401"/>
        <v>3858.6500000000005</v>
      </c>
      <c r="CA88" s="92">
        <f t="shared" si="401"/>
        <v>3385.2599999999998</v>
      </c>
      <c r="CB88" s="92">
        <f t="shared" si="401"/>
        <v>5381.5200000000004</v>
      </c>
      <c r="CC88" s="92">
        <f t="shared" si="401"/>
        <v>11852.43</v>
      </c>
      <c r="CD88" s="390">
        <f t="shared" si="401"/>
        <v>15936.300000000001</v>
      </c>
      <c r="CE88" s="413">
        <f t="shared" si="402"/>
        <v>26799.68</v>
      </c>
      <c r="CF88" s="92">
        <f t="shared" si="402"/>
        <v>17649.439999999999</v>
      </c>
      <c r="CG88" s="92">
        <f t="shared" si="402"/>
        <v>1418.010000000002</v>
      </c>
      <c r="CH88" s="92">
        <f t="shared" si="402"/>
        <v>-7684.9999999999964</v>
      </c>
      <c r="CI88" s="92">
        <f t="shared" si="402"/>
        <v>-4545.5300000000007</v>
      </c>
      <c r="CJ88" s="231">
        <f t="shared" si="402"/>
        <v>-1460.0199999999995</v>
      </c>
      <c r="CK88" s="231">
        <f t="shared" si="402"/>
        <v>-1006.7200000000003</v>
      </c>
      <c r="CL88" s="231">
        <f t="shared" si="402"/>
        <v>-16.890000000000327</v>
      </c>
      <c r="CM88" s="231">
        <f t="shared" si="402"/>
        <v>14.390000000000327</v>
      </c>
      <c r="CN88" s="231">
        <f t="shared" si="402"/>
        <v>-1128</v>
      </c>
      <c r="CO88" s="231">
        <f t="shared" si="403"/>
        <v>-2313.1299999999992</v>
      </c>
      <c r="CP88" s="390">
        <f t="shared" si="403"/>
        <v>4630.119999999999</v>
      </c>
      <c r="CQ88" s="352">
        <f t="shared" si="403"/>
        <v>1127</v>
      </c>
      <c r="CR88" s="231">
        <f t="shared" si="403"/>
        <v>8704</v>
      </c>
      <c r="CS88" s="231">
        <f t="shared" si="403"/>
        <v>3253.2200000000012</v>
      </c>
      <c r="CT88" s="231">
        <f t="shared" si="403"/>
        <v>2105.7599999999984</v>
      </c>
      <c r="CU88" s="231">
        <f t="shared" si="403"/>
        <v>4471</v>
      </c>
      <c r="CV88" s="231">
        <f t="shared" si="403"/>
        <v>627.60999999999967</v>
      </c>
      <c r="CW88" s="231">
        <f t="shared" si="403"/>
        <v>1062</v>
      </c>
      <c r="CX88" s="231">
        <f t="shared" si="403"/>
        <v>341.07999999999993</v>
      </c>
      <c r="CY88" s="231">
        <f t="shared" si="404"/>
        <v>1319</v>
      </c>
      <c r="CZ88" s="231">
        <f t="shared" si="404"/>
        <v>2186</v>
      </c>
      <c r="DA88" s="231">
        <f t="shared" si="404"/>
        <v>-10723</v>
      </c>
      <c r="DB88" s="390">
        <f t="shared" si="404"/>
        <v>-23997</v>
      </c>
      <c r="DC88" s="390">
        <f t="shared" si="404"/>
        <v>-23114</v>
      </c>
      <c r="DD88" s="390">
        <f t="shared" si="404"/>
        <v>-1873</v>
      </c>
      <c r="DE88" s="390">
        <f t="shared" si="404"/>
        <v>7230</v>
      </c>
      <c r="DF88" s="390">
        <f t="shared" si="404"/>
        <v>2557</v>
      </c>
      <c r="DG88" s="390">
        <f t="shared" si="404"/>
        <v>416</v>
      </c>
      <c r="DH88" s="390">
        <f t="shared" si="404"/>
        <v>-107</v>
      </c>
      <c r="DI88" s="390">
        <f t="shared" si="405"/>
        <v>-558</v>
      </c>
      <c r="DJ88" s="390">
        <f t="shared" si="405"/>
        <v>44</v>
      </c>
      <c r="DK88" s="390">
        <f t="shared" si="405"/>
        <v>-87</v>
      </c>
      <c r="DL88" s="390">
        <f t="shared" si="405"/>
        <v>-356</v>
      </c>
      <c r="DM88" s="390">
        <f t="shared" si="405"/>
        <v>12819</v>
      </c>
      <c r="DN88" s="390">
        <f t="shared" si="405"/>
        <v>25598</v>
      </c>
      <c r="DO88" s="390">
        <f t="shared" si="405"/>
        <v>19097</v>
      </c>
      <c r="DP88" s="390">
        <f t="shared" si="405"/>
        <v>-5530</v>
      </c>
      <c r="DQ88" s="390">
        <f t="shared" si="405"/>
        <v>-15005</v>
      </c>
      <c r="DR88" s="390">
        <f t="shared" si="405"/>
        <v>-2424</v>
      </c>
      <c r="DS88" s="390">
        <f t="shared" si="405"/>
        <v>-6605</v>
      </c>
      <c r="DT88" s="390">
        <f t="shared" si="405"/>
        <v>-7329</v>
      </c>
      <c r="DU88" s="390"/>
      <c r="DV88" s="390"/>
      <c r="DW88" s="390"/>
      <c r="DX88" s="390"/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ht="15">
      <c r="A89" s="138"/>
      <c r="B89" s="32" t="s">
        <v>141</v>
      </c>
      <c r="C89" s="152">
        <v>814.77999999999997</v>
      </c>
      <c r="D89" s="153">
        <v>391.25</v>
      </c>
      <c r="E89" s="153">
        <v>121.8</v>
      </c>
      <c r="F89" s="153">
        <v>16.920000000000002</v>
      </c>
      <c r="G89" s="153">
        <v>3.3999999999999999</v>
      </c>
      <c r="H89" s="153">
        <v>2.7200000000000002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42180.739999999998</v>
      </c>
      <c r="O89" s="90">
        <v>120845.96000000001</v>
      </c>
      <c r="P89" s="153">
        <v>99105.190000000002</v>
      </c>
      <c r="Q89" s="90">
        <v>71509.979999999996</v>
      </c>
      <c r="R89" s="90">
        <v>38468.910000000003</v>
      </c>
      <c r="S89" s="90">
        <v>38130.290000000001</v>
      </c>
      <c r="T89" s="90">
        <v>35725.860000000001</v>
      </c>
      <c r="U89" s="191">
        <v>40073.889999999999</v>
      </c>
      <c r="V89" s="191">
        <v>49142</v>
      </c>
      <c r="W89" s="191">
        <v>75613.550000000003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124997.24000000001</v>
      </c>
      <c r="AC89" s="191">
        <v>76795.949999999997</v>
      </c>
      <c r="AD89" s="191">
        <v>62413.25</v>
      </c>
      <c r="AE89" s="191">
        <v>56873</v>
      </c>
      <c r="AF89" s="191">
        <v>53351.900000000001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70">
        <v>253244</v>
      </c>
      <c r="BJ89" s="533">
        <v>273674</v>
      </c>
      <c r="BK89" s="557">
        <v>205202</v>
      </c>
      <c r="BL89" s="28">
        <v>197988</v>
      </c>
      <c r="BM89" s="191">
        <v>91295</v>
      </c>
      <c r="BN89" s="596">
        <v>0</v>
      </c>
      <c r="BO89" s="28"/>
      <c r="BP89" s="191"/>
      <c r="BQ89" s="191"/>
      <c r="BR89" s="191"/>
      <c r="BS89" s="191"/>
      <c r="BT89" s="191"/>
      <c r="BU89" s="152">
        <f t="shared" si="401"/>
        <v>120031.18000000001</v>
      </c>
      <c r="BV89" s="92">
        <f t="shared" si="401"/>
        <v>98713.940000000002</v>
      </c>
      <c r="BW89" s="92">
        <f t="shared" si="401"/>
        <v>71388.179999999993</v>
      </c>
      <c r="BX89" s="92">
        <f t="shared" si="401"/>
        <v>38451.990000000005</v>
      </c>
      <c r="BY89" s="92">
        <f t="shared" si="401"/>
        <v>38126.889999999999</v>
      </c>
      <c r="BZ89" s="92">
        <f t="shared" si="401"/>
        <v>35723.139999999999</v>
      </c>
      <c r="CA89" s="92">
        <f t="shared" si="401"/>
        <v>39530.059999999998</v>
      </c>
      <c r="CB89" s="92">
        <f t="shared" si="401"/>
        <v>48607.059999999998</v>
      </c>
      <c r="CC89" s="92">
        <f t="shared" si="401"/>
        <v>74114.809999999998</v>
      </c>
      <c r="CD89" s="390">
        <f t="shared" si="401"/>
        <v>126639.09</v>
      </c>
      <c r="CE89" s="413">
        <f t="shared" si="402"/>
        <v>163016.39999999999</v>
      </c>
      <c r="CF89" s="92">
        <f t="shared" si="402"/>
        <v>142257.26000000001</v>
      </c>
      <c r="CG89" s="92">
        <f t="shared" si="402"/>
        <v>56034.039999999994</v>
      </c>
      <c r="CH89" s="92">
        <f t="shared" si="402"/>
        <v>25892.050000000003</v>
      </c>
      <c r="CI89" s="92">
        <f t="shared" si="402"/>
        <v>5285.9700000000012</v>
      </c>
      <c r="CJ89" s="231">
        <f t="shared" si="402"/>
        <v>23944.339999999997</v>
      </c>
      <c r="CK89" s="231">
        <f t="shared" si="402"/>
        <v>18742.709999999999</v>
      </c>
      <c r="CL89" s="231">
        <f t="shared" si="402"/>
        <v>17626.040000000001</v>
      </c>
      <c r="CM89" s="231">
        <f t="shared" si="402"/>
        <v>17497.110000000001</v>
      </c>
      <c r="CN89" s="231">
        <f t="shared" si="402"/>
        <v>9589</v>
      </c>
      <c r="CO89" s="231">
        <f t="shared" si="403"/>
        <v>17089.449999999997</v>
      </c>
      <c r="CP89" s="390">
        <f t="shared" si="403"/>
        <v>28096.139999999999</v>
      </c>
      <c r="CQ89" s="352">
        <f t="shared" si="403"/>
        <v>27692</v>
      </c>
      <c r="CR89" s="231">
        <f t="shared" si="403"/>
        <v>68406</v>
      </c>
      <c r="CS89" s="231">
        <f t="shared" si="403"/>
        <v>43921</v>
      </c>
      <c r="CT89" s="231">
        <f t="shared" si="403"/>
        <v>36579.759999999995</v>
      </c>
      <c r="CU89" s="231">
        <f t="shared" si="403"/>
        <v>30883.050000000003</v>
      </c>
      <c r="CV89" s="231">
        <f t="shared" si="403"/>
        <v>12025.75</v>
      </c>
      <c r="CW89" s="231">
        <f t="shared" si="403"/>
        <v>24642</v>
      </c>
      <c r="CX89" s="231">
        <f t="shared" si="403"/>
        <v>20889.099999999999</v>
      </c>
      <c r="CY89" s="231">
        <f t="shared" si="404"/>
        <v>10383</v>
      </c>
      <c r="CZ89" s="231">
        <f t="shared" si="404"/>
        <v>21187</v>
      </c>
      <c r="DA89" s="231">
        <f t="shared" si="404"/>
        <v>-83552</v>
      </c>
      <c r="DB89" s="390">
        <f t="shared" si="404"/>
        <v>-133027</v>
      </c>
      <c r="DC89" s="390">
        <f t="shared" si="404"/>
        <v>-102344</v>
      </c>
      <c r="DD89" s="390">
        <f t="shared" si="404"/>
        <v>3718</v>
      </c>
      <c r="DE89" s="390">
        <f t="shared" si="404"/>
        <v>48743</v>
      </c>
      <c r="DF89" s="390">
        <f t="shared" si="404"/>
        <v>17608</v>
      </c>
      <c r="DG89" s="390">
        <f t="shared" si="404"/>
        <v>18841</v>
      </c>
      <c r="DH89" s="390">
        <f t="shared" si="404"/>
        <v>-1672</v>
      </c>
      <c r="DI89" s="390">
        <f t="shared" si="405"/>
        <v>-27863</v>
      </c>
      <c r="DJ89" s="390">
        <f t="shared" si="405"/>
        <v>-15641</v>
      </c>
      <c r="DK89" s="390">
        <f t="shared" si="405"/>
        <v>-4933</v>
      </c>
      <c r="DL89" s="390">
        <f t="shared" si="405"/>
        <v>-15489</v>
      </c>
      <c r="DM89" s="390">
        <f t="shared" si="405"/>
        <v>98579</v>
      </c>
      <c r="DN89" s="390">
        <f t="shared" si="405"/>
        <v>169613</v>
      </c>
      <c r="DO89" s="390">
        <f t="shared" si="405"/>
        <v>146985</v>
      </c>
      <c r="DP89" s="390">
        <f t="shared" si="405"/>
        <v>17112</v>
      </c>
      <c r="DQ89" s="390">
        <f t="shared" si="405"/>
        <v>-64342</v>
      </c>
      <c r="DR89" s="390">
        <f t="shared" si="405"/>
        <v>18803</v>
      </c>
      <c r="DS89" s="390">
        <f t="shared" si="405"/>
        <v>-35225</v>
      </c>
      <c r="DT89" s="390">
        <f t="shared" si="405"/>
        <v>-72767</v>
      </c>
      <c r="DU89" s="390"/>
      <c r="DV89" s="390"/>
      <c r="DW89" s="390"/>
      <c r="DX89" s="390"/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ht="15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5783.9399999999996</v>
      </c>
      <c r="O90" s="90">
        <v>29221.049999999999</v>
      </c>
      <c r="P90" s="153">
        <v>19844.400000000001</v>
      </c>
      <c r="Q90" s="90">
        <v>20247.049999999999</v>
      </c>
      <c r="R90" s="90">
        <v>6481.6899999999996</v>
      </c>
      <c r="S90" s="90">
        <v>9477.1900000000005</v>
      </c>
      <c r="T90" s="90">
        <v>6791.8999999999996</v>
      </c>
      <c r="U90" s="191">
        <v>11704.4</v>
      </c>
      <c r="V90" s="191">
        <v>8020</v>
      </c>
      <c r="W90" s="191">
        <v>25966.110000000001</v>
      </c>
      <c r="X90" s="154">
        <v>45509.57</v>
      </c>
      <c r="Y90" s="191">
        <v>53520</v>
      </c>
      <c r="Z90" s="191">
        <v>98198</v>
      </c>
      <c r="AA90" s="191">
        <v>87143.570000000007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70">
        <v>121939</v>
      </c>
      <c r="BJ90" s="533">
        <v>87738</v>
      </c>
      <c r="BK90" s="557">
        <v>73843</v>
      </c>
      <c r="BL90" s="28">
        <v>57944</v>
      </c>
      <c r="BM90" s="191">
        <v>28402</v>
      </c>
      <c r="BN90" s="596">
        <v>0</v>
      </c>
      <c r="BO90" s="28"/>
      <c r="BP90" s="191"/>
      <c r="BQ90" s="191"/>
      <c r="BR90" s="191"/>
      <c r="BS90" s="191"/>
      <c r="BT90" s="191"/>
      <c r="BU90" s="152">
        <f t="shared" si="401"/>
        <v>29221.049999999999</v>
      </c>
      <c r="BV90" s="92">
        <f t="shared" si="401"/>
        <v>19844.400000000001</v>
      </c>
      <c r="BW90" s="92">
        <f t="shared" si="401"/>
        <v>20247.049999999999</v>
      </c>
      <c r="BX90" s="92">
        <f t="shared" si="401"/>
        <v>6481.6899999999996</v>
      </c>
      <c r="BY90" s="92">
        <f t="shared" si="401"/>
        <v>9477.1900000000005</v>
      </c>
      <c r="BZ90" s="92">
        <f t="shared" si="401"/>
        <v>6791.8999999999996</v>
      </c>
      <c r="CA90" s="92">
        <f t="shared" si="401"/>
        <v>11704.4</v>
      </c>
      <c r="CB90" s="92">
        <f t="shared" si="401"/>
        <v>8020</v>
      </c>
      <c r="CC90" s="92">
        <f t="shared" si="401"/>
        <v>25966.110000000001</v>
      </c>
      <c r="CD90" s="390">
        <f t="shared" si="401"/>
        <v>45509.57</v>
      </c>
      <c r="CE90" s="413">
        <f t="shared" si="402"/>
        <v>52133.949999999997</v>
      </c>
      <c r="CF90" s="92">
        <f t="shared" si="402"/>
        <v>92414.059999999998</v>
      </c>
      <c r="CG90" s="92">
        <f t="shared" si="402"/>
        <v>57922.520000000004</v>
      </c>
      <c r="CH90" s="92">
        <f t="shared" si="402"/>
        <v>34249.279999999999</v>
      </c>
      <c r="CI90" s="92">
        <f t="shared" si="402"/>
        <v>11692.950000000001</v>
      </c>
      <c r="CJ90" s="231">
        <f t="shared" si="402"/>
        <v>14956.720000000001</v>
      </c>
      <c r="CK90" s="231">
        <f t="shared" si="402"/>
        <v>5511.8099999999995</v>
      </c>
      <c r="CL90" s="231">
        <f t="shared" si="402"/>
        <v>7102.9500000000007</v>
      </c>
      <c r="CM90" s="231">
        <f t="shared" si="402"/>
        <v>3799.6000000000004</v>
      </c>
      <c r="CN90" s="231">
        <f t="shared" si="402"/>
        <v>10775</v>
      </c>
      <c r="CO90" s="231">
        <f t="shared" si="403"/>
        <v>18683.889999999999</v>
      </c>
      <c r="CP90" s="390">
        <f t="shared" si="403"/>
        <v>34828.43</v>
      </c>
      <c r="CQ90" s="352">
        <f t="shared" si="403"/>
        <v>52897</v>
      </c>
      <c r="CR90" s="231">
        <f t="shared" si="403"/>
        <v>6220</v>
      </c>
      <c r="CS90" s="231">
        <f t="shared" si="403"/>
        <v>5649.429999999993</v>
      </c>
      <c r="CT90" s="231">
        <f t="shared" si="403"/>
        <v>16488.32</v>
      </c>
      <c r="CU90" s="231">
        <f t="shared" si="403"/>
        <v>13677</v>
      </c>
      <c r="CV90" s="231">
        <f t="shared" si="403"/>
        <v>665.59000000000015</v>
      </c>
      <c r="CW90" s="231">
        <f t="shared" si="403"/>
        <v>2650</v>
      </c>
      <c r="CX90" s="231">
        <f t="shared" si="403"/>
        <v>1485.1499999999996</v>
      </c>
      <c r="CY90" s="231">
        <f t="shared" si="404"/>
        <v>5107</v>
      </c>
      <c r="CZ90" s="231">
        <f t="shared" si="404"/>
        <v>11114</v>
      </c>
      <c r="DA90" s="231">
        <f t="shared" si="404"/>
        <v>-35986</v>
      </c>
      <c r="DB90" s="390">
        <f t="shared" si="404"/>
        <v>-46263</v>
      </c>
      <c r="DC90" s="390">
        <f t="shared" si="404"/>
        <v>-54280</v>
      </c>
      <c r="DD90" s="390">
        <f t="shared" si="404"/>
        <v>6315</v>
      </c>
      <c r="DE90" s="390">
        <f t="shared" si="404"/>
        <v>38592</v>
      </c>
      <c r="DF90" s="390">
        <f t="shared" si="404"/>
        <v>12647</v>
      </c>
      <c r="DG90" s="390">
        <f t="shared" si="404"/>
        <v>8673</v>
      </c>
      <c r="DH90" s="390">
        <f t="shared" si="404"/>
        <v>8374</v>
      </c>
      <c r="DI90" s="390">
        <f t="shared" si="405"/>
        <v>2993</v>
      </c>
      <c r="DJ90" s="390">
        <f t="shared" si="405"/>
        <v>3551</v>
      </c>
      <c r="DK90" s="390">
        <f t="shared" si="405"/>
        <v>-1699</v>
      </c>
      <c r="DL90" s="390">
        <f t="shared" si="405"/>
        <v>-7994</v>
      </c>
      <c r="DM90" s="390">
        <f t="shared" si="405"/>
        <v>53840</v>
      </c>
      <c r="DN90" s="390">
        <f t="shared" si="405"/>
        <v>79354</v>
      </c>
      <c r="DO90" s="390">
        <f t="shared" si="405"/>
        <v>69802</v>
      </c>
      <c r="DP90" s="390">
        <f t="shared" si="405"/>
        <v>-22995</v>
      </c>
      <c r="DQ90" s="390">
        <f t="shared" si="405"/>
        <v>-57542</v>
      </c>
      <c r="DR90" s="390">
        <f t="shared" si="405"/>
        <v>-25285</v>
      </c>
      <c r="DS90" s="390">
        <f t="shared" si="405"/>
        <v>-25888</v>
      </c>
      <c r="DT90" s="390">
        <f t="shared" si="405"/>
        <v>-30478</v>
      </c>
      <c r="DU90" s="390"/>
      <c r="DV90" s="390"/>
      <c r="DW90" s="390"/>
      <c r="DX90" s="390"/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ht="15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54.640000000000001</v>
      </c>
      <c r="U91" s="191">
        <v>545.88</v>
      </c>
      <c r="V91" s="191">
        <v>1366</v>
      </c>
      <c r="W91" s="191">
        <v>6611.6199999999999</v>
      </c>
      <c r="X91" s="154">
        <v>11932.540000000001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6370.2399999999998</v>
      </c>
      <c r="AE91" s="191">
        <v>5285</v>
      </c>
      <c r="AF91" s="191">
        <v>3723.0700000000002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70">
        <v>111273</v>
      </c>
      <c r="BJ91" s="533">
        <v>82247</v>
      </c>
      <c r="BK91" s="557">
        <v>33169</v>
      </c>
      <c r="BL91" s="28">
        <v>33544</v>
      </c>
      <c r="BM91" s="191">
        <v>22796</v>
      </c>
      <c r="BN91" s="596">
        <v>0</v>
      </c>
      <c r="BO91" s="28"/>
      <c r="BP91" s="191"/>
      <c r="BQ91" s="191"/>
      <c r="BR91" s="191"/>
      <c r="BS91" s="191"/>
      <c r="BT91" s="191"/>
      <c r="BU91" s="152">
        <f t="shared" si="401"/>
        <v>0</v>
      </c>
      <c r="BV91" s="92">
        <f t="shared" si="401"/>
        <v>0</v>
      </c>
      <c r="BW91" s="92">
        <f t="shared" si="401"/>
        <v>0</v>
      </c>
      <c r="BX91" s="92">
        <f t="shared" si="401"/>
        <v>0</v>
      </c>
      <c r="BY91" s="92">
        <f t="shared" si="401"/>
        <v>0</v>
      </c>
      <c r="BZ91" s="92">
        <f t="shared" si="401"/>
        <v>54.640000000000001</v>
      </c>
      <c r="CA91" s="92">
        <f t="shared" si="401"/>
        <v>545.88</v>
      </c>
      <c r="CB91" s="92">
        <f t="shared" si="401"/>
        <v>1366</v>
      </c>
      <c r="CC91" s="92">
        <f t="shared" si="401"/>
        <v>6611.6199999999999</v>
      </c>
      <c r="CD91" s="390">
        <f t="shared" si="401"/>
        <v>11932.540000000001</v>
      </c>
      <c r="CE91" s="413">
        <f t="shared" si="402"/>
        <v>21871</v>
      </c>
      <c r="CF91" s="92">
        <f t="shared" si="402"/>
        <v>23592</v>
      </c>
      <c r="CG91" s="92">
        <f t="shared" si="402"/>
        <v>19777</v>
      </c>
      <c r="CH91" s="92">
        <f t="shared" si="402"/>
        <v>13863.73</v>
      </c>
      <c r="CI91" s="92">
        <f t="shared" si="402"/>
        <v>8709.9599999999991</v>
      </c>
      <c r="CJ91" s="231">
        <f t="shared" si="402"/>
        <v>6370.2399999999998</v>
      </c>
      <c r="CK91" s="231">
        <f t="shared" si="402"/>
        <v>5285</v>
      </c>
      <c r="CL91" s="231">
        <f t="shared" si="402"/>
        <v>3668.4300000000003</v>
      </c>
      <c r="CM91" s="231">
        <f t="shared" si="402"/>
        <v>4423.1199999999999</v>
      </c>
      <c r="CN91" s="231">
        <f t="shared" si="402"/>
        <v>6349</v>
      </c>
      <c r="CO91" s="231">
        <f t="shared" si="403"/>
        <v>4210.3800000000001</v>
      </c>
      <c r="CP91" s="390">
        <f t="shared" si="403"/>
        <v>11614.459999999999</v>
      </c>
      <c r="CQ91" s="352">
        <f t="shared" si="403"/>
        <v>9841</v>
      </c>
      <c r="CR91" s="231">
        <f t="shared" si="403"/>
        <v>14629</v>
      </c>
      <c r="CS91" s="231">
        <f t="shared" si="403"/>
        <v>61613</v>
      </c>
      <c r="CT91" s="231">
        <f t="shared" si="403"/>
        <v>56616.270000000004</v>
      </c>
      <c r="CU91" s="231">
        <f t="shared" si="403"/>
        <v>49367.040000000001</v>
      </c>
      <c r="CV91" s="231">
        <f t="shared" si="403"/>
        <v>42239.760000000002</v>
      </c>
      <c r="CW91" s="231">
        <f t="shared" si="403"/>
        <v>41860</v>
      </c>
      <c r="CX91" s="231">
        <f t="shared" si="403"/>
        <v>47464.93</v>
      </c>
      <c r="CY91" s="231">
        <f t="shared" si="404"/>
        <v>45390</v>
      </c>
      <c r="CZ91" s="231">
        <f t="shared" si="404"/>
        <v>37953</v>
      </c>
      <c r="DA91" s="231">
        <f t="shared" si="404"/>
        <v>-10822</v>
      </c>
      <c r="DB91" s="390">
        <f t="shared" si="404"/>
        <v>-16567</v>
      </c>
      <c r="DC91" s="390">
        <f t="shared" si="404"/>
        <v>-6321</v>
      </c>
      <c r="DD91" s="390">
        <f t="shared" si="404"/>
        <v>38072</v>
      </c>
      <c r="DE91" s="390">
        <f t="shared" si="404"/>
        <v>-9355</v>
      </c>
      <c r="DF91" s="390">
        <f t="shared" si="404"/>
        <v>143</v>
      </c>
      <c r="DG91" s="390">
        <f t="shared" si="404"/>
        <v>-8312</v>
      </c>
      <c r="DH91" s="390">
        <f t="shared" si="404"/>
        <v>-7397</v>
      </c>
      <c r="DI91" s="390">
        <f t="shared" si="405"/>
        <v>-7996</v>
      </c>
      <c r="DJ91" s="390">
        <f t="shared" si="405"/>
        <v>-5533</v>
      </c>
      <c r="DK91" s="390">
        <f t="shared" si="405"/>
        <v>-3114</v>
      </c>
      <c r="DL91" s="390">
        <f t="shared" si="405"/>
        <v>-4642</v>
      </c>
      <c r="DM91" s="390">
        <f t="shared" si="405"/>
        <v>44764</v>
      </c>
      <c r="DN91" s="390">
        <f t="shared" si="405"/>
        <v>51020</v>
      </c>
      <c r="DO91" s="390">
        <f t="shared" si="405"/>
        <v>85882</v>
      </c>
      <c r="DP91" s="390">
        <f t="shared" si="405"/>
        <v>5954</v>
      </c>
      <c r="DQ91" s="390">
        <f t="shared" si="405"/>
        <v>-38866</v>
      </c>
      <c r="DR91" s="390">
        <f t="shared" si="405"/>
        <v>-37079</v>
      </c>
      <c r="DS91" s="390">
        <f t="shared" si="405"/>
        <v>-26969</v>
      </c>
      <c r="DT91" s="390">
        <f t="shared" si="405"/>
        <v>-41213</v>
      </c>
      <c r="DU91" s="390"/>
      <c r="DV91" s="390"/>
      <c r="DW91" s="390"/>
      <c r="DX91" s="390"/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ht="15">
      <c r="A92" s="139"/>
      <c r="B92" s="32" t="s">
        <v>144</v>
      </c>
      <c r="C92" s="123">
        <f>SUM(C87:C91)</f>
        <v>6447.7600000000002</v>
      </c>
      <c r="D92" s="124">
        <f t="shared" si="406" ref="D92:AF92">SUM(D87:D91)</f>
        <v>5544.0200000000004</v>
      </c>
      <c r="E92" s="124">
        <f t="shared" si="406"/>
        <v>3541.6100000000001</v>
      </c>
      <c r="F92" s="124">
        <f t="shared" si="406"/>
        <v>2628.8400000000001</v>
      </c>
      <c r="G92" s="124">
        <f t="shared" si="406"/>
        <v>1426.73</v>
      </c>
      <c r="H92" s="124">
        <f t="shared" si="406"/>
        <v>1351.3500000000001</v>
      </c>
      <c r="I92" s="124">
        <f t="shared" si="406"/>
        <v>2602</v>
      </c>
      <c r="J92" s="124">
        <f t="shared" si="406"/>
        <v>3114.0999999999999</v>
      </c>
      <c r="K92" s="124">
        <f t="shared" si="406"/>
        <v>9419.1900000000005</v>
      </c>
      <c r="L92" s="126">
        <f t="shared" si="406"/>
        <v>32561.680000000004</v>
      </c>
      <c r="M92" s="124">
        <f t="shared" si="406"/>
        <v>68785.669999999998</v>
      </c>
      <c r="N92" s="124">
        <f t="shared" si="406"/>
        <v>153570.64999999999</v>
      </c>
      <c r="O92" s="133">
        <f t="shared" si="406"/>
        <v>458730.15000000002</v>
      </c>
      <c r="P92" s="124">
        <f t="shared" si="406"/>
        <v>394709.49000000005</v>
      </c>
      <c r="Q92" s="133">
        <f t="shared" si="406"/>
        <v>267204.57000000001</v>
      </c>
      <c r="R92" s="133">
        <f t="shared" si="406"/>
        <v>122918.99000000001</v>
      </c>
      <c r="S92" s="133">
        <f t="shared" si="406"/>
        <v>97761.700000000012</v>
      </c>
      <c r="T92" s="133">
        <f t="shared" si="406"/>
        <v>80673.139999999999</v>
      </c>
      <c r="U92" s="133">
        <f t="shared" si="406"/>
        <v>92798.089999999997</v>
      </c>
      <c r="V92" s="133">
        <f t="shared" si="406"/>
        <v>116986</v>
      </c>
      <c r="W92" s="133">
        <f t="shared" si="406"/>
        <v>229472.78999999998</v>
      </c>
      <c r="X92" s="126">
        <f t="shared" si="406"/>
        <v>400020.89999999997</v>
      </c>
      <c r="Y92" s="133">
        <f t="shared" si="406"/>
        <v>585788</v>
      </c>
      <c r="Z92" s="133">
        <f t="shared" si="406"/>
        <v>643831</v>
      </c>
      <c r="AA92" s="133">
        <f t="shared" si="406"/>
        <v>601035.81000000006</v>
      </c>
      <c r="AB92" s="133">
        <f t="shared" si="406"/>
        <v>396260.10999999999</v>
      </c>
      <c r="AC92" s="133">
        <f t="shared" si="406"/>
        <v>225540.12999999998</v>
      </c>
      <c r="AD92" s="133">
        <f t="shared" si="406"/>
        <v>151927.34</v>
      </c>
      <c r="AE92" s="133">
        <f t="shared" si="406"/>
        <v>118375</v>
      </c>
      <c r="AF92" s="133">
        <f t="shared" si="406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71">
        <v>792888</v>
      </c>
      <c r="BJ92" s="534">
        <v>774105</v>
      </c>
      <c r="BK92" s="558">
        <v>581588</v>
      </c>
      <c r="BL92" s="125">
        <v>512053</v>
      </c>
      <c r="BM92" s="280">
        <v>236783</v>
      </c>
      <c r="BN92" s="595">
        <v>0</v>
      </c>
      <c r="BO92" s="125"/>
      <c r="BP92" s="280"/>
      <c r="BQ92" s="280"/>
      <c r="BR92" s="280"/>
      <c r="BS92" s="280"/>
      <c r="BT92" s="280"/>
      <c r="BU92" s="123">
        <f t="shared" si="407" ref="BU92:BU106">SUM(BU87:BU91)</f>
        <v>452282.38999999996</v>
      </c>
      <c r="BV92" s="127">
        <f t="shared" si="408" ref="BV92:BX92">SUM(BV87:BV91)</f>
        <v>389165.47000000003</v>
      </c>
      <c r="BW92" s="127">
        <f t="shared" si="408"/>
        <v>263662.96000000002</v>
      </c>
      <c r="BX92" s="127">
        <f t="shared" si="408"/>
        <v>120290.15000000001</v>
      </c>
      <c r="BY92" s="127">
        <f t="shared" si="409" ref="BY92">SUM(BY87:BY91)</f>
        <v>96334.970000000001</v>
      </c>
      <c r="BZ92" s="127">
        <f t="shared" si="410" ref="BZ92:CH92">SUM(BZ87:BZ91)</f>
        <v>79321.789999999994</v>
      </c>
      <c r="CA92" s="127">
        <f t="shared" si="410"/>
        <v>90196.089999999997</v>
      </c>
      <c r="CB92" s="127">
        <f t="shared" si="410"/>
        <v>113871.89999999999</v>
      </c>
      <c r="CC92" s="127">
        <f t="shared" si="410"/>
        <v>220053.59999999998</v>
      </c>
      <c r="CD92" s="391">
        <f t="shared" si="410"/>
        <v>367459.21999999997</v>
      </c>
      <c r="CE92" s="414">
        <f t="shared" si="410"/>
        <v>517002.33000000002</v>
      </c>
      <c r="CF92" s="127">
        <f t="shared" si="410"/>
        <v>490260.35000000003</v>
      </c>
      <c r="CG92" s="127">
        <f t="shared" si="410"/>
        <v>142305.66000000003</v>
      </c>
      <c r="CH92" s="127">
        <f t="shared" si="410"/>
        <v>1550.619999999999</v>
      </c>
      <c r="CI92" s="127">
        <f t="shared" si="411" ref="CI92:CJ92">SUM(CI87:CI91)</f>
        <v>-41664.44000000001</v>
      </c>
      <c r="CJ92" s="232">
        <f t="shared" si="411"/>
        <v>29008.350000000006</v>
      </c>
      <c r="CK92" s="232">
        <f t="shared" si="412" ref="CK92:CL92">SUM(CK87:CK91)</f>
        <v>20613.299999999996</v>
      </c>
      <c r="CL92" s="232">
        <f t="shared" si="412"/>
        <v>27165.790000000001</v>
      </c>
      <c r="CM92" s="232">
        <f t="shared" si="413" ref="CM92">SUM(CM87:CM91)</f>
        <v>23182.91</v>
      </c>
      <c r="CN92" s="232">
        <f t="shared" si="414" ref="CN92:CO92">SUM(CN87:CN91)</f>
        <v>12972</v>
      </c>
      <c r="CO92" s="232">
        <f t="shared" si="414"/>
        <v>30148.209999999995</v>
      </c>
      <c r="CP92" s="391">
        <f t="shared" si="415" ref="CP92:CQ92">SUM(CP87:CP91)</f>
        <v>112388.10000000001</v>
      </c>
      <c r="CQ92" s="353">
        <f t="shared" si="415"/>
        <v>98495</v>
      </c>
      <c r="CR92" s="232">
        <f t="shared" si="416" ref="CR92">SUM(CR87:CR91)</f>
        <v>154963</v>
      </c>
      <c r="CS92" s="232">
        <f t="shared" si="417" ref="CS92">SUM(CS87:CS91)</f>
        <v>137943.18999999997</v>
      </c>
      <c r="CT92" s="232">
        <f t="shared" si="418" ref="CT92">SUM(CT87:CT91)</f>
        <v>130714.89</v>
      </c>
      <c r="CU92" s="232">
        <f t="shared" si="419" ref="CU92">SUM(CU87:CU91)</f>
        <v>108830.87</v>
      </c>
      <c r="CV92" s="232">
        <f t="shared" si="420" ref="CV92">SUM(CV87:CV91)</f>
        <v>55494.660000000003</v>
      </c>
      <c r="CW92" s="232">
        <f t="shared" si="421" ref="CW92">SUM(CW87:CW91)</f>
        <v>75174</v>
      </c>
      <c r="CX92" s="232">
        <f t="shared" si="422" ref="CX92">SUM(CX87:CX91)</f>
        <v>71673.070000000007</v>
      </c>
      <c r="CY92" s="232">
        <f t="shared" si="423" ref="CY92">SUM(CY87:CY91)</f>
        <v>77288</v>
      </c>
      <c r="CZ92" s="232">
        <f t="shared" si="424" ref="CZ92">SUM(CZ87:CZ91)</f>
        <v>97727</v>
      </c>
      <c r="DA92" s="232">
        <f t="shared" si="425" ref="DA92">SUM(DA87:DA91)</f>
        <v>-238036</v>
      </c>
      <c r="DB92" s="391">
        <f t="shared" si="426" ref="DB92">SUM(DB87:DB91)</f>
        <v>-429371</v>
      </c>
      <c r="DC92" s="391">
        <f t="shared" si="427" ref="DC92">SUM(DC87:DC91)</f>
        <v>-392282</v>
      </c>
      <c r="DD92" s="391">
        <f t="shared" si="428" ref="DD92">SUM(DD87:DD91)</f>
        <v>24874</v>
      </c>
      <c r="DE92" s="391">
        <f t="shared" si="429" ref="DE92">SUM(DE87:DE91)</f>
        <v>118211</v>
      </c>
      <c r="DF92" s="391">
        <f t="shared" si="430" ref="DF92:DG92">SUM(DF87:DF91)</f>
        <v>51409</v>
      </c>
      <c r="DG92" s="391">
        <f t="shared" si="430"/>
        <v>21317</v>
      </c>
      <c r="DH92" s="391">
        <f t="shared" si="431" ref="DH92">SUM(DH87:DH91)</f>
        <v>2279</v>
      </c>
      <c r="DI92" s="391">
        <f t="shared" si="432" ref="DI92">SUM(DI87:DI91)</f>
        <v>-35740</v>
      </c>
      <c r="DJ92" s="391">
        <f t="shared" si="433" ref="DJ92:DK92">SUM(DJ87:DJ91)</f>
        <v>-15252</v>
      </c>
      <c r="DK92" s="391">
        <f t="shared" si="433"/>
        <v>-20089</v>
      </c>
      <c r="DL92" s="391">
        <f t="shared" si="434" ref="DL92:DM92">SUM(DL87:DL91)</f>
        <v>-41582</v>
      </c>
      <c r="DM92" s="391">
        <f t="shared" si="434"/>
        <v>317287</v>
      </c>
      <c r="DN92" s="391">
        <f t="shared" si="435" ref="DN92:DO92">SUM(DN87:DN91)</f>
        <v>528526</v>
      </c>
      <c r="DO92" s="391">
        <f t="shared" si="435"/>
        <v>500887</v>
      </c>
      <c r="DP92" s="391">
        <f t="shared" si="436" ref="DP92">SUM(DP87:DP91)</f>
        <v>-49563</v>
      </c>
      <c r="DQ92" s="391">
        <f t="shared" si="437" ref="DQ92:DR92">SUM(DQ87:DQ91)</f>
        <v>-275602</v>
      </c>
      <c r="DR92" s="391">
        <f t="shared" si="437"/>
        <v>-66331</v>
      </c>
      <c r="DS92" s="391">
        <f t="shared" si="438" ref="DS92:DT92">SUM(DS87:DS91)</f>
        <v>-118905</v>
      </c>
      <c r="DT92" s="391">
        <f t="shared" si="438"/>
        <v>-209701</v>
      </c>
      <c r="DU92" s="391"/>
      <c r="DV92" s="391"/>
      <c r="DW92" s="391"/>
      <c r="DX92" s="391"/>
      <c r="DY92" s="391"/>
      <c r="DZ92" s="391"/>
      <c r="EA92" s="391"/>
      <c r="EB92" s="327"/>
      <c r="EC92" s="125">
        <f t="shared" si="368"/>
        <v>0</v>
      </c>
    </row>
    <row r="93" spans="1:133" s="31" customFormat="1" ht="15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67"/>
      <c r="BJ93" s="531"/>
      <c r="BK93" s="554"/>
      <c r="BL93" s="42"/>
      <c r="BM93" s="278"/>
      <c r="BN93" s="593"/>
      <c r="BO93" s="42"/>
      <c r="BP93" s="278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ht="15">
      <c r="A94" s="138"/>
      <c r="B94" s="32" t="s">
        <v>139</v>
      </c>
      <c r="C94" s="89">
        <f>C80+C87</f>
        <v>30707044.260000002</v>
      </c>
      <c r="D94" s="90">
        <f t="shared" si="439" ref="D94:Q94">D80+D87</f>
        <v>20918769.620000001</v>
      </c>
      <c r="E94" s="90">
        <f t="shared" si="439"/>
        <v>12820560.579999998</v>
      </c>
      <c r="F94" s="90">
        <f t="shared" si="439"/>
        <v>7184646.3800000008</v>
      </c>
      <c r="G94" s="90">
        <f t="shared" si="439"/>
        <v>5414460.3300000001</v>
      </c>
      <c r="H94" s="90">
        <f t="shared" si="439"/>
        <v>4805277.2299999995</v>
      </c>
      <c r="I94" s="90">
        <f t="shared" si="439"/>
        <v>4995457.1100000003</v>
      </c>
      <c r="J94" s="90">
        <f t="shared" si="439"/>
        <v>6760753.1399999997</v>
      </c>
      <c r="K94" s="90">
        <f t="shared" si="439"/>
        <v>11659329.33</v>
      </c>
      <c r="L94" s="91">
        <f t="shared" si="439"/>
        <v>27116721.779999997</v>
      </c>
      <c r="M94" s="90">
        <f t="shared" si="439"/>
        <v>32224911.07</v>
      </c>
      <c r="N94" s="90">
        <f t="shared" si="439"/>
        <v>28612815.25</v>
      </c>
      <c r="O94" s="90">
        <f t="shared" si="439"/>
        <v>25912851.920000002</v>
      </c>
      <c r="P94" s="90">
        <f t="shared" si="439"/>
        <v>22838346.879999999</v>
      </c>
      <c r="Q94" s="90">
        <f t="shared" si="439"/>
        <v>15475656.799999999</v>
      </c>
      <c r="R94" s="90">
        <f t="shared" si="440" ref="R94:S94">R80+R87</f>
        <v>7187818.1700000009</v>
      </c>
      <c r="S94" s="90">
        <f t="shared" si="440"/>
        <v>5516209.1699999999</v>
      </c>
      <c r="T94" s="90">
        <f t="shared" si="441" ref="T94:U94">T80+T87</f>
        <v>4382922.0299999993</v>
      </c>
      <c r="U94" s="90">
        <f t="shared" si="441"/>
        <v>5066433.8999999994</v>
      </c>
      <c r="V94" s="90">
        <f t="shared" si="442" ref="V94:W94">V80+V87</f>
        <v>5848579</v>
      </c>
      <c r="W94" s="90">
        <f t="shared" si="442"/>
        <v>10866755.030000001</v>
      </c>
      <c r="X94" s="91">
        <f t="shared" si="443" ref="X94:AA94">X80+X87</f>
        <v>24020353.560000002</v>
      </c>
      <c r="Y94" s="90">
        <f t="shared" si="443"/>
        <v>34250990</v>
      </c>
      <c r="Z94" s="90">
        <f t="shared" si="443"/>
        <v>36152212</v>
      </c>
      <c r="AA94" s="90">
        <f t="shared" si="443"/>
        <v>33184092.800000001</v>
      </c>
      <c r="AB94" s="90">
        <f t="shared" si="444" ref="AB94:AC94">AB80+AB87</f>
        <v>21598292.009999998</v>
      </c>
      <c r="AC94" s="90">
        <f t="shared" si="444"/>
        <v>11984201.890000001</v>
      </c>
      <c r="AD94" s="90">
        <f t="shared" si="445" ref="AD94:AF94">AD80+AD87</f>
        <v>7119816.3199999994</v>
      </c>
      <c r="AE94" s="90">
        <f t="shared" si="445"/>
        <v>5614729</v>
      </c>
      <c r="AF94" s="90">
        <f t="shared" si="445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70">
        <v>47297945</v>
      </c>
      <c r="BJ94" s="533">
        <v>49692865</v>
      </c>
      <c r="BK94" s="557">
        <v>42228812</v>
      </c>
      <c r="BL94" s="56">
        <v>35170970</v>
      </c>
      <c r="BM94" s="279">
        <v>15934126</v>
      </c>
      <c r="BN94" s="594">
        <v>9786327</v>
      </c>
      <c r="BO94" s="56"/>
      <c r="BP94" s="279"/>
      <c r="BQ94" s="279"/>
      <c r="BR94" s="279"/>
      <c r="BS94" s="279"/>
      <c r="BT94" s="279"/>
      <c r="BU94" s="89">
        <f t="shared" si="446" ref="BU94:CD98">O94-C94</f>
        <v>-4794192.3399999999</v>
      </c>
      <c r="BV94" s="92">
        <f t="shared" si="446"/>
        <v>1919577.2599999979</v>
      </c>
      <c r="BW94" s="92">
        <f t="shared" si="446"/>
        <v>2655096.2200000007</v>
      </c>
      <c r="BX94" s="92">
        <f t="shared" si="446"/>
        <v>3171.7900000000373</v>
      </c>
      <c r="BY94" s="92">
        <f t="shared" si="446"/>
        <v>101748.83999999985</v>
      </c>
      <c r="BZ94" s="92">
        <f t="shared" si="446"/>
        <v>-422355.20000000019</v>
      </c>
      <c r="CA94" s="92">
        <f t="shared" si="446"/>
        <v>70976.789999999106</v>
      </c>
      <c r="CB94" s="92">
        <f t="shared" si="446"/>
        <v>-912174.13999999966</v>
      </c>
      <c r="CC94" s="92">
        <f t="shared" si="446"/>
        <v>-792574.29999999888</v>
      </c>
      <c r="CD94" s="390">
        <f t="shared" si="446"/>
        <v>-3096368.2199999951</v>
      </c>
      <c r="CE94" s="413">
        <f t="shared" si="447" ref="CE94:CN98">Y94-M94</f>
        <v>2026078.9299999997</v>
      </c>
      <c r="CF94" s="92">
        <f t="shared" si="447"/>
        <v>7539396.75</v>
      </c>
      <c r="CG94" s="92">
        <f t="shared" si="447"/>
        <v>7271240.879999999</v>
      </c>
      <c r="CH94" s="92">
        <f t="shared" si="447"/>
        <v>-1240054.870000001</v>
      </c>
      <c r="CI94" s="92">
        <f t="shared" si="447"/>
        <v>-3491454.9099999983</v>
      </c>
      <c r="CJ94" s="231">
        <f t="shared" si="447"/>
        <v>-68001.85000000149</v>
      </c>
      <c r="CK94" s="231">
        <f t="shared" si="447"/>
        <v>98519.830000000075</v>
      </c>
      <c r="CL94" s="231">
        <f t="shared" si="447"/>
        <v>828858.93000000063</v>
      </c>
      <c r="CM94" s="231">
        <f t="shared" si="447"/>
        <v>405227.10000000056</v>
      </c>
      <c r="CN94" s="231">
        <f t="shared" si="447"/>
        <v>-131677</v>
      </c>
      <c r="CO94" s="231">
        <f t="shared" si="448" ref="CO94:CX98">AI94-W94</f>
        <v>2215925.9699999988</v>
      </c>
      <c r="CP94" s="390">
        <f t="shared" si="448"/>
        <v>8085419.4399999976</v>
      </c>
      <c r="CQ94" s="352">
        <f t="shared" si="448"/>
        <v>5967374</v>
      </c>
      <c r="CR94" s="231">
        <f t="shared" si="448"/>
        <v>8765880</v>
      </c>
      <c r="CS94" s="231">
        <f t="shared" si="448"/>
        <v>7393548.1999999993</v>
      </c>
      <c r="CT94" s="231">
        <f t="shared" si="448"/>
        <v>7200833.9900000021</v>
      </c>
      <c r="CU94" s="231">
        <f t="shared" si="448"/>
        <v>5791157.1099999994</v>
      </c>
      <c r="CV94" s="231">
        <f t="shared" si="448"/>
        <v>3102100.6800000006</v>
      </c>
      <c r="CW94" s="231">
        <f t="shared" si="448"/>
        <v>3013911</v>
      </c>
      <c r="CX94" s="231">
        <f t="shared" si="448"/>
        <v>2110755.04</v>
      </c>
      <c r="CY94" s="231">
        <f t="shared" si="449" ref="CY94:DH98">AS94-AG94</f>
        <v>2662017</v>
      </c>
      <c r="CZ94" s="231">
        <f t="shared" si="449"/>
        <v>3582748</v>
      </c>
      <c r="DA94" s="231">
        <f t="shared" si="449"/>
        <v>2008049</v>
      </c>
      <c r="DB94" s="390">
        <f t="shared" si="449"/>
        <v>4396479</v>
      </c>
      <c r="DC94" s="390">
        <f t="shared" si="449"/>
        <v>6577582</v>
      </c>
      <c r="DD94" s="390">
        <f t="shared" si="449"/>
        <v>-968513</v>
      </c>
      <c r="DE94" s="390">
        <f t="shared" si="449"/>
        <v>1901490</v>
      </c>
      <c r="DF94" s="390">
        <f t="shared" si="449"/>
        <v>-1626965</v>
      </c>
      <c r="DG94" s="390">
        <f t="shared" si="449"/>
        <v>-3265283</v>
      </c>
      <c r="DH94" s="390">
        <f t="shared" si="449"/>
        <v>-2172428</v>
      </c>
      <c r="DI94" s="390">
        <f t="shared" si="450" ref="DI94:DT98">BC94-AQ94</f>
        <v>-2759579</v>
      </c>
      <c r="DJ94" s="390">
        <f t="shared" si="450"/>
        <v>-1753313</v>
      </c>
      <c r="DK94" s="390">
        <f t="shared" si="450"/>
        <v>-2628567</v>
      </c>
      <c r="DL94" s="390">
        <f t="shared" si="450"/>
        <v>-3175918</v>
      </c>
      <c r="DM94" s="390">
        <f t="shared" si="450"/>
        <v>824835</v>
      </c>
      <c r="DN94" s="390">
        <f t="shared" si="450"/>
        <v>2200058</v>
      </c>
      <c r="DO94" s="390">
        <f t="shared" si="450"/>
        <v>501999</v>
      </c>
      <c r="DP94" s="390">
        <f t="shared" si="450"/>
        <v>5743286</v>
      </c>
      <c r="DQ94" s="390">
        <f t="shared" si="450"/>
        <v>-250319</v>
      </c>
      <c r="DR94" s="390">
        <f t="shared" si="450"/>
        <v>7998809</v>
      </c>
      <c r="DS94" s="390">
        <f t="shared" si="450"/>
        <v>1424050</v>
      </c>
      <c r="DT94" s="390">
        <f t="shared" si="450"/>
        <v>1736838</v>
      </c>
      <c r="DU94" s="390"/>
      <c r="DV94" s="390"/>
      <c r="DW94" s="390"/>
      <c r="DX94" s="390"/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9786327</v>
      </c>
    </row>
    <row r="95" spans="1:133" s="31" customFormat="1" ht="15">
      <c r="A95" s="138"/>
      <c r="B95" s="32" t="s">
        <v>140</v>
      </c>
      <c r="C95" s="89">
        <f>C81+C88</f>
        <v>2064798.0999999999</v>
      </c>
      <c r="D95" s="90">
        <f t="shared" si="451" ref="D95:X95">D81+D88</f>
        <v>1681719.2000000002</v>
      </c>
      <c r="E95" s="90">
        <f t="shared" si="451"/>
        <v>841091.67000000004</v>
      </c>
      <c r="F95" s="90">
        <f t="shared" si="451"/>
        <v>524961.82999999996</v>
      </c>
      <c r="G95" s="90">
        <f t="shared" si="451"/>
        <v>339897.84000000003</v>
      </c>
      <c r="H95" s="90">
        <f t="shared" si="451"/>
        <v>285638.28999999998</v>
      </c>
      <c r="I95" s="90">
        <f t="shared" si="451"/>
        <v>299466.98999999999</v>
      </c>
      <c r="J95" s="90">
        <f t="shared" si="451"/>
        <v>408495.90999999997</v>
      </c>
      <c r="K95" s="90">
        <f t="shared" si="451"/>
        <v>732007.58999999997</v>
      </c>
      <c r="L95" s="91">
        <f t="shared" si="451"/>
        <v>1974673.0600000001</v>
      </c>
      <c r="M95" s="90">
        <f t="shared" si="451"/>
        <v>2092179.02</v>
      </c>
      <c r="N95" s="90">
        <f t="shared" si="451"/>
        <v>1922755.96</v>
      </c>
      <c r="O95" s="90">
        <f t="shared" si="451"/>
        <v>1695440.8999999999</v>
      </c>
      <c r="P95" s="90">
        <f t="shared" si="451"/>
        <v>1664794.1000000001</v>
      </c>
      <c r="Q95" s="90">
        <f t="shared" si="451"/>
        <v>936221.08000000007</v>
      </c>
      <c r="R95" s="90">
        <f t="shared" si="451"/>
        <v>490451.13999999996</v>
      </c>
      <c r="S95" s="90">
        <f t="shared" si="451"/>
        <v>374775.03999999998</v>
      </c>
      <c r="T95" s="90">
        <f t="shared" si="451"/>
        <v>272823.09000000003</v>
      </c>
      <c r="U95" s="90">
        <f t="shared" si="451"/>
        <v>305756.78999999998</v>
      </c>
      <c r="V95" s="90">
        <f t="shared" si="451"/>
        <v>370284</v>
      </c>
      <c r="W95" s="90">
        <f t="shared" si="451"/>
        <v>792894.68000000005</v>
      </c>
      <c r="X95" s="91">
        <f t="shared" si="451"/>
        <v>1913378.8199999998</v>
      </c>
      <c r="Y95" s="90">
        <f t="shared" si="452" ref="Y95:AA95">Y81+Y88</f>
        <v>2569618</v>
      </c>
      <c r="Z95" s="90">
        <f t="shared" si="452"/>
        <v>2702153</v>
      </c>
      <c r="AA95" s="90">
        <f t="shared" si="452"/>
        <v>2537528.4899999998</v>
      </c>
      <c r="AB95" s="90">
        <f t="shared" si="453" ref="AB95:AC95">AB81+AB88</f>
        <v>1927296.26</v>
      </c>
      <c r="AC95" s="90">
        <f t="shared" si="453"/>
        <v>917687.82999999996</v>
      </c>
      <c r="AD95" s="90">
        <f t="shared" si="454" ref="AD95:AF95">AD81+AD88</f>
        <v>688597.05000000005</v>
      </c>
      <c r="AE95" s="90">
        <f t="shared" si="454"/>
        <v>481908</v>
      </c>
      <c r="AF95" s="90">
        <f t="shared" si="454"/>
        <v>371495.48999999999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70">
        <v>4489465</v>
      </c>
      <c r="BJ95" s="533">
        <v>4837969</v>
      </c>
      <c r="BK95" s="557">
        <v>4232270</v>
      </c>
      <c r="BL95" s="56">
        <v>4048941</v>
      </c>
      <c r="BM95" s="279">
        <v>1600615</v>
      </c>
      <c r="BN95" s="594">
        <v>1050248</v>
      </c>
      <c r="BO95" s="56"/>
      <c r="BP95" s="279"/>
      <c r="BQ95" s="279"/>
      <c r="BR95" s="279"/>
      <c r="BS95" s="279"/>
      <c r="BT95" s="279"/>
      <c r="BU95" s="89">
        <f t="shared" si="446"/>
        <v>-369357.19999999995</v>
      </c>
      <c r="BV95" s="92">
        <f t="shared" si="446"/>
        <v>-16925.100000000093</v>
      </c>
      <c r="BW95" s="92">
        <f t="shared" si="446"/>
        <v>95129.410000000033</v>
      </c>
      <c r="BX95" s="92">
        <f t="shared" si="446"/>
        <v>-34510.690000000002</v>
      </c>
      <c r="BY95" s="92">
        <f t="shared" si="446"/>
        <v>34877.199999999953</v>
      </c>
      <c r="BZ95" s="92">
        <f t="shared" si="446"/>
        <v>-12815.199999999953</v>
      </c>
      <c r="CA95" s="92">
        <f t="shared" si="446"/>
        <v>6289.7999999999884</v>
      </c>
      <c r="CB95" s="92">
        <f t="shared" si="446"/>
        <v>-38211.909999999974</v>
      </c>
      <c r="CC95" s="92">
        <f t="shared" si="446"/>
        <v>60887.090000000084</v>
      </c>
      <c r="CD95" s="390">
        <f t="shared" si="446"/>
        <v>-61294.240000000224</v>
      </c>
      <c r="CE95" s="413">
        <f t="shared" si="447"/>
        <v>477438.97999999998</v>
      </c>
      <c r="CF95" s="92">
        <f t="shared" si="447"/>
        <v>779397.04000000004</v>
      </c>
      <c r="CG95" s="92">
        <f t="shared" si="447"/>
        <v>842087.58999999985</v>
      </c>
      <c r="CH95" s="92">
        <f t="shared" si="447"/>
        <v>262502.15999999992</v>
      </c>
      <c r="CI95" s="92">
        <f t="shared" si="447"/>
        <v>-18533.250000000116</v>
      </c>
      <c r="CJ95" s="231">
        <f t="shared" si="447"/>
        <v>198145.91000000009</v>
      </c>
      <c r="CK95" s="231">
        <f t="shared" si="447"/>
        <v>107132.96000000002</v>
      </c>
      <c r="CL95" s="231">
        <f t="shared" si="447"/>
        <v>98672.399999999965</v>
      </c>
      <c r="CM95" s="231">
        <f t="shared" si="447"/>
        <v>91878.210000000021</v>
      </c>
      <c r="CN95" s="231">
        <f t="shared" si="447"/>
        <v>56832</v>
      </c>
      <c r="CO95" s="231">
        <f t="shared" si="448"/>
        <v>344923.31999999995</v>
      </c>
      <c r="CP95" s="390">
        <f t="shared" si="448"/>
        <v>596589.18000000017</v>
      </c>
      <c r="CQ95" s="352">
        <f t="shared" si="448"/>
        <v>641479</v>
      </c>
      <c r="CR95" s="231">
        <f t="shared" si="448"/>
        <v>910063</v>
      </c>
      <c r="CS95" s="231">
        <f t="shared" si="448"/>
        <v>836053.51000000024</v>
      </c>
      <c r="CT95" s="231">
        <f t="shared" si="448"/>
        <v>743824.73999999999</v>
      </c>
      <c r="CU95" s="231">
        <f t="shared" si="448"/>
        <v>769152.17000000004</v>
      </c>
      <c r="CV95" s="231">
        <f t="shared" si="448"/>
        <v>287132.94999999995</v>
      </c>
      <c r="CW95" s="231">
        <f t="shared" si="448"/>
        <v>220728</v>
      </c>
      <c r="CX95" s="231">
        <f t="shared" si="448"/>
        <v>180341.51000000001</v>
      </c>
      <c r="CY95" s="231">
        <f t="shared" si="449"/>
        <v>226753</v>
      </c>
      <c r="CZ95" s="231">
        <f t="shared" si="449"/>
        <v>348307</v>
      </c>
      <c r="DA95" s="231">
        <f t="shared" si="449"/>
        <v>308782</v>
      </c>
      <c r="DB95" s="390">
        <f t="shared" si="449"/>
        <v>1108959</v>
      </c>
      <c r="DC95" s="390">
        <f t="shared" si="449"/>
        <v>1010180</v>
      </c>
      <c r="DD95" s="390">
        <f t="shared" si="449"/>
        <v>661785</v>
      </c>
      <c r="DE95" s="390">
        <f t="shared" si="449"/>
        <v>889054</v>
      </c>
      <c r="DF95" s="390">
        <f t="shared" si="449"/>
        <v>304602</v>
      </c>
      <c r="DG95" s="390">
        <f t="shared" si="449"/>
        <v>88810</v>
      </c>
      <c r="DH95" s="390">
        <f t="shared" si="449"/>
        <v>1533</v>
      </c>
      <c r="DI95" s="390">
        <f t="shared" si="450"/>
        <v>-167809</v>
      </c>
      <c r="DJ95" s="390">
        <f t="shared" si="450"/>
        <v>-17839</v>
      </c>
      <c r="DK95" s="390">
        <f t="shared" si="450"/>
        <v>-136089</v>
      </c>
      <c r="DL95" s="390">
        <f t="shared" si="450"/>
        <v>-216876</v>
      </c>
      <c r="DM95" s="390">
        <f t="shared" si="450"/>
        <v>171062</v>
      </c>
      <c r="DN95" s="390">
        <f t="shared" si="450"/>
        <v>-7195</v>
      </c>
      <c r="DO95" s="390">
        <f t="shared" si="450"/>
        <v>268188</v>
      </c>
      <c r="DP95" s="390">
        <f t="shared" si="450"/>
        <v>563968</v>
      </c>
      <c r="DQ95" s="390">
        <f t="shared" si="450"/>
        <v>-30366</v>
      </c>
      <c r="DR95" s="390">
        <f t="shared" si="450"/>
        <v>1073218</v>
      </c>
      <c r="DS95" s="390">
        <f t="shared" si="450"/>
        <v>-175035</v>
      </c>
      <c r="DT95" s="390">
        <f t="shared" si="450"/>
        <v>72985</v>
      </c>
      <c r="DU95" s="390"/>
      <c r="DV95" s="390"/>
      <c r="DW95" s="390"/>
      <c r="DX95" s="390"/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1050248</v>
      </c>
    </row>
    <row r="96" spans="1:133" s="31" customFormat="1" ht="15">
      <c r="A96" s="138"/>
      <c r="B96" s="32" t="s">
        <v>141</v>
      </c>
      <c r="C96" s="89">
        <f>C82+C89</f>
        <v>7158614.8300000001</v>
      </c>
      <c r="D96" s="90">
        <f t="shared" si="455" ref="D96:X96">D82+D89</f>
        <v>4502597.9900000002</v>
      </c>
      <c r="E96" s="90">
        <f t="shared" si="455"/>
        <v>2800234.8299999996</v>
      </c>
      <c r="F96" s="90">
        <f t="shared" si="455"/>
        <v>1544444.02</v>
      </c>
      <c r="G96" s="90">
        <f t="shared" si="455"/>
        <v>1250297.5999999999</v>
      </c>
      <c r="H96" s="90">
        <f t="shared" si="455"/>
        <v>1186601.49</v>
      </c>
      <c r="I96" s="90">
        <f t="shared" si="455"/>
        <v>1097488.6200000001</v>
      </c>
      <c r="J96" s="90">
        <f t="shared" si="455"/>
        <v>1538751.3799999999</v>
      </c>
      <c r="K96" s="90">
        <f t="shared" si="455"/>
        <v>2426801.6600000001</v>
      </c>
      <c r="L96" s="91">
        <f t="shared" si="455"/>
        <v>9489604.0899999999</v>
      </c>
      <c r="M96" s="90">
        <f t="shared" si="455"/>
        <v>7083826.0800000001</v>
      </c>
      <c r="N96" s="90">
        <f t="shared" si="455"/>
        <v>6435159.2200000007</v>
      </c>
      <c r="O96" s="90">
        <f t="shared" si="455"/>
        <v>5430167.6299999999</v>
      </c>
      <c r="P96" s="90">
        <f t="shared" si="455"/>
        <v>4529711.2000000002</v>
      </c>
      <c r="Q96" s="90">
        <f t="shared" si="455"/>
        <v>3046415.75</v>
      </c>
      <c r="R96" s="90">
        <f t="shared" si="455"/>
        <v>1252501.3299999998</v>
      </c>
      <c r="S96" s="90">
        <f t="shared" si="455"/>
        <v>1063958.0800000001</v>
      </c>
      <c r="T96" s="90">
        <f t="shared" si="455"/>
        <v>897310.45999999996</v>
      </c>
      <c r="U96" s="90">
        <f t="shared" si="455"/>
        <v>1038768.62</v>
      </c>
      <c r="V96" s="90">
        <f t="shared" si="455"/>
        <v>1229092</v>
      </c>
      <c r="W96" s="90">
        <f t="shared" si="455"/>
        <v>2275788.4899999998</v>
      </c>
      <c r="X96" s="91">
        <f t="shared" si="455"/>
        <v>5012604.9800000004</v>
      </c>
      <c r="Y96" s="90">
        <f t="shared" si="456" ref="Y96:AA96">Y82+Y89</f>
        <v>7496066</v>
      </c>
      <c r="Z96" s="90">
        <f t="shared" si="456"/>
        <v>7616398</v>
      </c>
      <c r="AA96" s="90">
        <f t="shared" si="456"/>
        <v>8002060.3799999999</v>
      </c>
      <c r="AB96" s="90">
        <f t="shared" si="457" ref="AB96:AC96">AB82+AB89</f>
        <v>4461548.4300000006</v>
      </c>
      <c r="AC96" s="90">
        <f t="shared" si="457"/>
        <v>2612868.54</v>
      </c>
      <c r="AD96" s="90">
        <f t="shared" si="458" ref="AD96:AF96">AD82+AD89</f>
        <v>1407364.3300000001</v>
      </c>
      <c r="AE96" s="90">
        <f t="shared" si="458"/>
        <v>1184897</v>
      </c>
      <c r="AF96" s="90">
        <f t="shared" si="458"/>
        <v>1171999.1699999999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70">
        <v>10986719</v>
      </c>
      <c r="BJ96" s="533">
        <v>11534224</v>
      </c>
      <c r="BK96" s="557">
        <v>8897552</v>
      </c>
      <c r="BL96" s="56">
        <v>8289498</v>
      </c>
      <c r="BM96" s="279">
        <v>3331557</v>
      </c>
      <c r="BN96" s="594">
        <v>1051538</v>
      </c>
      <c r="BO96" s="56"/>
      <c r="BP96" s="279"/>
      <c r="BQ96" s="279"/>
      <c r="BR96" s="279"/>
      <c r="BS96" s="279"/>
      <c r="BT96" s="279"/>
      <c r="BU96" s="89">
        <f t="shared" si="446"/>
        <v>-1728447.2000000002</v>
      </c>
      <c r="BV96" s="92">
        <f t="shared" si="446"/>
        <v>27113.209999999963</v>
      </c>
      <c r="BW96" s="92">
        <f t="shared" si="446"/>
        <v>246180.92000000039</v>
      </c>
      <c r="BX96" s="92">
        <f t="shared" si="446"/>
        <v>-291942.69000000018</v>
      </c>
      <c r="BY96" s="92">
        <f t="shared" si="446"/>
        <v>-186339.51999999979</v>
      </c>
      <c r="BZ96" s="92">
        <f t="shared" si="446"/>
        <v>-289291.03000000003</v>
      </c>
      <c r="CA96" s="92">
        <f t="shared" si="446"/>
        <v>-58720.000000000116</v>
      </c>
      <c r="CB96" s="92">
        <f t="shared" si="446"/>
        <v>-309659.37999999989</v>
      </c>
      <c r="CC96" s="92">
        <f t="shared" si="446"/>
        <v>-151013.17000000039</v>
      </c>
      <c r="CD96" s="390">
        <f t="shared" si="446"/>
        <v>-4476999.1099999994</v>
      </c>
      <c r="CE96" s="413">
        <f t="shared" si="447"/>
        <v>412239.91999999993</v>
      </c>
      <c r="CF96" s="92">
        <f t="shared" si="447"/>
        <v>1181238.7799999993</v>
      </c>
      <c r="CG96" s="92">
        <f t="shared" si="447"/>
        <v>2571892.75</v>
      </c>
      <c r="CH96" s="92">
        <f t="shared" si="447"/>
        <v>-68162.769999999553</v>
      </c>
      <c r="CI96" s="92">
        <f t="shared" si="447"/>
        <v>-433547.20999999996</v>
      </c>
      <c r="CJ96" s="231">
        <f t="shared" si="447"/>
        <v>154863.00000000023</v>
      </c>
      <c r="CK96" s="231">
        <f t="shared" si="447"/>
        <v>120938.91999999993</v>
      </c>
      <c r="CL96" s="231">
        <f t="shared" si="447"/>
        <v>274688.70999999996</v>
      </c>
      <c r="CM96" s="231">
        <f t="shared" si="447"/>
        <v>141835.38</v>
      </c>
      <c r="CN96" s="231">
        <f t="shared" si="447"/>
        <v>1702</v>
      </c>
      <c r="CO96" s="231">
        <f t="shared" si="448"/>
        <v>444800.51000000024</v>
      </c>
      <c r="CP96" s="390">
        <f t="shared" si="448"/>
        <v>1563228.0199999996</v>
      </c>
      <c r="CQ96" s="352">
        <f t="shared" si="448"/>
        <v>1254314</v>
      </c>
      <c r="CR96" s="231">
        <f t="shared" si="448"/>
        <v>2625992</v>
      </c>
      <c r="CS96" s="231">
        <f t="shared" si="448"/>
        <v>1096048.6200000001</v>
      </c>
      <c r="CT96" s="231">
        <f t="shared" si="448"/>
        <v>1979027.5699999994</v>
      </c>
      <c r="CU96" s="231">
        <f t="shared" si="448"/>
        <v>924190.45999999996</v>
      </c>
      <c r="CV96" s="231">
        <f t="shared" si="448"/>
        <v>857264.66999999993</v>
      </c>
      <c r="CW96" s="231">
        <f t="shared" si="448"/>
        <v>893897</v>
      </c>
      <c r="CX96" s="231">
        <f t="shared" si="448"/>
        <v>618582.83000000007</v>
      </c>
      <c r="CY96" s="231">
        <f t="shared" si="449"/>
        <v>700195</v>
      </c>
      <c r="CZ96" s="231">
        <f t="shared" si="449"/>
        <v>1022823</v>
      </c>
      <c r="DA96" s="231">
        <f t="shared" si="449"/>
        <v>791571</v>
      </c>
      <c r="DB96" s="390">
        <f t="shared" si="449"/>
        <v>1410403</v>
      </c>
      <c r="DC96" s="390">
        <f t="shared" si="449"/>
        <v>1371562</v>
      </c>
      <c r="DD96" s="390">
        <f t="shared" si="449"/>
        <v>200474</v>
      </c>
      <c r="DE96" s="390">
        <f t="shared" si="449"/>
        <v>223603</v>
      </c>
      <c r="DF96" s="390">
        <f t="shared" si="449"/>
        <v>-628668</v>
      </c>
      <c r="DG96" s="390">
        <f t="shared" si="449"/>
        <v>-97435</v>
      </c>
      <c r="DH96" s="390">
        <f t="shared" si="449"/>
        <v>-389877</v>
      </c>
      <c r="DI96" s="390">
        <f t="shared" si="450"/>
        <v>-736832</v>
      </c>
      <c r="DJ96" s="390">
        <f t="shared" si="450"/>
        <v>-382979</v>
      </c>
      <c r="DK96" s="390">
        <f t="shared" si="450"/>
        <v>-535689</v>
      </c>
      <c r="DL96" s="390">
        <f t="shared" si="450"/>
        <v>-735492</v>
      </c>
      <c r="DM96" s="390">
        <f t="shared" si="450"/>
        <v>182485</v>
      </c>
      <c r="DN96" s="390">
        <f t="shared" si="450"/>
        <v>-82075</v>
      </c>
      <c r="DO96" s="390">
        <f t="shared" si="450"/>
        <v>864777</v>
      </c>
      <c r="DP96" s="390">
        <f t="shared" si="450"/>
        <v>1091360</v>
      </c>
      <c r="DQ96" s="390">
        <f t="shared" si="450"/>
        <v>-424160</v>
      </c>
      <c r="DR96" s="390">
        <f t="shared" si="450"/>
        <v>2477590</v>
      </c>
      <c r="DS96" s="390">
        <f t="shared" si="450"/>
        <v>-108067</v>
      </c>
      <c r="DT96" s="390">
        <f t="shared" si="450"/>
        <v>-823214</v>
      </c>
      <c r="DU96" s="390"/>
      <c r="DV96" s="390"/>
      <c r="DW96" s="390"/>
      <c r="DX96" s="390"/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1051538</v>
      </c>
    </row>
    <row r="97" spans="1:133" s="31" customFormat="1" ht="15">
      <c r="A97" s="138"/>
      <c r="B97" s="32" t="s">
        <v>142</v>
      </c>
      <c r="C97" s="89">
        <f>C83+C90</f>
        <v>6838850.2800000003</v>
      </c>
      <c r="D97" s="90">
        <f t="shared" si="459" ref="D97:X97">D83+D90</f>
        <v>2078460.05</v>
      </c>
      <c r="E97" s="90">
        <f t="shared" si="459"/>
        <v>1327294.8100000001</v>
      </c>
      <c r="F97" s="90">
        <f t="shared" si="459"/>
        <v>1350865.6000000001</v>
      </c>
      <c r="G97" s="90">
        <f t="shared" si="459"/>
        <v>566217.87</v>
      </c>
      <c r="H97" s="90">
        <f t="shared" si="459"/>
        <v>453421.5</v>
      </c>
      <c r="I97" s="90">
        <f t="shared" si="459"/>
        <v>426919.20000000001</v>
      </c>
      <c r="J97" s="90">
        <f t="shared" si="459"/>
        <v>658308.47999999998</v>
      </c>
      <c r="K97" s="90">
        <f t="shared" si="459"/>
        <v>1164826.24</v>
      </c>
      <c r="L97" s="91">
        <f t="shared" si="459"/>
        <v>2360744.0899999999</v>
      </c>
      <c r="M97" s="90">
        <f t="shared" si="459"/>
        <v>2865707.0499999998</v>
      </c>
      <c r="N97" s="90">
        <f t="shared" si="459"/>
        <v>2518075.5299999998</v>
      </c>
      <c r="O97" s="90">
        <f t="shared" si="459"/>
        <v>2332189.2199999997</v>
      </c>
      <c r="P97" s="90">
        <f t="shared" si="459"/>
        <v>1808520.1299999999</v>
      </c>
      <c r="Q97" s="90">
        <f t="shared" si="459"/>
        <v>1327730.01</v>
      </c>
      <c r="R97" s="90">
        <f t="shared" si="459"/>
        <v>539544.00999999989</v>
      </c>
      <c r="S97" s="90">
        <f t="shared" si="459"/>
        <v>341140.96000000002</v>
      </c>
      <c r="T97" s="90">
        <f t="shared" si="459"/>
        <v>264400.5</v>
      </c>
      <c r="U97" s="90">
        <f t="shared" si="459"/>
        <v>356944.74000000005</v>
      </c>
      <c r="V97" s="90">
        <f t="shared" si="459"/>
        <v>655348</v>
      </c>
      <c r="W97" s="90">
        <f t="shared" si="459"/>
        <v>994589.77000000002</v>
      </c>
      <c r="X97" s="91">
        <f t="shared" si="459"/>
        <v>1970580.1900000002</v>
      </c>
      <c r="Y97" s="90">
        <f t="shared" si="460" ref="Y97:AA97">Y83+Y90</f>
        <v>2762461</v>
      </c>
      <c r="Z97" s="90">
        <f t="shared" si="460"/>
        <v>2845690</v>
      </c>
      <c r="AA97" s="90">
        <f t="shared" si="460"/>
        <v>2848301.52</v>
      </c>
      <c r="AB97" s="90">
        <f t="shared" si="461" ref="AB97:AC97">AB83+AB90</f>
        <v>1825426.0899999999</v>
      </c>
      <c r="AC97" s="90">
        <f t="shared" si="461"/>
        <v>1101830.3799999999</v>
      </c>
      <c r="AD97" s="90">
        <f t="shared" si="462" ref="AD97:AF97">AD83+AD90</f>
        <v>524652.96999999997</v>
      </c>
      <c r="AE97" s="90">
        <f t="shared" si="462"/>
        <v>413151</v>
      </c>
      <c r="AF97" s="90">
        <f t="shared" si="462"/>
        <v>428938.96999999997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70">
        <v>4084222</v>
      </c>
      <c r="BJ97" s="533">
        <v>4453714</v>
      </c>
      <c r="BK97" s="557">
        <v>3612903</v>
      </c>
      <c r="BL97" s="56">
        <v>3236996</v>
      </c>
      <c r="BM97" s="279">
        <v>1932822</v>
      </c>
      <c r="BN97" s="594">
        <v>573884</v>
      </c>
      <c r="BO97" s="56"/>
      <c r="BP97" s="279"/>
      <c r="BQ97" s="279"/>
      <c r="BR97" s="279"/>
      <c r="BS97" s="279"/>
      <c r="BT97" s="279"/>
      <c r="BU97" s="89">
        <f t="shared" si="446"/>
        <v>-4506661.0600000005</v>
      </c>
      <c r="BV97" s="92">
        <f t="shared" si="446"/>
        <v>-269939.92000000016</v>
      </c>
      <c r="BW97" s="92">
        <f t="shared" si="446"/>
        <v>435.19999999995343</v>
      </c>
      <c r="BX97" s="92">
        <f t="shared" si="446"/>
        <v>-811321.5900000002</v>
      </c>
      <c r="BY97" s="92">
        <f t="shared" si="446"/>
        <v>-225076.90999999997</v>
      </c>
      <c r="BZ97" s="92">
        <f t="shared" si="446"/>
        <v>-189021</v>
      </c>
      <c r="CA97" s="92">
        <f t="shared" si="446"/>
        <v>-69974.459999999963</v>
      </c>
      <c r="CB97" s="92">
        <f t="shared" si="446"/>
        <v>-2960.4799999999814</v>
      </c>
      <c r="CC97" s="92">
        <f t="shared" si="446"/>
        <v>-170236.46999999997</v>
      </c>
      <c r="CD97" s="390">
        <f t="shared" si="446"/>
        <v>-390163.89999999967</v>
      </c>
      <c r="CE97" s="413">
        <f t="shared" si="447"/>
        <v>-103246.04999999981</v>
      </c>
      <c r="CF97" s="92">
        <f t="shared" si="447"/>
        <v>327614.4700000002</v>
      </c>
      <c r="CG97" s="92">
        <f t="shared" si="447"/>
        <v>516112.30000000028</v>
      </c>
      <c r="CH97" s="92">
        <f t="shared" si="447"/>
        <v>16905.959999999963</v>
      </c>
      <c r="CI97" s="92">
        <f t="shared" si="447"/>
        <v>-225899.63000000012</v>
      </c>
      <c r="CJ97" s="231">
        <f t="shared" si="447"/>
        <v>-14891.039999999921</v>
      </c>
      <c r="CK97" s="231">
        <f t="shared" si="447"/>
        <v>72010.039999999979</v>
      </c>
      <c r="CL97" s="231">
        <f t="shared" si="447"/>
        <v>164538.46999999997</v>
      </c>
      <c r="CM97" s="231">
        <f t="shared" si="447"/>
        <v>88426.259999999951</v>
      </c>
      <c r="CN97" s="231">
        <f t="shared" si="447"/>
        <v>-183334</v>
      </c>
      <c r="CO97" s="231">
        <f t="shared" si="448"/>
        <v>158681.22999999998</v>
      </c>
      <c r="CP97" s="390">
        <f t="shared" si="448"/>
        <v>663593.80999999982</v>
      </c>
      <c r="CQ97" s="352">
        <f t="shared" si="448"/>
        <v>610896</v>
      </c>
      <c r="CR97" s="231">
        <f t="shared" si="448"/>
        <v>802046</v>
      </c>
      <c r="CS97" s="231">
        <f t="shared" si="448"/>
        <v>477079.47999999998</v>
      </c>
      <c r="CT97" s="231">
        <f t="shared" si="448"/>
        <v>851910.91000000015</v>
      </c>
      <c r="CU97" s="231">
        <f t="shared" si="448"/>
        <v>467001.62000000011</v>
      </c>
      <c r="CV97" s="231">
        <f t="shared" si="448"/>
        <v>282883.03000000003</v>
      </c>
      <c r="CW97" s="231">
        <f t="shared" si="448"/>
        <v>388052</v>
      </c>
      <c r="CX97" s="231">
        <f t="shared" si="448"/>
        <v>150795.03000000003</v>
      </c>
      <c r="CY97" s="231">
        <f t="shared" si="449"/>
        <v>221202</v>
      </c>
      <c r="CZ97" s="231">
        <f t="shared" si="449"/>
        <v>528977</v>
      </c>
      <c r="DA97" s="231">
        <f t="shared" si="449"/>
        <v>454187</v>
      </c>
      <c r="DB97" s="390">
        <f t="shared" si="449"/>
        <v>723020</v>
      </c>
      <c r="DC97" s="390">
        <f t="shared" si="449"/>
        <v>463384</v>
      </c>
      <c r="DD97" s="390">
        <f t="shared" si="449"/>
        <v>287678</v>
      </c>
      <c r="DE97" s="390">
        <f t="shared" si="449"/>
        <v>368099</v>
      </c>
      <c r="DF97" s="390">
        <f t="shared" si="449"/>
        <v>-184428</v>
      </c>
      <c r="DG97" s="390">
        <f t="shared" si="449"/>
        <v>-55241</v>
      </c>
      <c r="DH97" s="390">
        <f t="shared" si="449"/>
        <v>57712</v>
      </c>
      <c r="DI97" s="390">
        <f t="shared" si="450"/>
        <v>-287528</v>
      </c>
      <c r="DJ97" s="390">
        <f t="shared" si="450"/>
        <v>-35963</v>
      </c>
      <c r="DK97" s="390">
        <f t="shared" si="450"/>
        <v>-140316</v>
      </c>
      <c r="DL97" s="390">
        <f t="shared" si="450"/>
        <v>-204612</v>
      </c>
      <c r="DM97" s="390">
        <f t="shared" si="450"/>
        <v>1354</v>
      </c>
      <c r="DN97" s="390">
        <f t="shared" si="450"/>
        <v>54309</v>
      </c>
      <c r="DO97" s="390">
        <f t="shared" si="450"/>
        <v>247481</v>
      </c>
      <c r="DP97" s="390">
        <f t="shared" si="450"/>
        <v>518300</v>
      </c>
      <c r="DQ97" s="390">
        <f t="shared" si="450"/>
        <v>-80577</v>
      </c>
      <c r="DR97" s="390">
        <f t="shared" si="450"/>
        <v>744087</v>
      </c>
      <c r="DS97" s="390">
        <f t="shared" si="450"/>
        <v>419231</v>
      </c>
      <c r="DT97" s="390">
        <f t="shared" si="450"/>
        <v>-291364</v>
      </c>
      <c r="DU97" s="390"/>
      <c r="DV97" s="390"/>
      <c r="DW97" s="390"/>
      <c r="DX97" s="390"/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573884</v>
      </c>
    </row>
    <row r="98" spans="1:133" s="31" customFormat="1" ht="15">
      <c r="A98" s="138"/>
      <c r="B98" s="32" t="s">
        <v>143</v>
      </c>
      <c r="C98" s="89">
        <f>C84+C91</f>
        <v>3762025.6600000001</v>
      </c>
      <c r="D98" s="90">
        <f t="shared" si="463" ref="D98:X98">D84+D91</f>
        <v>1653639.8799999999</v>
      </c>
      <c r="E98" s="90">
        <f t="shared" si="463"/>
        <v>1209935.4099999999</v>
      </c>
      <c r="F98" s="90">
        <f t="shared" si="463"/>
        <v>1081284.02</v>
      </c>
      <c r="G98" s="90">
        <f t="shared" si="463"/>
        <v>782809.58999999997</v>
      </c>
      <c r="H98" s="90">
        <f t="shared" si="463"/>
        <v>904426.94999999995</v>
      </c>
      <c r="I98" s="90">
        <f t="shared" si="463"/>
        <v>823881.53000000003</v>
      </c>
      <c r="J98" s="90">
        <f t="shared" si="463"/>
        <v>1054995</v>
      </c>
      <c r="K98" s="90">
        <f t="shared" si="463"/>
        <v>1025378.5</v>
      </c>
      <c r="L98" s="91">
        <f t="shared" si="463"/>
        <v>1696099.28</v>
      </c>
      <c r="M98" s="90">
        <f t="shared" si="463"/>
        <v>1796338.55</v>
      </c>
      <c r="N98" s="90">
        <f t="shared" si="463"/>
        <v>1633914.02</v>
      </c>
      <c r="O98" s="90">
        <f t="shared" si="463"/>
        <v>1552071.46</v>
      </c>
      <c r="P98" s="90">
        <f t="shared" si="463"/>
        <v>1203522.1499999999</v>
      </c>
      <c r="Q98" s="90">
        <f t="shared" si="463"/>
        <v>1216447.52</v>
      </c>
      <c r="R98" s="90">
        <f t="shared" si="463"/>
        <v>823192</v>
      </c>
      <c r="S98" s="90">
        <f t="shared" si="463"/>
        <v>732108.01000000001</v>
      </c>
      <c r="T98" s="90">
        <f t="shared" si="463"/>
        <v>703655.70000000007</v>
      </c>
      <c r="U98" s="90">
        <f t="shared" si="463"/>
        <v>795514.81999999995</v>
      </c>
      <c r="V98" s="90">
        <f t="shared" si="463"/>
        <v>771730</v>
      </c>
      <c r="W98" s="90">
        <f t="shared" si="463"/>
        <v>998790.08999999997</v>
      </c>
      <c r="X98" s="91">
        <f t="shared" si="463"/>
        <v>1393888.03</v>
      </c>
      <c r="Y98" s="90">
        <f t="shared" si="464" ref="Y98:AA98">Y84+Y91</f>
        <v>1838454</v>
      </c>
      <c r="Z98" s="90">
        <f t="shared" si="464"/>
        <v>1789559</v>
      </c>
      <c r="AA98" s="90">
        <f t="shared" si="464"/>
        <v>1805491.8500000001</v>
      </c>
      <c r="AB98" s="90">
        <f t="shared" si="465" ref="AB98:AC98">AB84+AB91</f>
        <v>1429913.9199999999</v>
      </c>
      <c r="AC98" s="90">
        <f t="shared" si="465"/>
        <v>1198136.78</v>
      </c>
      <c r="AD98" s="90">
        <f t="shared" si="466" ref="AD98:AF98">AD84+AD91</f>
        <v>880059.67999999993</v>
      </c>
      <c r="AE98" s="90">
        <f t="shared" si="466"/>
        <v>791693</v>
      </c>
      <c r="AF98" s="90">
        <f t="shared" si="466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70">
        <v>2565629</v>
      </c>
      <c r="BJ98" s="533">
        <v>2652028</v>
      </c>
      <c r="BK98" s="557">
        <v>2561324</v>
      </c>
      <c r="BL98" s="56">
        <v>2695355</v>
      </c>
      <c r="BM98" s="279">
        <v>1762460</v>
      </c>
      <c r="BN98" s="594">
        <v>450141</v>
      </c>
      <c r="BO98" s="56"/>
      <c r="BP98" s="279"/>
      <c r="BQ98" s="279"/>
      <c r="BR98" s="279"/>
      <c r="BS98" s="279"/>
      <c r="BT98" s="279"/>
      <c r="BU98" s="89">
        <f t="shared" si="446"/>
        <v>-2209954.2000000002</v>
      </c>
      <c r="BV98" s="92">
        <f t="shared" si="446"/>
        <v>-450117.72999999998</v>
      </c>
      <c r="BW98" s="92">
        <f t="shared" si="446"/>
        <v>6512.1100000001024</v>
      </c>
      <c r="BX98" s="92">
        <f t="shared" si="446"/>
        <v>-258092.02000000002</v>
      </c>
      <c r="BY98" s="92">
        <f t="shared" si="446"/>
        <v>-50701.579999999958</v>
      </c>
      <c r="BZ98" s="92">
        <f t="shared" si="446"/>
        <v>-200771.24999999988</v>
      </c>
      <c r="CA98" s="92">
        <f t="shared" si="446"/>
        <v>-28366.710000000079</v>
      </c>
      <c r="CB98" s="92">
        <f t="shared" si="446"/>
        <v>-283265</v>
      </c>
      <c r="CC98" s="92">
        <f t="shared" si="446"/>
        <v>-26588.410000000033</v>
      </c>
      <c r="CD98" s="390">
        <f t="shared" si="446"/>
        <v>-302211.25</v>
      </c>
      <c r="CE98" s="413">
        <f t="shared" si="447"/>
        <v>42115.449999999953</v>
      </c>
      <c r="CF98" s="92">
        <f t="shared" si="447"/>
        <v>155644.97999999998</v>
      </c>
      <c r="CG98" s="92">
        <f t="shared" si="447"/>
        <v>253420.39000000013</v>
      </c>
      <c r="CH98" s="92">
        <f t="shared" si="447"/>
        <v>226391.77000000002</v>
      </c>
      <c r="CI98" s="92">
        <f t="shared" si="447"/>
        <v>-18310.739999999991</v>
      </c>
      <c r="CJ98" s="231">
        <f t="shared" si="447"/>
        <v>56867.679999999935</v>
      </c>
      <c r="CK98" s="231">
        <f t="shared" si="447"/>
        <v>59584.989999999991</v>
      </c>
      <c r="CL98" s="231">
        <f t="shared" si="447"/>
        <v>2269.5499999999302</v>
      </c>
      <c r="CM98" s="231">
        <f t="shared" si="447"/>
        <v>28794.180000000051</v>
      </c>
      <c r="CN98" s="231">
        <f t="shared" si="447"/>
        <v>84449</v>
      </c>
      <c r="CO98" s="231">
        <f t="shared" si="448"/>
        <v>31422.910000000033</v>
      </c>
      <c r="CP98" s="390">
        <f t="shared" si="448"/>
        <v>329472.96999999997</v>
      </c>
      <c r="CQ98" s="352">
        <f t="shared" si="448"/>
        <v>246215</v>
      </c>
      <c r="CR98" s="231">
        <f t="shared" si="448"/>
        <v>418605</v>
      </c>
      <c r="CS98" s="231">
        <f t="shared" si="448"/>
        <v>216245.14999999991</v>
      </c>
      <c r="CT98" s="231">
        <f t="shared" si="448"/>
        <v>774585.08000000007</v>
      </c>
      <c r="CU98" s="231">
        <f t="shared" si="448"/>
        <v>361190.21999999997</v>
      </c>
      <c r="CV98" s="231">
        <f t="shared" si="448"/>
        <v>481297.32000000007</v>
      </c>
      <c r="CW98" s="231">
        <f t="shared" si="448"/>
        <v>418899</v>
      </c>
      <c r="CX98" s="231">
        <f t="shared" si="448"/>
        <v>1260674.75</v>
      </c>
      <c r="CY98" s="231">
        <f t="shared" si="449"/>
        <v>651862</v>
      </c>
      <c r="CZ98" s="231">
        <f t="shared" si="449"/>
        <v>335960</v>
      </c>
      <c r="DA98" s="231">
        <f t="shared" si="449"/>
        <v>676814</v>
      </c>
      <c r="DB98" s="390">
        <f t="shared" si="449"/>
        <v>518370</v>
      </c>
      <c r="DC98" s="390">
        <f t="shared" si="449"/>
        <v>1238779</v>
      </c>
      <c r="DD98" s="390">
        <f t="shared" si="449"/>
        <v>941394</v>
      </c>
      <c r="DE98" s="390">
        <f t="shared" si="449"/>
        <v>907626</v>
      </c>
      <c r="DF98" s="390">
        <f t="shared" si="449"/>
        <v>-120099</v>
      </c>
      <c r="DG98" s="390">
        <f t="shared" si="449"/>
        <v>976700</v>
      </c>
      <c r="DH98" s="390">
        <f t="shared" si="449"/>
        <v>183066</v>
      </c>
      <c r="DI98" s="390">
        <f t="shared" si="450"/>
        <v>348487</v>
      </c>
      <c r="DJ98" s="390">
        <f t="shared" si="450"/>
        <v>-568937</v>
      </c>
      <c r="DK98" s="390">
        <f t="shared" si="450"/>
        <v>-385031</v>
      </c>
      <c r="DL98" s="390">
        <f t="shared" si="450"/>
        <v>-181085</v>
      </c>
      <c r="DM98" s="390">
        <f t="shared" si="450"/>
        <v>-274895</v>
      </c>
      <c r="DN98" s="390">
        <f t="shared" si="450"/>
        <v>291950</v>
      </c>
      <c r="DO98" s="390">
        <f t="shared" si="450"/>
        <v>-757819</v>
      </c>
      <c r="DP98" s="390">
        <f t="shared" si="450"/>
        <v>-497530</v>
      </c>
      <c r="DQ98" s="390">
        <f t="shared" si="450"/>
        <v>-368039</v>
      </c>
      <c r="DR98" s="390">
        <f t="shared" si="450"/>
        <v>610955</v>
      </c>
      <c r="DS98" s="390">
        <f t="shared" si="450"/>
        <v>-773567</v>
      </c>
      <c r="DT98" s="390">
        <f t="shared" si="450"/>
        <v>-1094282</v>
      </c>
      <c r="DU98" s="390"/>
      <c r="DV98" s="390"/>
      <c r="DW98" s="390"/>
      <c r="DX98" s="390"/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450141</v>
      </c>
    </row>
    <row r="99" spans="1:133" s="122" customFormat="1" ht="15.75" thickBot="1">
      <c r="A99" s="139"/>
      <c r="B99" s="44" t="s">
        <v>144</v>
      </c>
      <c r="C99" s="118">
        <f t="shared" si="467" ref="C99:V99">SUM(C94:C98)</f>
        <v>50531333.13000001</v>
      </c>
      <c r="D99" s="119">
        <f t="shared" si="467"/>
        <v>30835186.740000002</v>
      </c>
      <c r="E99" s="119">
        <f t="shared" si="467"/>
        <v>18999117.299999997</v>
      </c>
      <c r="F99" s="119">
        <f t="shared" si="467"/>
        <v>11686201.85</v>
      </c>
      <c r="G99" s="119">
        <f t="shared" si="467"/>
        <v>8353683.2299999995</v>
      </c>
      <c r="H99" s="119">
        <f t="shared" si="467"/>
        <v>7635365.46</v>
      </c>
      <c r="I99" s="119">
        <f t="shared" si="467"/>
        <v>7643213.4500000011</v>
      </c>
      <c r="J99" s="119">
        <f t="shared" si="467"/>
        <v>10421303.91</v>
      </c>
      <c r="K99" s="119">
        <f t="shared" si="467"/>
        <v>17008343.32</v>
      </c>
      <c r="L99" s="120">
        <f t="shared" si="467"/>
        <v>42637842.299999997</v>
      </c>
      <c r="M99" s="119">
        <f t="shared" si="467"/>
        <v>46062961.769999996</v>
      </c>
      <c r="N99" s="119">
        <f t="shared" si="467"/>
        <v>41122719.980000004</v>
      </c>
      <c r="O99" s="119">
        <f t="shared" si="467"/>
        <v>36922721.130000003</v>
      </c>
      <c r="P99" s="119">
        <f t="shared" si="467"/>
        <v>32044894.459999997</v>
      </c>
      <c r="Q99" s="119">
        <f t="shared" si="467"/>
        <v>22002471.16</v>
      </c>
      <c r="R99" s="119">
        <f t="shared" si="467"/>
        <v>10293506.65</v>
      </c>
      <c r="S99" s="119">
        <f t="shared" si="467"/>
        <v>8028191.2599999998</v>
      </c>
      <c r="T99" s="119">
        <f t="shared" si="467"/>
        <v>6521111.7799999993</v>
      </c>
      <c r="U99" s="119">
        <f t="shared" si="467"/>
        <v>7563418.8700000001</v>
      </c>
      <c r="V99" s="119">
        <f t="shared" si="467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si="468" ref="Y99:AA99">SUM(Y94+Y95+Y96+Y97+Y98)</f>
        <v>48917589</v>
      </c>
      <c r="Z99" s="119">
        <f t="shared" si="468"/>
        <v>51106012</v>
      </c>
      <c r="AA99" s="119">
        <f t="shared" si="468"/>
        <v>48377475.040000007</v>
      </c>
      <c r="AB99" s="119">
        <f t="shared" si="469" ref="AB99:AC99">SUM(AB94+AB95+AB96+AB97+AB98)</f>
        <v>31242476.710000001</v>
      </c>
      <c r="AC99" s="119">
        <f t="shared" si="469"/>
        <v>17814725.420000002</v>
      </c>
      <c r="AD99" s="119">
        <f t="shared" si="470" ref="AD99:AF99">SUM(AD94+AD95+AD96+AD97+AD98)</f>
        <v>10620490.35</v>
      </c>
      <c r="AE99" s="119">
        <f t="shared" si="470"/>
        <v>8486378</v>
      </c>
      <c r="AF99" s="119">
        <f t="shared" si="470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68">
        <v>69423980</v>
      </c>
      <c r="BJ99" s="532">
        <v>73170800</v>
      </c>
      <c r="BK99" s="555">
        <v>61532861</v>
      </c>
      <c r="BL99" s="29">
        <v>53441760</v>
      </c>
      <c r="BM99" s="201">
        <v>24561580</v>
      </c>
      <c r="BN99" s="597">
        <v>12912138</v>
      </c>
      <c r="BO99" s="29"/>
      <c r="BP99" s="201"/>
      <c r="BQ99" s="201"/>
      <c r="BR99" s="201"/>
      <c r="BS99" s="201"/>
      <c r="BT99" s="201"/>
      <c r="BU99" s="118">
        <f t="shared" si="471" ref="BU99:BY99">SUM(BU94:BU98)</f>
        <v>-13608612</v>
      </c>
      <c r="BV99" s="121">
        <f t="shared" si="471"/>
        <v>1209707.7199999976</v>
      </c>
      <c r="BW99" s="121">
        <f t="shared" si="471"/>
        <v>3003353.8600000013</v>
      </c>
      <c r="BX99" s="121">
        <f t="shared" si="471"/>
        <v>-1392695.2000000004</v>
      </c>
      <c r="BY99" s="121">
        <f t="shared" si="471"/>
        <v>-325491.96999999991</v>
      </c>
      <c r="BZ99" s="121">
        <f t="shared" si="472" ref="BZ99:CH99">SUM(BZ94:BZ98)</f>
        <v>-1114253.6800000002</v>
      </c>
      <c r="CA99" s="121">
        <f t="shared" si="472"/>
        <v>-79794.580000001064</v>
      </c>
      <c r="CB99" s="121">
        <f t="shared" si="472"/>
        <v>-1546270.9099999995</v>
      </c>
      <c r="CC99" s="121">
        <f t="shared" si="472"/>
        <v>-1079525.2599999993</v>
      </c>
      <c r="CD99" s="389">
        <f t="shared" si="472"/>
        <v>-8327036.7199999942</v>
      </c>
      <c r="CE99" s="412">
        <f t="shared" si="472"/>
        <v>2854627.2299999995</v>
      </c>
      <c r="CF99" s="121">
        <f t="shared" si="472"/>
        <v>9983292.0200000014</v>
      </c>
      <c r="CG99" s="121">
        <f t="shared" si="472"/>
        <v>11454753.91</v>
      </c>
      <c r="CH99" s="121">
        <f t="shared" si="472"/>
        <v>-802417.7500000007</v>
      </c>
      <c r="CI99" s="121">
        <f t="shared" si="473" ref="CI99:CJ99">SUM(CI94:CI98)</f>
        <v>-4187745.7399999984</v>
      </c>
      <c r="CJ99" s="230">
        <f t="shared" si="473"/>
        <v>326983.69999999885</v>
      </c>
      <c r="CK99" s="230">
        <f t="shared" si="474" ref="CK99:CL99">SUM(CK94:CK98)</f>
        <v>458186.73999999999</v>
      </c>
      <c r="CL99" s="230">
        <f t="shared" si="474"/>
        <v>1369028.0600000005</v>
      </c>
      <c r="CM99" s="230">
        <f t="shared" si="475" ref="CM99">SUM(CM94:CM98)</f>
        <v>756161.1300000007</v>
      </c>
      <c r="CN99" s="230">
        <f t="shared" si="476" ref="CN99:CO99">SUM(CN94:CN98)</f>
        <v>-172028</v>
      </c>
      <c r="CO99" s="230">
        <f t="shared" si="476"/>
        <v>3195753.939999999</v>
      </c>
      <c r="CP99" s="389">
        <f t="shared" si="477" ref="CP99:CQ99">SUM(CP94:CP98)</f>
        <v>11238303.419999998</v>
      </c>
      <c r="CQ99" s="351">
        <f t="shared" si="477"/>
        <v>8720278</v>
      </c>
      <c r="CR99" s="230">
        <f t="shared" si="478" ref="CR99">SUM(CR94:CR98)</f>
        <v>13522586</v>
      </c>
      <c r="CS99" s="230">
        <f t="shared" si="479" ref="CS99">SUM(CS94:CS98)</f>
        <v>10018974.959999999</v>
      </c>
      <c r="CT99" s="230">
        <f t="shared" si="480" ref="CT99">SUM(CT94:CT98)</f>
        <v>11550182.290000001</v>
      </c>
      <c r="CU99" s="230">
        <f t="shared" si="481" ref="CU99">SUM(CU94:CU98)</f>
        <v>8312691.5799999991</v>
      </c>
      <c r="CV99" s="230">
        <f t="shared" si="482" ref="CV99">SUM(CV94:CV98)</f>
        <v>5010678.6500000013</v>
      </c>
      <c r="CW99" s="230">
        <f t="shared" si="483" ref="CW99">SUM(CW94:CW98)</f>
        <v>4935487</v>
      </c>
      <c r="CX99" s="230">
        <f t="shared" si="484" ref="CX99">SUM(CX94:CX98)</f>
        <v>4321149.1600000001</v>
      </c>
      <c r="CY99" s="230">
        <f t="shared" si="485" ref="CY99">SUM(CY94:CY98)</f>
        <v>4462029</v>
      </c>
      <c r="CZ99" s="230">
        <f t="shared" si="486" ref="CZ99">SUM(CZ94:CZ98)</f>
        <v>5818815</v>
      </c>
      <c r="DA99" s="230">
        <f t="shared" si="487" ref="DA99">SUM(DA94:DA98)</f>
        <v>4239403</v>
      </c>
      <c r="DB99" s="389">
        <f t="shared" si="488" ref="DB99">SUM(DB94:DB98)</f>
        <v>8157231</v>
      </c>
      <c r="DC99" s="389">
        <f t="shared" si="489" ref="DC99">SUM(DC94:DC98)</f>
        <v>10661487</v>
      </c>
      <c r="DD99" s="389">
        <f t="shared" si="490" ref="DD99">SUM(DD94:DD98)</f>
        <v>1122818</v>
      </c>
      <c r="DE99" s="389">
        <f t="shared" si="491" ref="DE99">SUM(DE94:DE98)</f>
        <v>4289872</v>
      </c>
      <c r="DF99" s="389">
        <f t="shared" si="492" ref="DF99:DG99">SUM(DF94:DF98)</f>
        <v>-2255558</v>
      </c>
      <c r="DG99" s="389">
        <f t="shared" si="492"/>
        <v>-2352449</v>
      </c>
      <c r="DH99" s="389">
        <f t="shared" si="493" ref="DH99">SUM(DH94:DH98)</f>
        <v>-2319994</v>
      </c>
      <c r="DI99" s="389">
        <f t="shared" si="494" ref="DI99">SUM(DI94:DI98)</f>
        <v>-3603261</v>
      </c>
      <c r="DJ99" s="389">
        <f t="shared" si="495" ref="DJ99:DK99">SUM(DJ94:DJ98)</f>
        <v>-2759031</v>
      </c>
      <c r="DK99" s="389">
        <f t="shared" si="495"/>
        <v>-3825692</v>
      </c>
      <c r="DL99" s="389">
        <f t="shared" si="496" ref="DL99:DM99">SUM(DL94:DL98)</f>
        <v>-4513983</v>
      </c>
      <c r="DM99" s="389">
        <f t="shared" si="496"/>
        <v>904841</v>
      </c>
      <c r="DN99" s="389">
        <f t="shared" si="497" ref="DN99:DO99">SUM(DN94:DN98)</f>
        <v>2457047</v>
      </c>
      <c r="DO99" s="389">
        <f t="shared" si="497"/>
        <v>1124626</v>
      </c>
      <c r="DP99" s="389">
        <f t="shared" si="498" ref="DP99">SUM(DP94:DP98)</f>
        <v>7419384</v>
      </c>
      <c r="DQ99" s="389">
        <f t="shared" si="499" ref="DQ99:DR99">SUM(DQ94:DQ98)</f>
        <v>-1153461</v>
      </c>
      <c r="DR99" s="389">
        <f t="shared" si="499"/>
        <v>12904659</v>
      </c>
      <c r="DS99" s="389">
        <f t="shared" si="500" ref="DS99:DT99">SUM(DS94:DS98)</f>
        <v>786612</v>
      </c>
      <c r="DT99" s="389">
        <f t="shared" si="500"/>
        <v>-399037</v>
      </c>
      <c r="DU99" s="389"/>
      <c r="DV99" s="389"/>
      <c r="DW99" s="389"/>
      <c r="DX99" s="389"/>
      <c r="DY99" s="389"/>
      <c r="DZ99" s="389"/>
      <c r="EA99" s="389"/>
      <c r="EB99" s="327"/>
      <c r="EC99" s="29">
        <f t="shared" si="501" ref="EC99">SUM(EC94:EC98)</f>
        <v>12912138</v>
      </c>
    </row>
    <row r="100" spans="1:133" s="31" customFormat="1" ht="15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64"/>
      <c r="BJ100" s="528"/>
      <c r="BK100" s="551"/>
      <c r="BL100" s="87"/>
      <c r="BM100" s="275"/>
      <c r="BN100" s="275"/>
      <c r="BO100" s="87"/>
      <c r="BP100" s="275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ht="15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70">
        <v>36531296</v>
      </c>
      <c r="BJ101" s="533">
        <v>39694054</v>
      </c>
      <c r="BK101" s="557">
        <v>38575334</v>
      </c>
      <c r="BL101" s="56">
        <v>33812353</v>
      </c>
      <c r="BM101" s="279">
        <v>21412104</v>
      </c>
      <c r="BN101" s="279">
        <v>11736087</v>
      </c>
      <c r="BO101" s="56"/>
      <c r="BP101" s="279"/>
      <c r="BQ101" s="279"/>
      <c r="BR101" s="279"/>
      <c r="BS101" s="279"/>
      <c r="BT101" s="279"/>
      <c r="BU101" s="89">
        <f t="shared" si="502" ref="BU101:CD105">O101-C101</f>
        <v>-2117707.5300000012</v>
      </c>
      <c r="BV101" s="92">
        <f t="shared" si="502"/>
        <v>-2567128.8599999994</v>
      </c>
      <c r="BW101" s="92">
        <f t="shared" si="502"/>
        <v>118851.08999999985</v>
      </c>
      <c r="BX101" s="92">
        <f t="shared" si="502"/>
        <v>236527.93999999948</v>
      </c>
      <c r="BY101" s="92">
        <f t="shared" si="502"/>
        <v>-1021452.0700000003</v>
      </c>
      <c r="BZ101" s="92">
        <f t="shared" si="502"/>
        <v>-687143.08999999892</v>
      </c>
      <c r="CA101" s="92">
        <f t="shared" si="502"/>
        <v>-152746.33000000007</v>
      </c>
      <c r="CB101" s="92">
        <f t="shared" si="502"/>
        <v>-820025.44999999925</v>
      </c>
      <c r="CC101" s="92">
        <f t="shared" si="502"/>
        <v>173330.04000000097</v>
      </c>
      <c r="CD101" s="390">
        <f t="shared" si="502"/>
        <v>-1046751.1699999981</v>
      </c>
      <c r="CE101" s="413">
        <f t="shared" si="503" ref="CE101:CN105">Y101-M101</f>
        <v>-2353202.7300000004</v>
      </c>
      <c r="CF101" s="92">
        <f t="shared" si="503"/>
        <v>2847096.9499999993</v>
      </c>
      <c r="CG101" s="92">
        <f t="shared" si="503"/>
        <v>7287113.8900000006</v>
      </c>
      <c r="CH101" s="92">
        <f t="shared" si="503"/>
        <v>1617083.1699999981</v>
      </c>
      <c r="CI101" s="92">
        <f t="shared" si="503"/>
        <v>-1255872.1699999999</v>
      </c>
      <c r="CJ101" s="231">
        <f t="shared" si="503"/>
        <v>-136506.95999999903</v>
      </c>
      <c r="CK101" s="231">
        <f t="shared" si="503"/>
        <v>794724.59999999963</v>
      </c>
      <c r="CL101" s="231">
        <f t="shared" si="503"/>
        <v>926577.40999999922</v>
      </c>
      <c r="CM101" s="231">
        <f t="shared" si="503"/>
        <v>142204.83999999985</v>
      </c>
      <c r="CN101" s="231">
        <f t="shared" si="503"/>
        <v>-122611</v>
      </c>
      <c r="CO101" s="231">
        <f t="shared" si="504" ref="CO101:CX105">AI101-W101</f>
        <v>1679539.9399999995</v>
      </c>
      <c r="CP101" s="390">
        <f t="shared" si="504"/>
        <v>2494212.1099999994</v>
      </c>
      <c r="CQ101" s="352">
        <f t="shared" si="504"/>
        <v>5938411</v>
      </c>
      <c r="CR101" s="231">
        <f t="shared" si="504"/>
        <v>10452757</v>
      </c>
      <c r="CS101" s="231">
        <f t="shared" si="504"/>
        <v>7140557.379999999</v>
      </c>
      <c r="CT101" s="231">
        <f t="shared" si="504"/>
        <v>5058253.4200000018</v>
      </c>
      <c r="CU101" s="231">
        <f t="shared" si="504"/>
        <v>5874540.4700000007</v>
      </c>
      <c r="CV101" s="231">
        <f t="shared" si="504"/>
        <v>4167715.0199999996</v>
      </c>
      <c r="CW101" s="231">
        <f t="shared" si="504"/>
        <v>2937350</v>
      </c>
      <c r="CX101" s="231">
        <f t="shared" si="504"/>
        <v>4014084.3100000005</v>
      </c>
      <c r="CY101" s="231">
        <f t="shared" si="505" ref="CY101:DH105">AS101-AG101</f>
        <v>2889362</v>
      </c>
      <c r="CZ101" s="231">
        <f t="shared" si="505"/>
        <v>3888779</v>
      </c>
      <c r="DA101" s="231">
        <f t="shared" si="505"/>
        <v>2944371</v>
      </c>
      <c r="DB101" s="390">
        <f t="shared" si="505"/>
        <v>4276962</v>
      </c>
      <c r="DC101" s="390">
        <f t="shared" si="505"/>
        <v>6685386</v>
      </c>
      <c r="DD101" s="390">
        <f t="shared" si="505"/>
        <v>-168772</v>
      </c>
      <c r="DE101" s="390">
        <f t="shared" si="505"/>
        <v>117405</v>
      </c>
      <c r="DF101" s="390">
        <f t="shared" si="505"/>
        <v>221041</v>
      </c>
      <c r="DG101" s="390">
        <f t="shared" si="505"/>
        <v>274008</v>
      </c>
      <c r="DH101" s="390">
        <f t="shared" si="505"/>
        <v>-2202361</v>
      </c>
      <c r="DI101" s="390">
        <f t="shared" si="506" ref="DI101:DT105">BC101-AQ101</f>
        <v>-3035812</v>
      </c>
      <c r="DJ101" s="390">
        <f t="shared" si="506"/>
        <v>-2753162</v>
      </c>
      <c r="DK101" s="390">
        <f t="shared" si="506"/>
        <v>-1673426</v>
      </c>
      <c r="DL101" s="390">
        <f t="shared" si="506"/>
        <v>-2079414</v>
      </c>
      <c r="DM101" s="390">
        <f t="shared" si="506"/>
        <v>-1954332</v>
      </c>
      <c r="DN101" s="390">
        <f t="shared" si="506"/>
        <v>-44335</v>
      </c>
      <c r="DO101" s="390">
        <f t="shared" si="506"/>
        <v>1369892</v>
      </c>
      <c r="DP101" s="390">
        <f t="shared" si="506"/>
        <v>3039494</v>
      </c>
      <c r="DQ101" s="390">
        <f t="shared" si="506"/>
        <v>-561322</v>
      </c>
      <c r="DR101" s="390">
        <f t="shared" si="506"/>
        <v>6129375</v>
      </c>
      <c r="DS101" s="390">
        <f t="shared" si="506"/>
        <v>-1349989</v>
      </c>
      <c r="DT101" s="390">
        <f t="shared" si="506"/>
        <v>-2534806</v>
      </c>
      <c r="DU101" s="390"/>
      <c r="DV101" s="390"/>
      <c r="DW101" s="390"/>
      <c r="DX101" s="390"/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11736087</v>
      </c>
    </row>
    <row r="102" spans="1:133" s="31" customFormat="1" ht="15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722786.06000000006</v>
      </c>
      <c r="G102" s="90">
        <v>500686.04999999999</v>
      </c>
      <c r="H102" s="90">
        <v>424680.06</v>
      </c>
      <c r="I102" s="90">
        <v>400897.62</v>
      </c>
      <c r="J102" s="90">
        <v>404672.97999999998</v>
      </c>
      <c r="K102" s="90">
        <v>380488.65999999997</v>
      </c>
      <c r="L102" s="91">
        <v>534674.60999999999</v>
      </c>
      <c r="M102" s="90">
        <v>1364857.4099999999</v>
      </c>
      <c r="N102" s="90">
        <v>1011564.12</v>
      </c>
      <c r="O102" s="90">
        <v>983515.14000000001</v>
      </c>
      <c r="P102" s="90">
        <v>903007.04000000004</v>
      </c>
      <c r="Q102" s="90">
        <v>748334.48999999999</v>
      </c>
      <c r="R102" s="90">
        <v>581615.09999999998</v>
      </c>
      <c r="S102" s="90">
        <v>461713.32000000001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659799.53000000003</v>
      </c>
      <c r="Y102" s="191">
        <v>1098154</v>
      </c>
      <c r="Z102" s="191">
        <v>1286571</v>
      </c>
      <c r="AA102" s="191">
        <v>1479694.3899999999</v>
      </c>
      <c r="AB102" s="191">
        <v>942074.31999999995</v>
      </c>
      <c r="AC102" s="191">
        <v>968021.03000000003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70">
        <v>2101047</v>
      </c>
      <c r="BJ102" s="533">
        <v>1987701</v>
      </c>
      <c r="BK102" s="557">
        <v>2646927</v>
      </c>
      <c r="BL102" s="56">
        <v>2298565</v>
      </c>
      <c r="BM102" s="279">
        <v>1631627</v>
      </c>
      <c r="BN102" s="279">
        <v>1163814</v>
      </c>
      <c r="BO102" s="56"/>
      <c r="BP102" s="279"/>
      <c r="BQ102" s="279"/>
      <c r="BR102" s="279"/>
      <c r="BS102" s="279"/>
      <c r="BT102" s="279"/>
      <c r="BU102" s="89">
        <f t="shared" si="502"/>
        <v>-129494.08999999997</v>
      </c>
      <c r="BV102" s="92">
        <f t="shared" si="502"/>
        <v>-176732.70999999996</v>
      </c>
      <c r="BW102" s="92">
        <f t="shared" si="502"/>
        <v>-30718.880000000005</v>
      </c>
      <c r="BX102" s="92">
        <f t="shared" si="502"/>
        <v>-141170.96000000008</v>
      </c>
      <c r="BY102" s="92">
        <f t="shared" si="502"/>
        <v>-38972.729999999981</v>
      </c>
      <c r="BZ102" s="92">
        <f t="shared" si="502"/>
        <v>-68989.75</v>
      </c>
      <c r="CA102" s="92">
        <f t="shared" si="502"/>
        <v>-72465.369999999995</v>
      </c>
      <c r="CB102" s="92">
        <f t="shared" si="502"/>
        <v>-83652.979999999981</v>
      </c>
      <c r="CC102" s="92">
        <f t="shared" si="502"/>
        <v>-19451.909999999974</v>
      </c>
      <c r="CD102" s="390">
        <f t="shared" si="502"/>
        <v>125124.92000000004</v>
      </c>
      <c r="CE102" s="413">
        <f t="shared" si="503"/>
        <v>-266703.40999999992</v>
      </c>
      <c r="CF102" s="92">
        <f t="shared" si="503"/>
        <v>275006.88</v>
      </c>
      <c r="CG102" s="92">
        <f t="shared" si="503"/>
        <v>496179.24999999988</v>
      </c>
      <c r="CH102" s="92">
        <f t="shared" si="503"/>
        <v>39067.279999999912</v>
      </c>
      <c r="CI102" s="92">
        <f t="shared" si="503"/>
        <v>219686.54000000004</v>
      </c>
      <c r="CJ102" s="231">
        <f t="shared" si="503"/>
        <v>441003.81000000006</v>
      </c>
      <c r="CK102" s="231">
        <f t="shared" si="503"/>
        <v>162239.67999999999</v>
      </c>
      <c r="CL102" s="231">
        <f t="shared" si="503"/>
        <v>180146.32000000001</v>
      </c>
      <c r="CM102" s="231">
        <f t="shared" si="503"/>
        <v>146957.75</v>
      </c>
      <c r="CN102" s="231">
        <f t="shared" si="503"/>
        <v>107069</v>
      </c>
      <c r="CO102" s="231">
        <f t="shared" si="504"/>
        <v>1448755.25</v>
      </c>
      <c r="CP102" s="390">
        <f t="shared" si="504"/>
        <v>33169.469999999972</v>
      </c>
      <c r="CQ102" s="352">
        <f t="shared" si="504"/>
        <v>369435</v>
      </c>
      <c r="CR102" s="231">
        <f t="shared" si="504"/>
        <v>290007</v>
      </c>
      <c r="CS102" s="231">
        <f t="shared" si="504"/>
        <v>397754.6100000001</v>
      </c>
      <c r="CT102" s="231">
        <f t="shared" si="504"/>
        <v>779561.68000000005</v>
      </c>
      <c r="CU102" s="231">
        <f t="shared" si="504"/>
        <v>570189.96999999997</v>
      </c>
      <c r="CV102" s="231">
        <f t="shared" si="504"/>
        <v>-80359.910000000033</v>
      </c>
      <c r="CW102" s="231">
        <f t="shared" si="504"/>
        <v>164468</v>
      </c>
      <c r="CX102" s="231">
        <f t="shared" si="504"/>
        <v>175512.37</v>
      </c>
      <c r="CY102" s="231">
        <f t="shared" si="505"/>
        <v>90748</v>
      </c>
      <c r="CZ102" s="231">
        <f t="shared" si="505"/>
        <v>227645</v>
      </c>
      <c r="DA102" s="231">
        <f t="shared" si="505"/>
        <v>-1100886</v>
      </c>
      <c r="DB102" s="390">
        <f t="shared" si="505"/>
        <v>287663</v>
      </c>
      <c r="DC102" s="390">
        <f t="shared" si="505"/>
        <v>489245</v>
      </c>
      <c r="DD102" s="390">
        <f t="shared" si="505"/>
        <v>566857</v>
      </c>
      <c r="DE102" s="390">
        <f t="shared" si="505"/>
        <v>338906</v>
      </c>
      <c r="DF102" s="390">
        <f t="shared" si="505"/>
        <v>282497</v>
      </c>
      <c r="DG102" s="390">
        <f t="shared" si="505"/>
        <v>124943</v>
      </c>
      <c r="DH102" s="390">
        <f t="shared" si="505"/>
        <v>93527</v>
      </c>
      <c r="DI102" s="390">
        <f t="shared" si="506"/>
        <v>13343</v>
      </c>
      <c r="DJ102" s="390">
        <f t="shared" si="506"/>
        <v>22139</v>
      </c>
      <c r="DK102" s="390">
        <f t="shared" si="506"/>
        <v>40663</v>
      </c>
      <c r="DL102" s="390">
        <f t="shared" si="506"/>
        <v>-30571</v>
      </c>
      <c r="DM102" s="390">
        <f t="shared" si="506"/>
        <v>-44702</v>
      </c>
      <c r="DN102" s="390">
        <f t="shared" si="506"/>
        <v>62239</v>
      </c>
      <c r="DO102" s="390">
        <f t="shared" si="506"/>
        <v>144213</v>
      </c>
      <c r="DP102" s="390">
        <f t="shared" si="506"/>
        <v>-155734</v>
      </c>
      <c r="DQ102" s="390">
        <f t="shared" si="506"/>
        <v>430572</v>
      </c>
      <c r="DR102" s="390">
        <f t="shared" si="506"/>
        <v>294432</v>
      </c>
      <c r="DS102" s="390">
        <f t="shared" si="506"/>
        <v>-31527</v>
      </c>
      <c r="DT102" s="390">
        <f t="shared" si="506"/>
        <v>128028</v>
      </c>
      <c r="DU102" s="390"/>
      <c r="DV102" s="390"/>
      <c r="DW102" s="390"/>
      <c r="DX102" s="390"/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1163814</v>
      </c>
    </row>
    <row r="103" spans="1:133" s="31" customFormat="1" ht="15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1922878.6000000001</v>
      </c>
      <c r="H103" s="90">
        <v>1532890.29</v>
      </c>
      <c r="I103" s="90">
        <v>1290683.5600000001</v>
      </c>
      <c r="J103" s="90">
        <v>1536238.6299999999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4049673.0600000001</v>
      </c>
      <c r="R103" s="90">
        <v>2737715.7799999998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3717526.3700000001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70">
        <v>9219641</v>
      </c>
      <c r="BJ103" s="533">
        <v>10080732</v>
      </c>
      <c r="BK103" s="557">
        <v>9829940</v>
      </c>
      <c r="BL103" s="56">
        <v>8610598</v>
      </c>
      <c r="BM103" s="279">
        <v>5512572</v>
      </c>
      <c r="BN103" s="279">
        <v>1931874</v>
      </c>
      <c r="BO103" s="56"/>
      <c r="BP103" s="279"/>
      <c r="BQ103" s="279"/>
      <c r="BR103" s="279"/>
      <c r="BS103" s="279"/>
      <c r="BT103" s="279"/>
      <c r="BU103" s="89">
        <f t="shared" si="502"/>
        <v>-780418.98000000045</v>
      </c>
      <c r="BV103" s="92">
        <f t="shared" si="502"/>
        <v>-1967347.3599999994</v>
      </c>
      <c r="BW103" s="92">
        <f t="shared" si="502"/>
        <v>-699329.7099999995</v>
      </c>
      <c r="BX103" s="92">
        <f t="shared" si="502"/>
        <v>263834.25999999978</v>
      </c>
      <c r="BY103" s="92">
        <f t="shared" si="502"/>
        <v>-255831.87000000011</v>
      </c>
      <c r="BZ103" s="92">
        <f t="shared" si="502"/>
        <v>-371370.84000000008</v>
      </c>
      <c r="CA103" s="92">
        <f t="shared" si="502"/>
        <v>-159105.02000000002</v>
      </c>
      <c r="CB103" s="92">
        <f t="shared" si="502"/>
        <v>-451701.62999999989</v>
      </c>
      <c r="CC103" s="92">
        <f t="shared" si="502"/>
        <v>-70217.280000000028</v>
      </c>
      <c r="CD103" s="390">
        <f t="shared" si="502"/>
        <v>-477384.97999999998</v>
      </c>
      <c r="CE103" s="413">
        <f t="shared" si="503"/>
        <v>-1970268.3799999999</v>
      </c>
      <c r="CF103" s="92">
        <f t="shared" si="503"/>
        <v>570280.26999999955</v>
      </c>
      <c r="CG103" s="92">
        <f t="shared" si="503"/>
        <v>2917638.0900000008</v>
      </c>
      <c r="CH103" s="92">
        <f t="shared" si="503"/>
        <v>1342728.8599999994</v>
      </c>
      <c r="CI103" s="92">
        <f t="shared" si="503"/>
        <v>-332146.68999999994</v>
      </c>
      <c r="CJ103" s="231">
        <f t="shared" si="503"/>
        <v>-587594.23999999976</v>
      </c>
      <c r="CK103" s="231">
        <f t="shared" si="503"/>
        <v>-65839.729999999981</v>
      </c>
      <c r="CL103" s="231">
        <f t="shared" si="503"/>
        <v>297516.08000000007</v>
      </c>
      <c r="CM103" s="231">
        <f t="shared" si="503"/>
        <v>262656.45999999996</v>
      </c>
      <c r="CN103" s="231">
        <f t="shared" si="503"/>
        <v>50448</v>
      </c>
      <c r="CO103" s="231">
        <f t="shared" si="504"/>
        <v>201793.77000000002</v>
      </c>
      <c r="CP103" s="390">
        <f t="shared" si="504"/>
        <v>545251.52000000002</v>
      </c>
      <c r="CQ103" s="352">
        <f t="shared" si="504"/>
        <v>1131346</v>
      </c>
      <c r="CR103" s="231">
        <f t="shared" si="504"/>
        <v>3217353</v>
      </c>
      <c r="CS103" s="231">
        <f t="shared" si="504"/>
        <v>632872.51999999955</v>
      </c>
      <c r="CT103" s="231">
        <f t="shared" si="504"/>
        <v>2221110.2800000003</v>
      </c>
      <c r="CU103" s="231">
        <f t="shared" si="504"/>
        <v>1427193.6299999999</v>
      </c>
      <c r="CV103" s="231">
        <f t="shared" si="504"/>
        <v>1249991.46</v>
      </c>
      <c r="CW103" s="231">
        <f t="shared" si="504"/>
        <v>1009903</v>
      </c>
      <c r="CX103" s="231">
        <f t="shared" si="504"/>
        <v>1009298.47</v>
      </c>
      <c r="CY103" s="231">
        <f t="shared" si="505"/>
        <v>494833</v>
      </c>
      <c r="CZ103" s="231">
        <f t="shared" si="505"/>
        <v>1114480</v>
      </c>
      <c r="DA103" s="231">
        <f t="shared" si="505"/>
        <v>1118195</v>
      </c>
      <c r="DB103" s="390">
        <f t="shared" si="505"/>
        <v>1128417</v>
      </c>
      <c r="DC103" s="390">
        <f t="shared" si="505"/>
        <v>2942148</v>
      </c>
      <c r="DD103" s="390">
        <f t="shared" si="505"/>
        <v>75120</v>
      </c>
      <c r="DE103" s="390">
        <f t="shared" si="505"/>
        <v>164022</v>
      </c>
      <c r="DF103" s="390">
        <f t="shared" si="505"/>
        <v>-665027</v>
      </c>
      <c r="DG103" s="390">
        <f t="shared" si="505"/>
        <v>-274176</v>
      </c>
      <c r="DH103" s="390">
        <f t="shared" si="505"/>
        <v>-470129</v>
      </c>
      <c r="DI103" s="390">
        <f t="shared" si="506"/>
        <v>-696053</v>
      </c>
      <c r="DJ103" s="390">
        <f t="shared" si="506"/>
        <v>-690282</v>
      </c>
      <c r="DK103" s="390">
        <f t="shared" si="506"/>
        <v>-380648</v>
      </c>
      <c r="DL103" s="390">
        <f t="shared" si="506"/>
        <v>-719338</v>
      </c>
      <c r="DM103" s="390">
        <f t="shared" si="506"/>
        <v>-744409</v>
      </c>
      <c r="DN103" s="390">
        <f t="shared" si="506"/>
        <v>9781</v>
      </c>
      <c r="DO103" s="390">
        <f t="shared" si="506"/>
        <v>454855</v>
      </c>
      <c r="DP103" s="390">
        <f t="shared" si="506"/>
        <v>555766</v>
      </c>
      <c r="DQ103" s="390">
        <f t="shared" si="506"/>
        <v>-367091</v>
      </c>
      <c r="DR103" s="390">
        <f t="shared" si="506"/>
        <v>1421353</v>
      </c>
      <c r="DS103" s="390">
        <f t="shared" si="506"/>
        <v>642028</v>
      </c>
      <c r="DT103" s="390">
        <f t="shared" si="506"/>
        <v>-998110</v>
      </c>
      <c r="DU103" s="390"/>
      <c r="DV103" s="390"/>
      <c r="DW103" s="390"/>
      <c r="DX103" s="390"/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1931874</v>
      </c>
    </row>
    <row r="104" spans="1:133" s="31" customFormat="1" ht="15">
      <c r="A104" s="138"/>
      <c r="B104" s="32" t="s">
        <v>142</v>
      </c>
      <c r="C104" s="89">
        <v>2915692.04</v>
      </c>
      <c r="D104" s="90">
        <v>3246239.9700000002</v>
      </c>
      <c r="E104" s="90">
        <v>2302821.1099999999</v>
      </c>
      <c r="F104" s="28">
        <v>1100333.48</v>
      </c>
      <c r="G104" s="90">
        <v>781671.07999999996</v>
      </c>
      <c r="H104" s="90">
        <v>538470.56000000006</v>
      </c>
      <c r="I104" s="90">
        <v>429422.83000000002</v>
      </c>
      <c r="J104" s="90">
        <v>530368.45999999996</v>
      </c>
      <c r="K104" s="90">
        <v>628044.46999999997</v>
      </c>
      <c r="L104" s="91">
        <v>1203021.6599999999</v>
      </c>
      <c r="M104" s="90">
        <v>2837963.0699999998</v>
      </c>
      <c r="N104" s="90">
        <v>2225156.1499999999</v>
      </c>
      <c r="O104" s="90">
        <v>2774600.9199999999</v>
      </c>
      <c r="P104" s="90">
        <v>1616486.3999999999</v>
      </c>
      <c r="Q104" s="90">
        <v>1587910.3600000001</v>
      </c>
      <c r="R104" s="90">
        <v>1366562.3899999999</v>
      </c>
      <c r="S104" s="90">
        <v>666744.04000000004</v>
      </c>
      <c r="T104" s="90">
        <v>350786.01000000001</v>
      </c>
      <c r="U104" s="191">
        <v>319066.88</v>
      </c>
      <c r="V104" s="191">
        <v>356853</v>
      </c>
      <c r="W104" s="191">
        <v>517927.08000000002</v>
      </c>
      <c r="X104" s="91">
        <v>1163186.1899999999</v>
      </c>
      <c r="Y104" s="191">
        <v>1734924</v>
      </c>
      <c r="Z104" s="191">
        <v>2316928</v>
      </c>
      <c r="AA104" s="191">
        <v>3653058.2400000002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512442.32000000001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70">
        <v>3988257</v>
      </c>
      <c r="BJ104" s="533">
        <v>3829380</v>
      </c>
      <c r="BK104" s="557">
        <v>3833705</v>
      </c>
      <c r="BL104" s="56">
        <v>3494704</v>
      </c>
      <c r="BM104" s="279">
        <v>2351034</v>
      </c>
      <c r="BN104" s="279">
        <v>807634</v>
      </c>
      <c r="BO104" s="56"/>
      <c r="BP104" s="279"/>
      <c r="BQ104" s="279"/>
      <c r="BR104" s="279"/>
      <c r="BS104" s="279"/>
      <c r="BT104" s="279"/>
      <c r="BU104" s="89">
        <f t="shared" si="502"/>
        <v>-141091.12000000011</v>
      </c>
      <c r="BV104" s="92">
        <f t="shared" si="502"/>
        <v>-1629753.5700000003</v>
      </c>
      <c r="BW104" s="92">
        <f t="shared" si="502"/>
        <v>-714910.74999999977</v>
      </c>
      <c r="BX104" s="92">
        <f t="shared" si="502"/>
        <v>266228.90999999992</v>
      </c>
      <c r="BY104" s="92">
        <f t="shared" si="502"/>
        <v>-114927.03999999992</v>
      </c>
      <c r="BZ104" s="92">
        <f t="shared" si="502"/>
        <v>-187684.55000000005</v>
      </c>
      <c r="CA104" s="92">
        <f t="shared" si="502"/>
        <v>-110355.95000000001</v>
      </c>
      <c r="CB104" s="92">
        <f t="shared" si="502"/>
        <v>-173515.45999999996</v>
      </c>
      <c r="CC104" s="92">
        <f t="shared" si="502"/>
        <v>-110117.38999999996</v>
      </c>
      <c r="CD104" s="390">
        <f t="shared" si="502"/>
        <v>-39835.469999999972</v>
      </c>
      <c r="CE104" s="413">
        <f t="shared" si="503"/>
        <v>-1103039.0699999998</v>
      </c>
      <c r="CF104" s="92">
        <f t="shared" si="503"/>
        <v>91771.850000000093</v>
      </c>
      <c r="CG104" s="92">
        <f t="shared" si="503"/>
        <v>878457.3200000003</v>
      </c>
      <c r="CH104" s="92">
        <f t="shared" si="503"/>
        <v>676237.85000000009</v>
      </c>
      <c r="CI104" s="92">
        <f t="shared" si="503"/>
        <v>-9773.6000000000931</v>
      </c>
      <c r="CJ104" s="231">
        <f t="shared" si="503"/>
        <v>-562545.5199999999</v>
      </c>
      <c r="CK104" s="231">
        <f t="shared" si="503"/>
        <v>-4306.0400000000373</v>
      </c>
      <c r="CL104" s="231">
        <f t="shared" si="503"/>
        <v>161656.31</v>
      </c>
      <c r="CM104" s="231">
        <f t="shared" si="503"/>
        <v>59247.119999999995</v>
      </c>
      <c r="CN104" s="231">
        <f t="shared" si="503"/>
        <v>14272</v>
      </c>
      <c r="CO104" s="231">
        <f t="shared" si="504"/>
        <v>109163.91999999998</v>
      </c>
      <c r="CP104" s="390">
        <f t="shared" si="504"/>
        <v>65283.810000000056</v>
      </c>
      <c r="CQ104" s="352">
        <f t="shared" si="504"/>
        <v>319258</v>
      </c>
      <c r="CR104" s="231">
        <f t="shared" si="504"/>
        <v>1436733</v>
      </c>
      <c r="CS104" s="231">
        <f t="shared" si="504"/>
        <v>316899.75999999978</v>
      </c>
      <c r="CT104" s="231">
        <f t="shared" si="504"/>
        <v>798724.75</v>
      </c>
      <c r="CU104" s="231">
        <f t="shared" si="504"/>
        <v>454344.23999999999</v>
      </c>
      <c r="CV104" s="231">
        <f t="shared" si="504"/>
        <v>807109.13</v>
      </c>
      <c r="CW104" s="231">
        <f t="shared" si="504"/>
        <v>221464</v>
      </c>
      <c r="CX104" s="231">
        <f t="shared" si="504"/>
        <v>187331.67999999999</v>
      </c>
      <c r="CY104" s="231">
        <f t="shared" si="505"/>
        <v>145726</v>
      </c>
      <c r="CZ104" s="231">
        <f t="shared" si="505"/>
        <v>391868</v>
      </c>
      <c r="DA104" s="231">
        <f t="shared" si="505"/>
        <v>482536</v>
      </c>
      <c r="DB104" s="390">
        <f t="shared" si="505"/>
        <v>553511</v>
      </c>
      <c r="DC104" s="390">
        <f t="shared" si="505"/>
        <v>1669271</v>
      </c>
      <c r="DD104" s="390">
        <f t="shared" si="505"/>
        <v>160008</v>
      </c>
      <c r="DE104" s="390">
        <f t="shared" si="505"/>
        <v>75722</v>
      </c>
      <c r="DF104" s="390">
        <f t="shared" si="505"/>
        <v>-306572</v>
      </c>
      <c r="DG104" s="390">
        <f t="shared" si="505"/>
        <v>193343</v>
      </c>
      <c r="DH104" s="390">
        <f t="shared" si="505"/>
        <v>-282980</v>
      </c>
      <c r="DI104" s="390">
        <f t="shared" si="506"/>
        <v>-104235</v>
      </c>
      <c r="DJ104" s="390">
        <f t="shared" si="506"/>
        <v>-182448</v>
      </c>
      <c r="DK104" s="390">
        <f t="shared" si="506"/>
        <v>-20220</v>
      </c>
      <c r="DL104" s="390">
        <f t="shared" si="506"/>
        <v>-283367</v>
      </c>
      <c r="DM104" s="390">
        <f t="shared" si="506"/>
        <v>-349216</v>
      </c>
      <c r="DN104" s="390">
        <f t="shared" si="506"/>
        <v>-79712</v>
      </c>
      <c r="DO104" s="390">
        <f t="shared" si="506"/>
        <v>264804</v>
      </c>
      <c r="DP104" s="390">
        <f t="shared" si="506"/>
        <v>-84289</v>
      </c>
      <c r="DQ104" s="390">
        <f t="shared" si="506"/>
        <v>-211975</v>
      </c>
      <c r="DR104" s="390">
        <f t="shared" si="506"/>
        <v>709827</v>
      </c>
      <c r="DS104" s="390">
        <f t="shared" si="506"/>
        <v>125210</v>
      </c>
      <c r="DT104" s="390">
        <f t="shared" si="506"/>
        <v>-520512</v>
      </c>
      <c r="DU104" s="390"/>
      <c r="DV104" s="390"/>
      <c r="DW104" s="390"/>
      <c r="DX104" s="390"/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807634</v>
      </c>
    </row>
    <row r="105" spans="1:133" s="31" customFormat="1" ht="15">
      <c r="A105" s="138"/>
      <c r="B105" s="32" t="s">
        <v>143</v>
      </c>
      <c r="C105" s="89">
        <v>2291023.0699999998</v>
      </c>
      <c r="D105" s="90">
        <v>1739457.0700000001</v>
      </c>
      <c r="E105" s="90">
        <v>1323151.3799999999</v>
      </c>
      <c r="F105" s="28">
        <v>1153389.01</v>
      </c>
      <c r="G105" s="90">
        <v>980325.58999999997</v>
      </c>
      <c r="H105" s="90">
        <v>735549.52000000002</v>
      </c>
      <c r="I105" s="90">
        <v>795050.01000000001</v>
      </c>
      <c r="J105" s="90">
        <v>760735.03000000003</v>
      </c>
      <c r="K105" s="90">
        <v>861636.04000000004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1299899.0800000001</v>
      </c>
      <c r="Q105" s="90">
        <v>1027420.03</v>
      </c>
      <c r="R105" s="90">
        <v>1217735.8200000001</v>
      </c>
      <c r="S105" s="90">
        <v>859166.05000000005</v>
      </c>
      <c r="T105" s="90">
        <v>728189.20999999996</v>
      </c>
      <c r="U105" s="191">
        <v>623502.70999999996</v>
      </c>
      <c r="V105" s="191">
        <v>685804</v>
      </c>
      <c r="W105" s="191">
        <v>813648.14000000001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930321.32999999996</v>
      </c>
      <c r="AE105" s="191">
        <v>723062</v>
      </c>
      <c r="AF105" s="191">
        <v>831724.23999999999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70">
        <v>2107184</v>
      </c>
      <c r="BJ105" s="533">
        <v>2370638</v>
      </c>
      <c r="BK105" s="557">
        <v>2763485</v>
      </c>
      <c r="BL105" s="56">
        <v>2142039</v>
      </c>
      <c r="BM105" s="279">
        <v>1481016</v>
      </c>
      <c r="BN105" s="279">
        <v>575887</v>
      </c>
      <c r="BO105" s="56"/>
      <c r="BP105" s="279"/>
      <c r="BQ105" s="279"/>
      <c r="BR105" s="279"/>
      <c r="BS105" s="279"/>
      <c r="BT105" s="279"/>
      <c r="BU105" s="89">
        <f t="shared" si="502"/>
        <v>-594788.07999999984</v>
      </c>
      <c r="BV105" s="92">
        <f t="shared" si="502"/>
        <v>-439557.98999999999</v>
      </c>
      <c r="BW105" s="92">
        <f t="shared" si="502"/>
        <v>-295731.34999999986</v>
      </c>
      <c r="BX105" s="92">
        <f t="shared" si="502"/>
        <v>64346.810000000056</v>
      </c>
      <c r="BY105" s="92">
        <f t="shared" si="502"/>
        <v>-121159.53999999992</v>
      </c>
      <c r="BZ105" s="92">
        <f t="shared" si="502"/>
        <v>-7360.3100000000559</v>
      </c>
      <c r="CA105" s="92">
        <f t="shared" si="502"/>
        <v>-171547.30000000005</v>
      </c>
      <c r="CB105" s="92">
        <f t="shared" si="502"/>
        <v>-74931.030000000028</v>
      </c>
      <c r="CC105" s="92">
        <f t="shared" si="502"/>
        <v>-47987.900000000023</v>
      </c>
      <c r="CD105" s="390">
        <f t="shared" si="502"/>
        <v>35876.350000000093</v>
      </c>
      <c r="CE105" s="413">
        <f t="shared" si="503"/>
        <v>-212497.53000000003</v>
      </c>
      <c r="CF105" s="92">
        <f t="shared" si="503"/>
        <v>121680.55000000005</v>
      </c>
      <c r="CG105" s="92">
        <f t="shared" si="503"/>
        <v>501184.71999999997</v>
      </c>
      <c r="CH105" s="92">
        <f t="shared" si="503"/>
        <v>314680.20999999996</v>
      </c>
      <c r="CI105" s="92">
        <f t="shared" si="503"/>
        <v>18443.949999999953</v>
      </c>
      <c r="CJ105" s="231">
        <f t="shared" si="503"/>
        <v>-287414.49000000011</v>
      </c>
      <c r="CK105" s="231">
        <f t="shared" si="503"/>
        <v>-136104.05000000005</v>
      </c>
      <c r="CL105" s="231">
        <f t="shared" si="503"/>
        <v>103535.03000000003</v>
      </c>
      <c r="CM105" s="231">
        <f t="shared" si="503"/>
        <v>598985.29000000004</v>
      </c>
      <c r="CN105" s="231">
        <f t="shared" si="503"/>
        <v>-110719</v>
      </c>
      <c r="CO105" s="231">
        <f t="shared" si="504"/>
        <v>344257.85999999999</v>
      </c>
      <c r="CP105" s="390">
        <f t="shared" si="504"/>
        <v>-111845.55000000005</v>
      </c>
      <c r="CQ105" s="352">
        <f t="shared" si="504"/>
        <v>4586</v>
      </c>
      <c r="CR105" s="231">
        <f t="shared" si="504"/>
        <v>1100797</v>
      </c>
      <c r="CS105" s="231">
        <f t="shared" si="504"/>
        <v>7822.2900000000373</v>
      </c>
      <c r="CT105" s="231">
        <f t="shared" si="504"/>
        <v>255974.70999999996</v>
      </c>
      <c r="CU105" s="231">
        <f t="shared" si="504"/>
        <v>937170.02000000002</v>
      </c>
      <c r="CV105" s="231">
        <f t="shared" si="504"/>
        <v>457103.67000000004</v>
      </c>
      <c r="CW105" s="231">
        <f t="shared" si="504"/>
        <v>433116</v>
      </c>
      <c r="CX105" s="231">
        <f t="shared" si="504"/>
        <v>775542.76000000001</v>
      </c>
      <c r="CY105" s="231">
        <f t="shared" si="505"/>
        <v>82295</v>
      </c>
      <c r="CZ105" s="231">
        <f t="shared" si="505"/>
        <v>726846</v>
      </c>
      <c r="DA105" s="231">
        <f t="shared" si="505"/>
        <v>391806</v>
      </c>
      <c r="DB105" s="390">
        <f t="shared" si="505"/>
        <v>449588</v>
      </c>
      <c r="DC105" s="390">
        <f t="shared" si="505"/>
        <v>1315568</v>
      </c>
      <c r="DD105" s="390">
        <f t="shared" si="505"/>
        <v>228236</v>
      </c>
      <c r="DE105" s="390">
        <f t="shared" si="505"/>
        <v>375942</v>
      </c>
      <c r="DF105" s="390">
        <f t="shared" si="505"/>
        <v>409483</v>
      </c>
      <c r="DG105" s="390">
        <f t="shared" si="505"/>
        <v>-148389</v>
      </c>
      <c r="DH105" s="390">
        <f t="shared" si="505"/>
        <v>128996</v>
      </c>
      <c r="DI105" s="390">
        <f t="shared" si="506"/>
        <v>-93436</v>
      </c>
      <c r="DJ105" s="390">
        <f t="shared" si="506"/>
        <v>-161159</v>
      </c>
      <c r="DK105" s="390">
        <f t="shared" si="506"/>
        <v>69435</v>
      </c>
      <c r="DL105" s="390">
        <f t="shared" si="506"/>
        <v>-90039</v>
      </c>
      <c r="DM105" s="390">
        <f t="shared" si="506"/>
        <v>-481712</v>
      </c>
      <c r="DN105" s="390">
        <f t="shared" si="506"/>
        <v>278793</v>
      </c>
      <c r="DO105" s="390">
        <f t="shared" si="506"/>
        <v>-631703</v>
      </c>
      <c r="DP105" s="390">
        <f t="shared" si="506"/>
        <v>-453145</v>
      </c>
      <c r="DQ105" s="390">
        <f t="shared" si="506"/>
        <v>182301</v>
      </c>
      <c r="DR105" s="390">
        <f t="shared" si="506"/>
        <v>-137998</v>
      </c>
      <c r="DS105" s="390">
        <f t="shared" si="506"/>
        <v>-353629</v>
      </c>
      <c r="DT105" s="390">
        <f t="shared" si="506"/>
        <v>-940534</v>
      </c>
      <c r="DU105" s="390"/>
      <c r="DV105" s="390"/>
      <c r="DW105" s="390"/>
      <c r="DX105" s="390"/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575887</v>
      </c>
    </row>
    <row r="106" spans="1:133" s="122" customFormat="1" ht="15">
      <c r="A106" s="139"/>
      <c r="B106" s="32" t="s">
        <v>144</v>
      </c>
      <c r="C106" s="123">
        <f>SUM(C101:C105)</f>
        <v>40291928.969999999</v>
      </c>
      <c r="D106" s="124">
        <f t="shared" si="507" ref="D106:EC120">SUM(D101:D105)</f>
        <v>35676946.280000001</v>
      </c>
      <c r="E106" s="124">
        <f t="shared" si="507"/>
        <v>26904594.239999998</v>
      </c>
      <c r="F106" s="125">
        <f t="shared" si="507"/>
        <v>17655908.07</v>
      </c>
      <c r="G106" s="124">
        <f t="shared" si="507"/>
        <v>14405500.790000001</v>
      </c>
      <c r="H106" s="124">
        <f t="shared" si="507"/>
        <v>12223052.799999999</v>
      </c>
      <c r="I106" s="124">
        <f t="shared" si="507"/>
        <v>10927135.51</v>
      </c>
      <c r="J106" s="124">
        <f t="shared" si="507"/>
        <v>12109677.549999999</v>
      </c>
      <c r="K106" s="124">
        <f t="shared" si="507"/>
        <v>13215608.699999999</v>
      </c>
      <c r="L106" s="126">
        <f t="shared" si="507"/>
        <v>25112904.989999998</v>
      </c>
      <c r="M106" s="124">
        <f t="shared" si="507"/>
        <v>37386421.119999997</v>
      </c>
      <c r="N106" s="124">
        <f t="shared" si="507"/>
        <v>33795480.5</v>
      </c>
      <c r="O106" s="124">
        <f t="shared" si="507"/>
        <v>36528429.170000002</v>
      </c>
      <c r="P106" s="124">
        <f t="shared" si="507"/>
        <v>28896425.789999999</v>
      </c>
      <c r="Q106" s="124">
        <f t="shared" si="507"/>
        <v>25282754.639999997</v>
      </c>
      <c r="R106" s="124">
        <f t="shared" si="507"/>
        <v>18345675.029999997</v>
      </c>
      <c r="S106" s="124">
        <f t="shared" si="507"/>
        <v>12853157.540000003</v>
      </c>
      <c r="T106" s="124">
        <f t="shared" si="507"/>
        <v>10900504.259999998</v>
      </c>
      <c r="U106" s="124">
        <f t="shared" si="507"/>
        <v>10260915.539999999</v>
      </c>
      <c r="V106" s="124">
        <f t="shared" si="507"/>
        <v>10505851</v>
      </c>
      <c r="W106" s="124">
        <f t="shared" si="507"/>
        <v>13141164.260000002</v>
      </c>
      <c r="X106" s="126">
        <f t="shared" si="507"/>
        <v>23709934.640000004</v>
      </c>
      <c r="Y106" s="124">
        <f t="shared" si="507"/>
        <v>31480710</v>
      </c>
      <c r="Z106" s="124">
        <f t="shared" si="507"/>
        <v>37701317</v>
      </c>
      <c r="AA106" s="124">
        <f t="shared" si="507"/>
        <v>48609002.440000005</v>
      </c>
      <c r="AB106" s="124">
        <f t="shared" si="507"/>
        <v>32886223.159999996</v>
      </c>
      <c r="AC106" s="124">
        <f t="shared" si="507"/>
        <v>23923092.670000002</v>
      </c>
      <c r="AD106" s="124">
        <f t="shared" si="507"/>
        <v>17212617.629999999</v>
      </c>
      <c r="AE106" s="124">
        <f t="shared" si="507"/>
        <v>13603872</v>
      </c>
      <c r="AF106" s="124">
        <f t="shared" si="507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71">
        <v>53947425</v>
      </c>
      <c r="BJ106" s="534">
        <v>57962505</v>
      </c>
      <c r="BK106" s="558">
        <v>57649391</v>
      </c>
      <c r="BL106" s="37">
        <v>50358259</v>
      </c>
      <c r="BM106" s="280">
        <v>32388353</v>
      </c>
      <c r="BN106" s="280">
        <v>16215296</v>
      </c>
      <c r="BO106" s="37"/>
      <c r="BP106" s="280"/>
      <c r="BQ106" s="280"/>
      <c r="BR106" s="280"/>
      <c r="BS106" s="280"/>
      <c r="BT106" s="280"/>
      <c r="BU106" s="123">
        <f t="shared" si="407"/>
        <v>-3763499.8000000017</v>
      </c>
      <c r="BV106" s="127">
        <f t="shared" si="508" ref="BV106:BX106">SUM(BV101:BV105)</f>
        <v>-6780520.4899999993</v>
      </c>
      <c r="BW106" s="127">
        <f t="shared" si="508"/>
        <v>-1621839.5999999994</v>
      </c>
      <c r="BX106" s="127">
        <f t="shared" si="508"/>
        <v>689766.95999999915</v>
      </c>
      <c r="BY106" s="127">
        <f t="shared" si="509" ref="BY106">SUM(BY101:BY105)</f>
        <v>-1552343.2500000005</v>
      </c>
      <c r="BZ106" s="127">
        <f t="shared" si="510" ref="BZ106:CH106">SUM(BZ101:BZ105)</f>
        <v>-1322548.5399999991</v>
      </c>
      <c r="CA106" s="127">
        <f t="shared" si="510"/>
        <v>-666219.9700000002</v>
      </c>
      <c r="CB106" s="127">
        <f t="shared" si="510"/>
        <v>-1603826.5499999991</v>
      </c>
      <c r="CC106" s="127">
        <f t="shared" si="510"/>
        <v>-74444.439999999013</v>
      </c>
      <c r="CD106" s="391">
        <f t="shared" si="510"/>
        <v>-1402970.349999998</v>
      </c>
      <c r="CE106" s="414">
        <f t="shared" si="510"/>
        <v>-5905711.1200000001</v>
      </c>
      <c r="CF106" s="127">
        <f t="shared" si="510"/>
        <v>3905836.4999999991</v>
      </c>
      <c r="CG106" s="127">
        <f t="shared" si="510"/>
        <v>12080573.270000001</v>
      </c>
      <c r="CH106" s="127">
        <f t="shared" si="510"/>
        <v>3989797.3699999973</v>
      </c>
      <c r="CI106" s="127">
        <f t="shared" si="511" ref="CI106:CJ106">SUM(CI101:CI105)</f>
        <v>-1359661.97</v>
      </c>
      <c r="CJ106" s="232">
        <f t="shared" si="511"/>
        <v>-1133057.3999999987</v>
      </c>
      <c r="CK106" s="232">
        <f t="shared" si="512" ref="CK106:CL106">SUM(CK101:CK105)</f>
        <v>750714.4599999995</v>
      </c>
      <c r="CL106" s="232">
        <f t="shared" si="512"/>
        <v>1669431.1499999994</v>
      </c>
      <c r="CM106" s="232">
        <f t="shared" si="513" ref="CM106">SUM(CM101:CM105)</f>
        <v>1210051.46</v>
      </c>
      <c r="CN106" s="232">
        <f t="shared" si="514" ref="CN106:CO106">SUM(CN101:CN105)</f>
        <v>-61541</v>
      </c>
      <c r="CO106" s="232">
        <f t="shared" si="514"/>
        <v>3783510.7399999993</v>
      </c>
      <c r="CP106" s="391">
        <f t="shared" si="515" ref="CP106:CQ106">SUM(CP101:CP105)</f>
        <v>3026071.3599999994</v>
      </c>
      <c r="CQ106" s="353">
        <f t="shared" si="515"/>
        <v>7763036</v>
      </c>
      <c r="CR106" s="232">
        <f t="shared" si="516" ref="CR106">SUM(CR101:CR105)</f>
        <v>16497647</v>
      </c>
      <c r="CS106" s="232">
        <f t="shared" si="517" ref="CS106">SUM(CS101:CS105)</f>
        <v>8495906.5599999987</v>
      </c>
      <c r="CT106" s="232">
        <f t="shared" si="518" ref="CT106">SUM(CT101:CT105)</f>
        <v>9113624.8400000036</v>
      </c>
      <c r="CU106" s="232">
        <f t="shared" si="519" ref="CU106">SUM(CU101:CU105)</f>
        <v>9263438.3300000001</v>
      </c>
      <c r="CV106" s="232">
        <f t="shared" si="520" ref="CV106">SUM(CV101:CV105)</f>
        <v>6601559.3699999992</v>
      </c>
      <c r="CW106" s="232">
        <f t="shared" si="521" ref="CW106">SUM(CW101:CW105)</f>
        <v>4766301</v>
      </c>
      <c r="CX106" s="232">
        <f t="shared" si="522" ref="CX106">SUM(CX101:CX105)</f>
        <v>6161769.5899999999</v>
      </c>
      <c r="CY106" s="232">
        <f t="shared" si="523" ref="CY106">SUM(CY101:CY105)</f>
        <v>3702964</v>
      </c>
      <c r="CZ106" s="232">
        <f t="shared" si="524" ref="CZ106">SUM(CZ101:CZ105)</f>
        <v>6349618</v>
      </c>
      <c r="DA106" s="232">
        <f t="shared" si="525" ref="DA106">SUM(DA101:DA105)</f>
        <v>3836022</v>
      </c>
      <c r="DB106" s="391">
        <f t="shared" si="526" ref="DB106">SUM(DB101:DB105)</f>
        <v>6696141</v>
      </c>
      <c r="DC106" s="391">
        <f t="shared" si="527" ref="DC106">SUM(DC101:DC105)</f>
        <v>13101618</v>
      </c>
      <c r="DD106" s="391">
        <f t="shared" si="528" ref="DD106">SUM(DD101:DD105)</f>
        <v>861449</v>
      </c>
      <c r="DE106" s="391">
        <f t="shared" si="529" ref="DE106">SUM(DE101:DE105)</f>
        <v>1071997</v>
      </c>
      <c r="DF106" s="391">
        <f t="shared" si="530" ref="DF106:DG106">SUM(DF101:DF105)</f>
        <v>-58578</v>
      </c>
      <c r="DG106" s="391">
        <f t="shared" si="530"/>
        <v>169729</v>
      </c>
      <c r="DH106" s="391">
        <f t="shared" si="531" ref="DH106">SUM(DH101:DH105)</f>
        <v>-2732947</v>
      </c>
      <c r="DI106" s="391">
        <f t="shared" si="532" ref="DI106">SUM(DI101:DI105)</f>
        <v>-3916193</v>
      </c>
      <c r="DJ106" s="391">
        <f t="shared" si="533" ref="DJ106:DK106">SUM(DJ101:DJ105)</f>
        <v>-3764912</v>
      </c>
      <c r="DK106" s="391">
        <f t="shared" si="533"/>
        <v>-1964196</v>
      </c>
      <c r="DL106" s="391">
        <f t="shared" si="534" ref="DL106:DM106">SUM(DL101:DL105)</f>
        <v>-3202729</v>
      </c>
      <c r="DM106" s="391">
        <f t="shared" si="534"/>
        <v>-3574371</v>
      </c>
      <c r="DN106" s="391">
        <f t="shared" si="535" ref="DN106:DO106">SUM(DN101:DN105)</f>
        <v>226766</v>
      </c>
      <c r="DO106" s="391">
        <f t="shared" si="535"/>
        <v>1602061</v>
      </c>
      <c r="DP106" s="391">
        <f t="shared" si="536" ref="DP106">SUM(DP101:DP105)</f>
        <v>2902092</v>
      </c>
      <c r="DQ106" s="391">
        <f t="shared" si="537" ref="DQ106:DR106">SUM(DQ101:DQ105)</f>
        <v>-527515</v>
      </c>
      <c r="DR106" s="391">
        <f t="shared" si="537"/>
        <v>8416989</v>
      </c>
      <c r="DS106" s="391">
        <f t="shared" si="538" ref="DS106:DT106">SUM(DS101:DS105)</f>
        <v>-967907</v>
      </c>
      <c r="DT106" s="391">
        <f t="shared" si="538"/>
        <v>-4865934</v>
      </c>
      <c r="DU106" s="391"/>
      <c r="DV106" s="391"/>
      <c r="DW106" s="391"/>
      <c r="DX106" s="391"/>
      <c r="DY106" s="391"/>
      <c r="DZ106" s="391"/>
      <c r="EA106" s="391"/>
      <c r="EB106" s="327"/>
      <c r="EC106" s="37">
        <f t="shared" si="507"/>
        <v>16215296</v>
      </c>
    </row>
    <row r="107" spans="1:133" s="51" customFormat="1" ht="15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63"/>
      <c r="BJ107" s="527"/>
      <c r="BK107" s="550"/>
      <c r="BL107" s="82"/>
      <c r="BM107" s="274"/>
      <c r="BN107" s="274"/>
      <c r="BO107" s="82"/>
      <c r="BP107" s="274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ht="15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72">
        <v>174331</v>
      </c>
      <c r="BJ108" s="535">
        <v>162738</v>
      </c>
      <c r="BK108" s="559">
        <v>164381</v>
      </c>
      <c r="BL108" s="56">
        <v>169007</v>
      </c>
      <c r="BM108" s="281">
        <v>138373</v>
      </c>
      <c r="BN108" s="281">
        <v>140287</v>
      </c>
      <c r="BO108" s="56"/>
      <c r="BP108" s="281"/>
      <c r="BQ108" s="281"/>
      <c r="BR108" s="281"/>
      <c r="BS108" s="281"/>
      <c r="BT108" s="281"/>
      <c r="BU108" s="94">
        <f t="shared" si="539" ref="BU108:CD112">O108-C108</f>
        <v>16593</v>
      </c>
      <c r="BV108" s="97">
        <f t="shared" si="539"/>
        <v>6399</v>
      </c>
      <c r="BW108" s="97">
        <f t="shared" si="539"/>
        <v>4529</v>
      </c>
      <c r="BX108" s="97">
        <f t="shared" si="539"/>
        <v>18826</v>
      </c>
      <c r="BY108" s="97">
        <f t="shared" si="539"/>
        <v>4588</v>
      </c>
      <c r="BZ108" s="97">
        <f t="shared" si="539"/>
        <v>7652</v>
      </c>
      <c r="CA108" s="97">
        <f t="shared" si="539"/>
        <v>11683</v>
      </c>
      <c r="CB108" s="97">
        <f t="shared" si="539"/>
        <v>-10438</v>
      </c>
      <c r="CC108" s="97">
        <f t="shared" si="539"/>
        <v>7645</v>
      </c>
      <c r="CD108" s="392">
        <f t="shared" si="539"/>
        <v>4156</v>
      </c>
      <c r="CE108" s="415">
        <f t="shared" si="540" ref="CE108:CN112">Y108-M108</f>
        <v>-18357</v>
      </c>
      <c r="CF108" s="97">
        <f t="shared" si="540"/>
        <v>2446</v>
      </c>
      <c r="CG108" s="97">
        <f t="shared" si="540"/>
        <v>13114</v>
      </c>
      <c r="CH108" s="97">
        <f t="shared" si="540"/>
        <v>-4044</v>
      </c>
      <c r="CI108" s="97">
        <f t="shared" si="540"/>
        <v>3761</v>
      </c>
      <c r="CJ108" s="233">
        <f t="shared" si="540"/>
        <v>-1051</v>
      </c>
      <c r="CK108" s="233">
        <f t="shared" si="540"/>
        <v>1330</v>
      </c>
      <c r="CL108" s="233">
        <f t="shared" si="540"/>
        <v>4577</v>
      </c>
      <c r="CM108" s="233">
        <f t="shared" si="540"/>
        <v>-3185</v>
      </c>
      <c r="CN108" s="233">
        <f t="shared" si="540"/>
        <v>-997</v>
      </c>
      <c r="CO108" s="233">
        <f t="shared" si="541" ref="CO108:CX112">AI108-W108</f>
        <v>11055</v>
      </c>
      <c r="CP108" s="392">
        <f t="shared" si="541"/>
        <v>-10196</v>
      </c>
      <c r="CQ108" s="354">
        <f t="shared" si="541"/>
        <v>16139</v>
      </c>
      <c r="CR108" s="233">
        <f t="shared" si="541"/>
        <v>13671</v>
      </c>
      <c r="CS108" s="233">
        <f t="shared" si="541"/>
        <v>1937</v>
      </c>
      <c r="CT108" s="233">
        <f t="shared" si="541"/>
        <v>-6024</v>
      </c>
      <c r="CU108" s="233">
        <f t="shared" si="541"/>
        <v>-5475</v>
      </c>
      <c r="CV108" s="233">
        <f t="shared" si="541"/>
        <v>3817</v>
      </c>
      <c r="CW108" s="233">
        <f t="shared" si="541"/>
        <v>-2947</v>
      </c>
      <c r="CX108" s="233">
        <f t="shared" si="541"/>
        <v>9696</v>
      </c>
      <c r="CY108" s="233">
        <f t="shared" si="542" ref="CY108:DH112">AS108-AG108</f>
        <v>1965</v>
      </c>
      <c r="CZ108" s="233">
        <f t="shared" si="542"/>
        <v>4471</v>
      </c>
      <c r="DA108" s="233">
        <f t="shared" si="542"/>
        <v>3167</v>
      </c>
      <c r="DB108" s="392">
        <f t="shared" si="542"/>
        <v>1302</v>
      </c>
      <c r="DC108" s="392">
        <f t="shared" si="542"/>
        <v>2863</v>
      </c>
      <c r="DD108" s="392">
        <f t="shared" si="542"/>
        <v>-6021</v>
      </c>
      <c r="DE108" s="392">
        <f t="shared" si="542"/>
        <v>-4063</v>
      </c>
      <c r="DF108" s="392">
        <f t="shared" si="542"/>
        <v>-3837</v>
      </c>
      <c r="DG108" s="392">
        <f t="shared" si="542"/>
        <v>19363</v>
      </c>
      <c r="DH108" s="392">
        <f t="shared" si="542"/>
        <v>2022</v>
      </c>
      <c r="DI108" s="392">
        <f t="shared" si="543" ref="DI108:DT112">BC108-AQ108</f>
        <v>-13989</v>
      </c>
      <c r="DJ108" s="392">
        <f t="shared" si="543"/>
        <v>-4317</v>
      </c>
      <c r="DK108" s="392">
        <f t="shared" si="543"/>
        <v>-4161</v>
      </c>
      <c r="DL108" s="392">
        <f t="shared" si="543"/>
        <v>6542</v>
      </c>
      <c r="DM108" s="392">
        <f t="shared" si="543"/>
        <v>-4874</v>
      </c>
      <c r="DN108" s="392">
        <f t="shared" si="543"/>
        <v>-10066</v>
      </c>
      <c r="DO108" s="392">
        <f t="shared" si="543"/>
        <v>10312</v>
      </c>
      <c r="DP108" s="392">
        <f t="shared" si="543"/>
        <v>2825</v>
      </c>
      <c r="DQ108" s="392">
        <f t="shared" si="543"/>
        <v>-12743</v>
      </c>
      <c r="DR108" s="392">
        <f t="shared" si="543"/>
        <v>23293</v>
      </c>
      <c r="DS108" s="392">
        <f t="shared" si="543"/>
        <v>-39080</v>
      </c>
      <c r="DT108" s="392">
        <f t="shared" si="543"/>
        <v>-25349</v>
      </c>
      <c r="DU108" s="392"/>
      <c r="DV108" s="392"/>
      <c r="DW108" s="392"/>
      <c r="DX108" s="392"/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140287</v>
      </c>
    </row>
    <row r="109" spans="1:133" s="51" customFormat="1" ht="15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72">
        <v>11583</v>
      </c>
      <c r="BJ109" s="535">
        <v>10383</v>
      </c>
      <c r="BK109" s="559">
        <v>12953</v>
      </c>
      <c r="BL109" s="56">
        <v>12650</v>
      </c>
      <c r="BM109" s="281">
        <v>10673</v>
      </c>
      <c r="BN109" s="281">
        <v>16428</v>
      </c>
      <c r="BO109" s="56"/>
      <c r="BP109" s="281"/>
      <c r="BQ109" s="281"/>
      <c r="BR109" s="281"/>
      <c r="BS109" s="281"/>
      <c r="BT109" s="281"/>
      <c r="BU109" s="94">
        <f t="shared" si="539"/>
        <v>62</v>
      </c>
      <c r="BV109" s="97">
        <f t="shared" si="539"/>
        <v>370</v>
      </c>
      <c r="BW109" s="97">
        <f t="shared" si="539"/>
        <v>299</v>
      </c>
      <c r="BX109" s="97">
        <f t="shared" si="539"/>
        <v>-405</v>
      </c>
      <c r="BY109" s="97">
        <f t="shared" si="539"/>
        <v>250</v>
      </c>
      <c r="BZ109" s="97">
        <f t="shared" si="539"/>
        <v>131</v>
      </c>
      <c r="CA109" s="97">
        <f t="shared" si="539"/>
        <v>371</v>
      </c>
      <c r="CB109" s="97">
        <f t="shared" si="539"/>
        <v>-292</v>
      </c>
      <c r="CC109" s="97">
        <f t="shared" si="539"/>
        <v>490</v>
      </c>
      <c r="CD109" s="392">
        <f t="shared" si="539"/>
        <v>1542</v>
      </c>
      <c r="CE109" s="415">
        <f t="shared" si="540"/>
        <v>-902</v>
      </c>
      <c r="CF109" s="97">
        <f t="shared" si="540"/>
        <v>1728</v>
      </c>
      <c r="CG109" s="97">
        <f t="shared" si="540"/>
        <v>2326</v>
      </c>
      <c r="CH109" s="97">
        <f t="shared" si="540"/>
        <v>-825</v>
      </c>
      <c r="CI109" s="97">
        <f t="shared" si="540"/>
        <v>1253</v>
      </c>
      <c r="CJ109" s="233">
        <f t="shared" si="540"/>
        <v>3629</v>
      </c>
      <c r="CK109" s="233">
        <f t="shared" si="540"/>
        <v>764</v>
      </c>
      <c r="CL109" s="233">
        <f t="shared" si="540"/>
        <v>1376</v>
      </c>
      <c r="CM109" s="233">
        <f t="shared" si="540"/>
        <v>727</v>
      </c>
      <c r="CN109" s="233">
        <f t="shared" si="540"/>
        <v>660</v>
      </c>
      <c r="CO109" s="233">
        <f t="shared" si="541"/>
        <v>4564</v>
      </c>
      <c r="CP109" s="392">
        <f t="shared" si="541"/>
        <v>-869</v>
      </c>
      <c r="CQ109" s="354">
        <f t="shared" si="541"/>
        <v>1264</v>
      </c>
      <c r="CR109" s="233">
        <f t="shared" si="541"/>
        <v>-466</v>
      </c>
      <c r="CS109" s="233">
        <f t="shared" si="541"/>
        <v>668</v>
      </c>
      <c r="CT109" s="233">
        <f t="shared" si="541"/>
        <v>2556</v>
      </c>
      <c r="CU109" s="233">
        <f t="shared" si="541"/>
        <v>3316</v>
      </c>
      <c r="CV109" s="233">
        <f t="shared" si="541"/>
        <v>-3100</v>
      </c>
      <c r="CW109" s="233">
        <f t="shared" si="541"/>
        <v>174</v>
      </c>
      <c r="CX109" s="233">
        <f t="shared" si="541"/>
        <v>672</v>
      </c>
      <c r="CY109" s="233">
        <f t="shared" si="542"/>
        <v>262</v>
      </c>
      <c r="CZ109" s="233">
        <f t="shared" si="542"/>
        <v>859</v>
      </c>
      <c r="DA109" s="233">
        <f t="shared" si="542"/>
        <v>-2362</v>
      </c>
      <c r="DB109" s="392">
        <f t="shared" si="542"/>
        <v>1225</v>
      </c>
      <c r="DC109" s="392">
        <f t="shared" si="542"/>
        <v>1587</v>
      </c>
      <c r="DD109" s="392">
        <f t="shared" si="542"/>
        <v>2142</v>
      </c>
      <c r="DE109" s="392">
        <f t="shared" si="542"/>
        <v>1157</v>
      </c>
      <c r="DF109" s="392">
        <f t="shared" si="542"/>
        <v>1040</v>
      </c>
      <c r="DG109" s="392">
        <f t="shared" si="542"/>
        <v>1205</v>
      </c>
      <c r="DH109" s="392">
        <f t="shared" si="542"/>
        <v>1115</v>
      </c>
      <c r="DI109" s="392">
        <f t="shared" si="543"/>
        <v>709</v>
      </c>
      <c r="DJ109" s="392">
        <f t="shared" si="543"/>
        <v>910</v>
      </c>
      <c r="DK109" s="392">
        <f t="shared" si="543"/>
        <v>936</v>
      </c>
      <c r="DL109" s="392">
        <f t="shared" si="543"/>
        <v>1167</v>
      </c>
      <c r="DM109" s="392">
        <f t="shared" si="543"/>
        <v>305</v>
      </c>
      <c r="DN109" s="392">
        <f t="shared" si="543"/>
        <v>394</v>
      </c>
      <c r="DO109" s="392">
        <f t="shared" si="543"/>
        <v>12</v>
      </c>
      <c r="DP109" s="392">
        <f t="shared" si="543"/>
        <v>-589</v>
      </c>
      <c r="DQ109" s="392">
        <f t="shared" si="543"/>
        <v>999</v>
      </c>
      <c r="DR109" s="392">
        <f t="shared" si="543"/>
        <v>1593</v>
      </c>
      <c r="DS109" s="392">
        <f t="shared" si="543"/>
        <v>-2733</v>
      </c>
      <c r="DT109" s="392">
        <f t="shared" si="543"/>
        <v>7607</v>
      </c>
      <c r="DU109" s="392"/>
      <c r="DV109" s="392"/>
      <c r="DW109" s="392"/>
      <c r="DX109" s="392"/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16428</v>
      </c>
    </row>
    <row r="110" spans="1:133" s="51" customFormat="1" ht="15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72">
        <v>18304</v>
      </c>
      <c r="BJ110" s="535">
        <v>16811</v>
      </c>
      <c r="BK110" s="559">
        <v>16482</v>
      </c>
      <c r="BL110" s="56">
        <v>16998</v>
      </c>
      <c r="BM110" s="281">
        <v>14546</v>
      </c>
      <c r="BN110" s="281">
        <v>11901</v>
      </c>
      <c r="BO110" s="56"/>
      <c r="BP110" s="281"/>
      <c r="BQ110" s="281"/>
      <c r="BR110" s="281"/>
      <c r="BS110" s="281"/>
      <c r="BT110" s="281"/>
      <c r="BU110" s="94">
        <f t="shared" si="539"/>
        <v>1899</v>
      </c>
      <c r="BV110" s="97">
        <f t="shared" si="539"/>
        <v>-1353</v>
      </c>
      <c r="BW110" s="97">
        <f t="shared" si="539"/>
        <v>-1743</v>
      </c>
      <c r="BX110" s="97">
        <f t="shared" si="539"/>
        <v>2047</v>
      </c>
      <c r="BY110" s="97">
        <f t="shared" si="539"/>
        <v>1373</v>
      </c>
      <c r="BZ110" s="97">
        <f t="shared" si="539"/>
        <v>-187</v>
      </c>
      <c r="CA110" s="97">
        <f t="shared" si="539"/>
        <v>1865</v>
      </c>
      <c r="CB110" s="97">
        <f t="shared" si="539"/>
        <v>-1490</v>
      </c>
      <c r="CC110" s="97">
        <f t="shared" si="539"/>
        <v>1253</v>
      </c>
      <c r="CD110" s="392">
        <f t="shared" si="539"/>
        <v>291</v>
      </c>
      <c r="CE110" s="415">
        <f t="shared" si="540"/>
        <v>-3564</v>
      </c>
      <c r="CF110" s="97">
        <f t="shared" si="540"/>
        <v>976</v>
      </c>
      <c r="CG110" s="97">
        <f t="shared" si="540"/>
        <v>3494</v>
      </c>
      <c r="CH110" s="97">
        <f t="shared" si="540"/>
        <v>2198</v>
      </c>
      <c r="CI110" s="97">
        <f t="shared" si="540"/>
        <v>1109</v>
      </c>
      <c r="CJ110" s="233">
        <f t="shared" si="540"/>
        <v>-520</v>
      </c>
      <c r="CK110" s="233">
        <f t="shared" si="540"/>
        <v>-774</v>
      </c>
      <c r="CL110" s="233">
        <f t="shared" si="540"/>
        <v>1109</v>
      </c>
      <c r="CM110" s="233">
        <f t="shared" si="540"/>
        <v>-526</v>
      </c>
      <c r="CN110" s="233">
        <f t="shared" si="540"/>
        <v>-1745</v>
      </c>
      <c r="CO110" s="233">
        <f t="shared" si="541"/>
        <v>2222</v>
      </c>
      <c r="CP110" s="392">
        <f t="shared" si="541"/>
        <v>-437</v>
      </c>
      <c r="CQ110" s="354">
        <f t="shared" si="541"/>
        <v>818</v>
      </c>
      <c r="CR110" s="233">
        <f t="shared" si="541"/>
        <v>3018</v>
      </c>
      <c r="CS110" s="233">
        <f t="shared" si="541"/>
        <v>-2073</v>
      </c>
      <c r="CT110" s="233">
        <f t="shared" si="541"/>
        <v>209</v>
      </c>
      <c r="CU110" s="233">
        <f t="shared" si="541"/>
        <v>-1110</v>
      </c>
      <c r="CV110" s="233">
        <f t="shared" si="541"/>
        <v>267</v>
      </c>
      <c r="CW110" s="233">
        <f t="shared" si="541"/>
        <v>-18</v>
      </c>
      <c r="CX110" s="233">
        <f t="shared" si="541"/>
        <v>120</v>
      </c>
      <c r="CY110" s="233">
        <f t="shared" si="542"/>
        <v>-127</v>
      </c>
      <c r="CZ110" s="233">
        <f t="shared" si="542"/>
        <v>3189</v>
      </c>
      <c r="DA110" s="233">
        <f t="shared" si="542"/>
        <v>-676</v>
      </c>
      <c r="DB110" s="392">
        <f t="shared" si="542"/>
        <v>-315</v>
      </c>
      <c r="DC110" s="392">
        <f t="shared" si="542"/>
        <v>2133</v>
      </c>
      <c r="DD110" s="392">
        <f t="shared" si="542"/>
        <v>-1790</v>
      </c>
      <c r="DE110" s="392">
        <f t="shared" si="542"/>
        <v>-124</v>
      </c>
      <c r="DF110" s="392">
        <f t="shared" si="542"/>
        <v>-1239</v>
      </c>
      <c r="DG110" s="392">
        <f t="shared" si="542"/>
        <v>1278</v>
      </c>
      <c r="DH110" s="392">
        <f t="shared" si="542"/>
        <v>1230</v>
      </c>
      <c r="DI110" s="392">
        <f t="shared" si="543"/>
        <v>-970</v>
      </c>
      <c r="DJ110" s="392">
        <f t="shared" si="543"/>
        <v>-169</v>
      </c>
      <c r="DK110" s="392">
        <f t="shared" si="543"/>
        <v>507</v>
      </c>
      <c r="DL110" s="392">
        <f t="shared" si="543"/>
        <v>-309</v>
      </c>
      <c r="DM110" s="392">
        <f t="shared" si="543"/>
        <v>-142</v>
      </c>
      <c r="DN110" s="392">
        <f t="shared" si="543"/>
        <v>-629</v>
      </c>
      <c r="DO110" s="392">
        <f t="shared" si="543"/>
        <v>734</v>
      </c>
      <c r="DP110" s="392">
        <f t="shared" si="543"/>
        <v>295</v>
      </c>
      <c r="DQ110" s="392">
        <f t="shared" si="543"/>
        <v>-1919</v>
      </c>
      <c r="DR110" s="392">
        <f t="shared" si="543"/>
        <v>2020</v>
      </c>
      <c r="DS110" s="392">
        <f t="shared" si="543"/>
        <v>-2253</v>
      </c>
      <c r="DT110" s="392">
        <f t="shared" si="543"/>
        <v>-5202</v>
      </c>
      <c r="DU110" s="392"/>
      <c r="DV110" s="392"/>
      <c r="DW110" s="392"/>
      <c r="DX110" s="392"/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11901</v>
      </c>
    </row>
    <row r="111" spans="1:133" s="51" customFormat="1" ht="15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72">
        <v>676</v>
      </c>
      <c r="BJ111" s="535">
        <v>564</v>
      </c>
      <c r="BK111" s="559">
        <v>578</v>
      </c>
      <c r="BL111" s="56">
        <v>599</v>
      </c>
      <c r="BM111" s="281">
        <v>506</v>
      </c>
      <c r="BN111" s="281">
        <v>340</v>
      </c>
      <c r="BO111" s="56"/>
      <c r="BP111" s="281"/>
      <c r="BQ111" s="281"/>
      <c r="BR111" s="281"/>
      <c r="BS111" s="281"/>
      <c r="BT111" s="281"/>
      <c r="BU111" s="94">
        <f t="shared" si="539"/>
        <v>77</v>
      </c>
      <c r="BV111" s="97">
        <f t="shared" si="539"/>
        <v>-224</v>
      </c>
      <c r="BW111" s="97">
        <f t="shared" si="539"/>
        <v>-155</v>
      </c>
      <c r="BX111" s="97">
        <f t="shared" si="539"/>
        <v>108</v>
      </c>
      <c r="BY111" s="97">
        <f t="shared" si="539"/>
        <v>68</v>
      </c>
      <c r="BZ111" s="97">
        <f t="shared" si="539"/>
        <v>-141</v>
      </c>
      <c r="CA111" s="97">
        <f t="shared" si="539"/>
        <v>-23</v>
      </c>
      <c r="CB111" s="97">
        <f t="shared" si="539"/>
        <v>-166</v>
      </c>
      <c r="CC111" s="97">
        <f t="shared" si="539"/>
        <v>-27</v>
      </c>
      <c r="CD111" s="392">
        <f t="shared" si="539"/>
        <v>-38</v>
      </c>
      <c r="CE111" s="415">
        <f t="shared" si="540"/>
        <v>-256</v>
      </c>
      <c r="CF111" s="97">
        <f t="shared" si="540"/>
        <v>-52</v>
      </c>
      <c r="CG111" s="97">
        <f t="shared" si="540"/>
        <v>29</v>
      </c>
      <c r="CH111" s="97">
        <f t="shared" si="540"/>
        <v>55</v>
      </c>
      <c r="CI111" s="97">
        <f t="shared" si="540"/>
        <v>-19</v>
      </c>
      <c r="CJ111" s="233">
        <f t="shared" si="540"/>
        <v>-138</v>
      </c>
      <c r="CK111" s="233">
        <f t="shared" si="540"/>
        <v>-107</v>
      </c>
      <c r="CL111" s="233">
        <f t="shared" si="540"/>
        <v>109</v>
      </c>
      <c r="CM111" s="233">
        <f t="shared" si="540"/>
        <v>-72</v>
      </c>
      <c r="CN111" s="233">
        <f t="shared" si="540"/>
        <v>-128</v>
      </c>
      <c r="CO111" s="233">
        <f t="shared" si="541"/>
        <v>131</v>
      </c>
      <c r="CP111" s="392">
        <f t="shared" si="541"/>
        <v>-46</v>
      </c>
      <c r="CQ111" s="354">
        <f t="shared" si="541"/>
        <v>-3</v>
      </c>
      <c r="CR111" s="233">
        <f t="shared" si="541"/>
        <v>158</v>
      </c>
      <c r="CS111" s="233">
        <f t="shared" si="541"/>
        <v>-87</v>
      </c>
      <c r="CT111" s="233">
        <f t="shared" si="541"/>
        <v>31</v>
      </c>
      <c r="CU111" s="233">
        <f t="shared" si="541"/>
        <v>-76</v>
      </c>
      <c r="CV111" s="233">
        <f t="shared" si="541"/>
        <v>-3</v>
      </c>
      <c r="CW111" s="233">
        <f t="shared" si="541"/>
        <v>18</v>
      </c>
      <c r="CX111" s="233">
        <f t="shared" si="541"/>
        <v>-38</v>
      </c>
      <c r="CY111" s="233">
        <f t="shared" si="542"/>
        <v>28</v>
      </c>
      <c r="CZ111" s="233">
        <f t="shared" si="542"/>
        <v>207</v>
      </c>
      <c r="DA111" s="233">
        <f t="shared" si="542"/>
        <v>-32</v>
      </c>
      <c r="DB111" s="392">
        <f t="shared" si="542"/>
        <v>23</v>
      </c>
      <c r="DC111" s="392">
        <f t="shared" si="542"/>
        <v>149</v>
      </c>
      <c r="DD111" s="392">
        <f t="shared" si="542"/>
        <v>-48</v>
      </c>
      <c r="DE111" s="392">
        <f t="shared" si="542"/>
        <v>6</v>
      </c>
      <c r="DF111" s="392">
        <f t="shared" si="542"/>
        <v>-51</v>
      </c>
      <c r="DG111" s="392">
        <f t="shared" si="542"/>
        <v>91</v>
      </c>
      <c r="DH111" s="392">
        <f t="shared" si="542"/>
        <v>73</v>
      </c>
      <c r="DI111" s="392">
        <f t="shared" si="543"/>
        <v>-11</v>
      </c>
      <c r="DJ111" s="392">
        <f t="shared" si="543"/>
        <v>-42</v>
      </c>
      <c r="DK111" s="392">
        <f t="shared" si="543"/>
        <v>22</v>
      </c>
      <c r="DL111" s="392">
        <f t="shared" si="543"/>
        <v>-53</v>
      </c>
      <c r="DM111" s="392">
        <f t="shared" si="543"/>
        <v>-83</v>
      </c>
      <c r="DN111" s="392">
        <f t="shared" si="543"/>
        <v>-52</v>
      </c>
      <c r="DO111" s="392">
        <f t="shared" si="543"/>
        <v>17</v>
      </c>
      <c r="DP111" s="392">
        <f t="shared" si="543"/>
        <v>-80</v>
      </c>
      <c r="DQ111" s="392">
        <f t="shared" si="543"/>
        <v>-106</v>
      </c>
      <c r="DR111" s="392">
        <f t="shared" si="543"/>
        <v>51</v>
      </c>
      <c r="DS111" s="392">
        <f t="shared" si="543"/>
        <v>-95</v>
      </c>
      <c r="DT111" s="392">
        <f t="shared" si="543"/>
        <v>-285</v>
      </c>
      <c r="DU111" s="392"/>
      <c r="DV111" s="392"/>
      <c r="DW111" s="392"/>
      <c r="DX111" s="392"/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340</v>
      </c>
    </row>
    <row r="112" spans="1:133" s="51" customFormat="1" ht="15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72">
        <v>120</v>
      </c>
      <c r="BJ112" s="535">
        <v>115</v>
      </c>
      <c r="BK112" s="559">
        <v>125</v>
      </c>
      <c r="BL112" s="56">
        <v>112</v>
      </c>
      <c r="BM112" s="281">
        <v>105</v>
      </c>
      <c r="BN112" s="281">
        <v>55</v>
      </c>
      <c r="BO112" s="56"/>
      <c r="BP112" s="281"/>
      <c r="BQ112" s="281"/>
      <c r="BR112" s="281"/>
      <c r="BS112" s="281"/>
      <c r="BT112" s="281"/>
      <c r="BU112" s="94">
        <f t="shared" si="539"/>
        <v>46</v>
      </c>
      <c r="BV112" s="97">
        <f t="shared" si="539"/>
        <v>-26</v>
      </c>
      <c r="BW112" s="97">
        <f t="shared" si="539"/>
        <v>-5</v>
      </c>
      <c r="BX112" s="97">
        <f t="shared" si="539"/>
        <v>35</v>
      </c>
      <c r="BY112" s="97">
        <f t="shared" si="539"/>
        <v>20</v>
      </c>
      <c r="BZ112" s="97">
        <f t="shared" si="539"/>
        <v>-28</v>
      </c>
      <c r="CA112" s="97">
        <f t="shared" si="539"/>
        <v>17</v>
      </c>
      <c r="CB112" s="97">
        <f t="shared" si="539"/>
        <v>-27</v>
      </c>
      <c r="CC112" s="97">
        <f t="shared" si="539"/>
        <v>31</v>
      </c>
      <c r="CD112" s="392">
        <f t="shared" si="539"/>
        <v>-5</v>
      </c>
      <c r="CE112" s="415">
        <f t="shared" si="540"/>
        <v>-59</v>
      </c>
      <c r="CF112" s="97">
        <f t="shared" si="540"/>
        <v>-13</v>
      </c>
      <c r="CG112" s="97">
        <f t="shared" si="540"/>
        <v>-23</v>
      </c>
      <c r="CH112" s="97">
        <f t="shared" si="540"/>
        <v>0</v>
      </c>
      <c r="CI112" s="97">
        <f t="shared" si="540"/>
        <v>-45</v>
      </c>
      <c r="CJ112" s="233">
        <f t="shared" si="540"/>
        <v>-45</v>
      </c>
      <c r="CK112" s="233">
        <f t="shared" si="540"/>
        <v>-77</v>
      </c>
      <c r="CL112" s="233">
        <f t="shared" si="540"/>
        <v>18</v>
      </c>
      <c r="CM112" s="233">
        <f t="shared" si="540"/>
        <v>-11</v>
      </c>
      <c r="CN112" s="233">
        <f t="shared" si="540"/>
        <v>-49</v>
      </c>
      <c r="CO112" s="233">
        <f t="shared" si="541"/>
        <v>-7</v>
      </c>
      <c r="CP112" s="392">
        <f t="shared" si="541"/>
        <v>-37</v>
      </c>
      <c r="CQ112" s="354">
        <f t="shared" si="541"/>
        <v>-5</v>
      </c>
      <c r="CR112" s="233">
        <f t="shared" si="541"/>
        <v>36</v>
      </c>
      <c r="CS112" s="233">
        <f t="shared" si="541"/>
        <v>-15</v>
      </c>
      <c r="CT112" s="233">
        <f t="shared" si="541"/>
        <v>-13</v>
      </c>
      <c r="CU112" s="233">
        <f t="shared" si="541"/>
        <v>2</v>
      </c>
      <c r="CV112" s="233">
        <f t="shared" si="541"/>
        <v>0</v>
      </c>
      <c r="CW112" s="233">
        <f t="shared" si="541"/>
        <v>30</v>
      </c>
      <c r="CX112" s="233">
        <f t="shared" si="541"/>
        <v>21</v>
      </c>
      <c r="CY112" s="233">
        <f t="shared" si="542"/>
        <v>-4</v>
      </c>
      <c r="CZ112" s="233">
        <f t="shared" si="542"/>
        <v>54</v>
      </c>
      <c r="DA112" s="233">
        <f t="shared" si="542"/>
        <v>-5</v>
      </c>
      <c r="DB112" s="392">
        <f t="shared" si="542"/>
        <v>2</v>
      </c>
      <c r="DC112" s="392">
        <f t="shared" si="542"/>
        <v>28</v>
      </c>
      <c r="DD112" s="392">
        <f t="shared" si="542"/>
        <v>-10</v>
      </c>
      <c r="DE112" s="392">
        <f t="shared" si="542"/>
        <v>-11</v>
      </c>
      <c r="DF112" s="392">
        <f t="shared" si="542"/>
        <v>-4</v>
      </c>
      <c r="DG112" s="392">
        <f t="shared" si="542"/>
        <v>2</v>
      </c>
      <c r="DH112" s="392">
        <f t="shared" si="542"/>
        <v>17</v>
      </c>
      <c r="DI112" s="392">
        <f t="shared" si="543"/>
        <v>-9</v>
      </c>
      <c r="DJ112" s="392">
        <f t="shared" si="543"/>
        <v>-20</v>
      </c>
      <c r="DK112" s="392">
        <f t="shared" si="543"/>
        <v>4</v>
      </c>
      <c r="DL112" s="392">
        <f t="shared" si="543"/>
        <v>8</v>
      </c>
      <c r="DM112" s="392">
        <f t="shared" si="543"/>
        <v>-21</v>
      </c>
      <c r="DN112" s="392">
        <f t="shared" si="543"/>
        <v>7</v>
      </c>
      <c r="DO112" s="392">
        <f t="shared" si="543"/>
        <v>-15</v>
      </c>
      <c r="DP112" s="392">
        <f t="shared" si="543"/>
        <v>-27</v>
      </c>
      <c r="DQ112" s="392">
        <f t="shared" si="543"/>
        <v>-7</v>
      </c>
      <c r="DR112" s="392">
        <f t="shared" si="543"/>
        <v>3</v>
      </c>
      <c r="DS112" s="392">
        <f t="shared" si="543"/>
        <v>-5</v>
      </c>
      <c r="DT112" s="392">
        <f t="shared" si="543"/>
        <v>-79</v>
      </c>
      <c r="DU112" s="392"/>
      <c r="DV112" s="392"/>
      <c r="DW112" s="392"/>
      <c r="DX112" s="392"/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55</v>
      </c>
    </row>
    <row r="113" spans="1:133" s="65" customFormat="1" ht="15.75" thickBot="1">
      <c r="A113" s="139"/>
      <c r="B113" s="59" t="s">
        <v>144</v>
      </c>
      <c r="C113" s="60">
        <f>SUM(C108:C112)</f>
        <v>173283</v>
      </c>
      <c r="D113" s="61">
        <f t="shared" si="544" ref="D113:BU120">SUM(D108:D112)</f>
        <v>177188</v>
      </c>
      <c r="E113" s="61">
        <f t="shared" si="544"/>
        <v>180789</v>
      </c>
      <c r="F113" s="63">
        <f t="shared" si="544"/>
        <v>164395</v>
      </c>
      <c r="G113" s="61">
        <f t="shared" si="544"/>
        <v>173651</v>
      </c>
      <c r="H113" s="61">
        <f t="shared" si="544"/>
        <v>170591</v>
      </c>
      <c r="I113" s="61">
        <f t="shared" si="544"/>
        <v>163123</v>
      </c>
      <c r="J113" s="61">
        <f t="shared" si="544"/>
        <v>185201</v>
      </c>
      <c r="K113" s="61">
        <f t="shared" si="544"/>
        <v>161890</v>
      </c>
      <c r="L113" s="62">
        <f t="shared" si="544"/>
        <v>183335</v>
      </c>
      <c r="M113" s="61">
        <f t="shared" si="544"/>
        <v>192119</v>
      </c>
      <c r="N113" s="61">
        <f t="shared" si="544"/>
        <v>172412</v>
      </c>
      <c r="O113" s="61">
        <f t="shared" si="544"/>
        <v>191960</v>
      </c>
      <c r="P113" s="61">
        <f t="shared" si="544"/>
        <v>182354</v>
      </c>
      <c r="Q113" s="61">
        <f t="shared" si="544"/>
        <v>183714</v>
      </c>
      <c r="R113" s="61">
        <f t="shared" si="544"/>
        <v>185006</v>
      </c>
      <c r="S113" s="61">
        <f t="shared" si="544"/>
        <v>179950</v>
      </c>
      <c r="T113" s="61">
        <f t="shared" si="544"/>
        <v>178018</v>
      </c>
      <c r="U113" s="61">
        <f t="shared" si="544"/>
        <v>177036</v>
      </c>
      <c r="V113" s="61">
        <f t="shared" si="544"/>
        <v>172788</v>
      </c>
      <c r="W113" s="61">
        <f t="shared" si="544"/>
        <v>171282</v>
      </c>
      <c r="X113" s="62">
        <f t="shared" si="544"/>
        <v>189281</v>
      </c>
      <c r="Y113" s="61">
        <f t="shared" si="544"/>
        <v>168981</v>
      </c>
      <c r="Z113" s="61">
        <f t="shared" si="544"/>
        <v>177497</v>
      </c>
      <c r="AA113" s="61">
        <f t="shared" si="544"/>
        <v>210900</v>
      </c>
      <c r="AB113" s="61">
        <f t="shared" si="544"/>
        <v>179738</v>
      </c>
      <c r="AC113" s="61">
        <f t="shared" si="544"/>
        <v>189773</v>
      </c>
      <c r="AD113" s="61">
        <f t="shared" si="544"/>
        <v>186881</v>
      </c>
      <c r="AE113" s="61">
        <f t="shared" si="544"/>
        <v>181086</v>
      </c>
      <c r="AF113" s="61">
        <f t="shared" si="544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60">
        <v>205014</v>
      </c>
      <c r="BJ113" s="523">
        <v>190611</v>
      </c>
      <c r="BK113" s="547">
        <v>194519</v>
      </c>
      <c r="BL113" s="63">
        <v>199366</v>
      </c>
      <c r="BM113" s="270">
        <v>164203</v>
      </c>
      <c r="BN113" s="270">
        <v>169011</v>
      </c>
      <c r="BO113" s="63"/>
      <c r="BP113" s="270"/>
      <c r="BQ113" s="270"/>
      <c r="BR113" s="270"/>
      <c r="BS113" s="270"/>
      <c r="BT113" s="270"/>
      <c r="BU113" s="60">
        <f t="shared" si="544"/>
        <v>18677</v>
      </c>
      <c r="BV113" s="64">
        <f t="shared" si="545" ref="BV113:BX113">SUM(BV108:BV112)</f>
        <v>5166</v>
      </c>
      <c r="BW113" s="64">
        <f t="shared" si="545"/>
        <v>2925</v>
      </c>
      <c r="BX113" s="64">
        <f t="shared" si="545"/>
        <v>20611</v>
      </c>
      <c r="BY113" s="64">
        <f t="shared" si="546" ref="BY113">SUM(BY108:BY112)</f>
        <v>6299</v>
      </c>
      <c r="BZ113" s="64">
        <f t="shared" si="547" ref="BZ113:CH113">SUM(BZ108:BZ112)</f>
        <v>7427</v>
      </c>
      <c r="CA113" s="64">
        <f t="shared" si="547"/>
        <v>13913</v>
      </c>
      <c r="CB113" s="64">
        <f t="shared" si="547"/>
        <v>-12413</v>
      </c>
      <c r="CC113" s="64">
        <f t="shared" si="547"/>
        <v>9392</v>
      </c>
      <c r="CD113" s="380">
        <f t="shared" si="547"/>
        <v>5946</v>
      </c>
      <c r="CE113" s="403">
        <f t="shared" si="547"/>
        <v>-23138</v>
      </c>
      <c r="CF113" s="64">
        <f t="shared" si="547"/>
        <v>5085</v>
      </c>
      <c r="CG113" s="64">
        <f t="shared" si="547"/>
        <v>18940</v>
      </c>
      <c r="CH113" s="64">
        <f t="shared" si="547"/>
        <v>-2616</v>
      </c>
      <c r="CI113" s="64">
        <f t="shared" si="548" ref="CI113:CJ113">SUM(CI108:CI112)</f>
        <v>6059</v>
      </c>
      <c r="CJ113" s="221">
        <f t="shared" si="548"/>
        <v>1875</v>
      </c>
      <c r="CK113" s="221">
        <f t="shared" si="549" ref="CK113:CL113">SUM(CK108:CK112)</f>
        <v>1136</v>
      </c>
      <c r="CL113" s="221">
        <f t="shared" si="549"/>
        <v>7189</v>
      </c>
      <c r="CM113" s="221">
        <f t="shared" si="550" ref="CM113">SUM(CM108:CM112)</f>
        <v>-3067</v>
      </c>
      <c r="CN113" s="221">
        <f t="shared" si="551" ref="CN113:CO113">SUM(CN108:CN112)</f>
        <v>-2259</v>
      </c>
      <c r="CO113" s="221">
        <f t="shared" si="551"/>
        <v>17965</v>
      </c>
      <c r="CP113" s="380">
        <f t="shared" si="552" ref="CP113:CQ113">SUM(CP108:CP112)</f>
        <v>-11585</v>
      </c>
      <c r="CQ113" s="342">
        <f t="shared" si="552"/>
        <v>18213</v>
      </c>
      <c r="CR113" s="221">
        <f t="shared" si="553" ref="CR113">SUM(CR108:CR112)</f>
        <v>16417</v>
      </c>
      <c r="CS113" s="221">
        <f t="shared" si="554" ref="CS113">SUM(CS108:CS112)</f>
        <v>430</v>
      </c>
      <c r="CT113" s="221">
        <f t="shared" si="555" ref="CT113">SUM(CT108:CT112)</f>
        <v>-3241</v>
      </c>
      <c r="CU113" s="221">
        <f t="shared" si="556" ref="CU113">SUM(CU108:CU112)</f>
        <v>-3343</v>
      </c>
      <c r="CV113" s="221">
        <f t="shared" si="557" ref="CV113">SUM(CV108:CV112)</f>
        <v>981</v>
      </c>
      <c r="CW113" s="221">
        <f t="shared" si="558" ref="CW113">SUM(CW108:CW112)</f>
        <v>-2743</v>
      </c>
      <c r="CX113" s="221">
        <f t="shared" si="559" ref="CX113">SUM(CX108:CX112)</f>
        <v>10471</v>
      </c>
      <c r="CY113" s="221">
        <f t="shared" si="560" ref="CY113">SUM(CY108:CY112)</f>
        <v>2124</v>
      </c>
      <c r="CZ113" s="221">
        <f t="shared" si="561" ref="CZ113">SUM(CZ108:CZ112)</f>
        <v>8780</v>
      </c>
      <c r="DA113" s="221">
        <f t="shared" si="562" ref="DA113">SUM(DA108:DA112)</f>
        <v>92</v>
      </c>
      <c r="DB113" s="380">
        <f t="shared" si="563" ref="DB113">SUM(DB108:DB112)</f>
        <v>2237</v>
      </c>
      <c r="DC113" s="380">
        <f t="shared" si="564" ref="DC113">SUM(DC108:DC112)</f>
        <v>6760</v>
      </c>
      <c r="DD113" s="380">
        <f t="shared" si="565" ref="DD113">SUM(DD108:DD112)</f>
        <v>-5727</v>
      </c>
      <c r="DE113" s="380">
        <f t="shared" si="566" ref="DE113">SUM(DE108:DE112)</f>
        <v>-3035</v>
      </c>
      <c r="DF113" s="380">
        <f t="shared" si="567" ref="DF113:DG113">SUM(DF108:DF112)</f>
        <v>-4091</v>
      </c>
      <c r="DG113" s="380">
        <f t="shared" si="567"/>
        <v>21939</v>
      </c>
      <c r="DH113" s="380">
        <f t="shared" si="568" ref="DH113">SUM(DH108:DH112)</f>
        <v>4457</v>
      </c>
      <c r="DI113" s="380">
        <f t="shared" si="569" ref="DI113">SUM(DI108:DI112)</f>
        <v>-14270</v>
      </c>
      <c r="DJ113" s="380">
        <f t="shared" si="570" ref="DJ113:DK113">SUM(DJ108:DJ112)</f>
        <v>-3638</v>
      </c>
      <c r="DK113" s="380">
        <f t="shared" si="570"/>
        <v>-2692</v>
      </c>
      <c r="DL113" s="380">
        <f t="shared" si="571" ref="DL113:DM113">SUM(DL108:DL112)</f>
        <v>7355</v>
      </c>
      <c r="DM113" s="380">
        <f t="shared" si="571"/>
        <v>-4815</v>
      </c>
      <c r="DN113" s="380">
        <f t="shared" si="572" ref="DN113:DO113">SUM(DN108:DN112)</f>
        <v>-10346</v>
      </c>
      <c r="DO113" s="380">
        <f t="shared" si="572"/>
        <v>11060</v>
      </c>
      <c r="DP113" s="380">
        <f t="shared" si="573" ref="DP113">SUM(DP108:DP112)</f>
        <v>2424</v>
      </c>
      <c r="DQ113" s="380">
        <f t="shared" si="574" ref="DQ113:DR113">SUM(DQ108:DQ112)</f>
        <v>-13776</v>
      </c>
      <c r="DR113" s="380">
        <f t="shared" si="574"/>
        <v>26960</v>
      </c>
      <c r="DS113" s="380">
        <f t="shared" si="575" ref="DS113:DT113">SUM(DS108:DS112)</f>
        <v>-44166</v>
      </c>
      <c r="DT113" s="380">
        <f t="shared" si="575"/>
        <v>-23308</v>
      </c>
      <c r="DU113" s="380"/>
      <c r="DV113" s="380"/>
      <c r="DW113" s="380"/>
      <c r="DX113" s="380"/>
      <c r="DY113" s="380"/>
      <c r="DZ113" s="380"/>
      <c r="EA113" s="380"/>
      <c r="EB113" s="262"/>
      <c r="EC113" s="63">
        <f t="shared" si="507"/>
        <v>169011</v>
      </c>
    </row>
    <row r="114" spans="1:133" s="31" customFormat="1" ht="15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64"/>
      <c r="BJ114" s="528"/>
      <c r="BK114" s="551"/>
      <c r="BL114" s="87"/>
      <c r="BM114" s="275"/>
      <c r="BN114" s="275"/>
      <c r="BO114" s="87"/>
      <c r="BP114" s="275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ht="15">
      <c r="A115" s="138"/>
      <c r="B115" s="32" t="s">
        <v>139</v>
      </c>
      <c r="C115" s="89">
        <f t="shared" si="576" ref="C115:W115">C94-C101</f>
        <v>3997757</v>
      </c>
      <c r="D115" s="90">
        <f t="shared" si="576"/>
        <v>-2434959.6499999985</v>
      </c>
      <c r="E115" s="90">
        <f t="shared" si="576"/>
        <v>-4930005.0300000012</v>
      </c>
      <c r="F115" s="28">
        <f t="shared" si="576"/>
        <v>-5020871.6199999992</v>
      </c>
      <c r="G115" s="90">
        <f t="shared" si="576"/>
        <v>-4805479.1400000006</v>
      </c>
      <c r="H115" s="90">
        <f t="shared" si="576"/>
        <v>-4186185.1399999997</v>
      </c>
      <c r="I115" s="90">
        <f t="shared" si="576"/>
        <v>-3015624.3799999999</v>
      </c>
      <c r="J115" s="90">
        <f t="shared" si="576"/>
        <v>-2116909.3099999996</v>
      </c>
      <c r="K115" s="90">
        <f t="shared" si="576"/>
        <v>1901879.3100000005</v>
      </c>
      <c r="L115" s="91">
        <f t="shared" si="576"/>
        <v>8254796.7199999988</v>
      </c>
      <c r="M115" s="90">
        <f t="shared" si="576"/>
        <v>7334101.3399999999</v>
      </c>
      <c r="N115" s="90">
        <f t="shared" si="576"/>
        <v>5089337.1999999993</v>
      </c>
      <c r="O115" s="90">
        <f t="shared" si="576"/>
        <v>1321272.1900000013</v>
      </c>
      <c r="P115" s="90">
        <f t="shared" si="576"/>
        <v>2051746.4699999988</v>
      </c>
      <c r="Q115" s="90">
        <f t="shared" si="576"/>
        <v>-2393759.9000000004</v>
      </c>
      <c r="R115" s="90">
        <f t="shared" si="576"/>
        <v>-5254227.7699999986</v>
      </c>
      <c r="S115" s="90">
        <f t="shared" si="576"/>
        <v>-3682278.2300000004</v>
      </c>
      <c r="T115" s="90">
        <f t="shared" si="576"/>
        <v>-3921397.2500000009</v>
      </c>
      <c r="U115" s="90">
        <f t="shared" si="576"/>
        <v>-2791901.2600000007</v>
      </c>
      <c r="V115" s="90">
        <f t="shared" si="576"/>
        <v>-2209058</v>
      </c>
      <c r="W115" s="90">
        <f t="shared" si="576"/>
        <v>935974.97000000067</v>
      </c>
      <c r="X115" s="91">
        <f t="shared" si="577" ref="X115:AB115">X94-X101</f>
        <v>6205179.6700000018</v>
      </c>
      <c r="Y115" s="90">
        <f t="shared" si="577"/>
        <v>11713383</v>
      </c>
      <c r="Z115" s="90">
        <f t="shared" si="577"/>
        <v>9781637</v>
      </c>
      <c r="AA115" s="90">
        <f t="shared" si="577"/>
        <v>1305399.1799999997</v>
      </c>
      <c r="AB115" s="90">
        <f t="shared" si="577"/>
        <v>-805391.5700000003</v>
      </c>
      <c r="AC115" s="90">
        <f t="shared" si="578" ref="AC115:AD115">AC94-AC101</f>
        <v>-4629342.6399999987</v>
      </c>
      <c r="AD115" s="90">
        <f t="shared" si="578"/>
        <v>-5185722.6600000011</v>
      </c>
      <c r="AE115" s="90">
        <f>AE94-AE101</f>
        <v>-4378483</v>
      </c>
      <c r="AF115" s="90">
        <f t="shared" si="579" ref="AF115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70">
        <v>10766649</v>
      </c>
      <c r="BJ115" s="533">
        <v>9998811</v>
      </c>
      <c r="BK115" s="557">
        <v>3653478</v>
      </c>
      <c r="BL115" s="28">
        <v>1358617</v>
      </c>
      <c r="BM115" s="279">
        <v>-5477978</v>
      </c>
      <c r="BN115" s="279">
        <v>-11736087</v>
      </c>
      <c r="BO115" s="28"/>
      <c r="BP115" s="279"/>
      <c r="BQ115" s="279"/>
      <c r="BR115" s="279"/>
      <c r="BS115" s="279"/>
      <c r="BT115" s="279"/>
      <c r="BU115" s="89">
        <f t="shared" si="580" ref="BU115:CD119">O115-C115</f>
        <v>-2676484.8099999987</v>
      </c>
      <c r="BV115" s="92">
        <f t="shared" si="580"/>
        <v>4486706.1199999973</v>
      </c>
      <c r="BW115" s="92">
        <f t="shared" si="580"/>
        <v>2536245.1300000008</v>
      </c>
      <c r="BX115" s="92">
        <f t="shared" si="580"/>
        <v>-233356.14999999944</v>
      </c>
      <c r="BY115" s="92">
        <f t="shared" si="580"/>
        <v>1123200.9100000001</v>
      </c>
      <c r="BZ115" s="92">
        <f t="shared" si="580"/>
        <v>264787.88999999873</v>
      </c>
      <c r="CA115" s="92">
        <f t="shared" si="580"/>
        <v>223723.11999999918</v>
      </c>
      <c r="CB115" s="92">
        <f t="shared" si="580"/>
        <v>-92148.69000000041</v>
      </c>
      <c r="CC115" s="92">
        <f t="shared" si="580"/>
        <v>-965904.33999999985</v>
      </c>
      <c r="CD115" s="390">
        <f t="shared" si="580"/>
        <v>-2049617.049999997</v>
      </c>
      <c r="CE115" s="413">
        <f t="shared" si="581" ref="CE115:CN119">Y115-M115</f>
        <v>4379281.6600000001</v>
      </c>
      <c r="CF115" s="92">
        <f t="shared" si="581"/>
        <v>4692299.8000000007</v>
      </c>
      <c r="CG115" s="92">
        <f t="shared" si="581"/>
        <v>-15873.010000001639</v>
      </c>
      <c r="CH115" s="92">
        <f t="shared" si="581"/>
        <v>-2857138.0399999991</v>
      </c>
      <c r="CI115" s="92">
        <f t="shared" si="581"/>
        <v>-2235582.7399999984</v>
      </c>
      <c r="CJ115" s="231">
        <f t="shared" si="581"/>
        <v>68505.109999997541</v>
      </c>
      <c r="CK115" s="231">
        <f t="shared" si="581"/>
        <v>-696204.76999999955</v>
      </c>
      <c r="CL115" s="231">
        <f t="shared" si="581"/>
        <v>-97718.479999998584</v>
      </c>
      <c r="CM115" s="231">
        <f t="shared" si="581"/>
        <v>263022.26000000071</v>
      </c>
      <c r="CN115" s="231">
        <f t="shared" si="581"/>
        <v>-9066</v>
      </c>
      <c r="CO115" s="231">
        <f t="shared" si="582" ref="CO115:CX119">AI115-W115</f>
        <v>536386.02999999933</v>
      </c>
      <c r="CP115" s="390">
        <f t="shared" si="582"/>
        <v>5591207.3299999982</v>
      </c>
      <c r="CQ115" s="352">
        <f t="shared" si="582"/>
        <v>28963</v>
      </c>
      <c r="CR115" s="231">
        <f t="shared" si="582"/>
        <v>-1686877</v>
      </c>
      <c r="CS115" s="231">
        <f t="shared" si="582"/>
        <v>252990.8200000003</v>
      </c>
      <c r="CT115" s="231">
        <f t="shared" si="582"/>
        <v>2142580.5700000003</v>
      </c>
      <c r="CU115" s="231">
        <f t="shared" si="582"/>
        <v>-83383.360000001267</v>
      </c>
      <c r="CV115" s="231">
        <f t="shared" si="582"/>
        <v>-1065614.3399999989</v>
      </c>
      <c r="CW115" s="231">
        <f t="shared" si="582"/>
        <v>76561</v>
      </c>
      <c r="CX115" s="231">
        <f t="shared" si="582"/>
        <v>-1903329.2700000005</v>
      </c>
      <c r="CY115" s="231">
        <f t="shared" si="583" ref="CY115:DH119">AS115-AG115</f>
        <v>-227345</v>
      </c>
      <c r="CZ115" s="231">
        <f t="shared" si="583"/>
        <v>-306031</v>
      </c>
      <c r="DA115" s="231">
        <f t="shared" si="583"/>
        <v>-936322</v>
      </c>
      <c r="DB115" s="390">
        <f t="shared" si="583"/>
        <v>119517</v>
      </c>
      <c r="DC115" s="390">
        <f t="shared" si="583"/>
        <v>-107804</v>
      </c>
      <c r="DD115" s="390">
        <f t="shared" si="583"/>
        <v>-799741</v>
      </c>
      <c r="DE115" s="390">
        <f t="shared" si="583"/>
        <v>1784085</v>
      </c>
      <c r="DF115" s="390">
        <f t="shared" si="583"/>
        <v>-1848006</v>
      </c>
      <c r="DG115" s="390">
        <f t="shared" si="583"/>
        <v>-3539291</v>
      </c>
      <c r="DH115" s="390">
        <f t="shared" si="583"/>
        <v>29933</v>
      </c>
      <c r="DI115" s="390">
        <f t="shared" si="584" ref="DI115:DT119">BC115-AQ115</f>
        <v>276233</v>
      </c>
      <c r="DJ115" s="390">
        <f t="shared" si="584"/>
        <v>999849</v>
      </c>
      <c r="DK115" s="390">
        <f t="shared" si="584"/>
        <v>-955141</v>
      </c>
      <c r="DL115" s="390">
        <f t="shared" si="584"/>
        <v>-1096504</v>
      </c>
      <c r="DM115" s="390">
        <f t="shared" si="584"/>
        <v>2779167</v>
      </c>
      <c r="DN115" s="390">
        <f t="shared" si="584"/>
        <v>2244393</v>
      </c>
      <c r="DO115" s="390">
        <f t="shared" si="584"/>
        <v>-867893</v>
      </c>
      <c r="DP115" s="390">
        <f t="shared" si="584"/>
        <v>2703792</v>
      </c>
      <c r="DQ115" s="390">
        <f t="shared" si="584"/>
        <v>311003</v>
      </c>
      <c r="DR115" s="390">
        <f t="shared" si="584"/>
        <v>1869434</v>
      </c>
      <c r="DS115" s="390">
        <f t="shared" si="584"/>
        <v>2774039</v>
      </c>
      <c r="DT115" s="390">
        <f t="shared" si="584"/>
        <v>-5514683</v>
      </c>
      <c r="DU115" s="390"/>
      <c r="DV115" s="390"/>
      <c r="DW115" s="390"/>
      <c r="DX115" s="390"/>
      <c r="DY115" s="390"/>
      <c r="DZ115" s="390"/>
      <c r="EA115" s="390"/>
      <c r="EB115" s="326"/>
      <c r="EC115" s="28">
        <f>EC94-EC101</f>
        <v>-1949760</v>
      </c>
    </row>
    <row r="116" spans="1:133" s="31" customFormat="1" ht="15">
      <c r="A116" s="138"/>
      <c r="B116" s="32" t="s">
        <v>140</v>
      </c>
      <c r="C116" s="89">
        <f t="shared" si="585" ref="C116:W116">C95-C102</f>
        <v>951788.86999999988</v>
      </c>
      <c r="D116" s="90">
        <f t="shared" si="585"/>
        <v>601979.45000000019</v>
      </c>
      <c r="E116" s="90">
        <f t="shared" si="585"/>
        <v>62038.300000000047</v>
      </c>
      <c r="F116" s="28">
        <f t="shared" si="585"/>
        <v>-197824.2300000001</v>
      </c>
      <c r="G116" s="90">
        <f t="shared" si="585"/>
        <v>-160788.20999999996</v>
      </c>
      <c r="H116" s="90">
        <f t="shared" si="585"/>
        <v>-139041.77000000002</v>
      </c>
      <c r="I116" s="90">
        <f t="shared" si="585"/>
        <v>-101430.63</v>
      </c>
      <c r="J116" s="90">
        <f t="shared" si="585"/>
        <v>3822.929999999993</v>
      </c>
      <c r="K116" s="90">
        <f t="shared" si="585"/>
        <v>351518.92999999999</v>
      </c>
      <c r="L116" s="91">
        <f t="shared" si="585"/>
        <v>1439998.4500000002</v>
      </c>
      <c r="M116" s="90">
        <f t="shared" si="585"/>
        <v>727321.6100000001</v>
      </c>
      <c r="N116" s="90">
        <f t="shared" si="585"/>
        <v>911191.83999999997</v>
      </c>
      <c r="O116" s="90">
        <f t="shared" si="585"/>
        <v>711925.75999999989</v>
      </c>
      <c r="P116" s="90">
        <f t="shared" si="585"/>
        <v>761787.06000000006</v>
      </c>
      <c r="Q116" s="90">
        <f t="shared" si="585"/>
        <v>187886.59000000008</v>
      </c>
      <c r="R116" s="90">
        <f t="shared" si="585"/>
        <v>-91163.960000000021</v>
      </c>
      <c r="S116" s="90">
        <f t="shared" si="585"/>
        <v>-86938.280000000028</v>
      </c>
      <c r="T116" s="90">
        <f t="shared" si="585"/>
        <v>-82867.219999999972</v>
      </c>
      <c r="U116" s="90">
        <f t="shared" si="585"/>
        <v>-22675.460000000021</v>
      </c>
      <c r="V116" s="90">
        <f t="shared" si="585"/>
        <v>49264</v>
      </c>
      <c r="W116" s="90">
        <f t="shared" si="585"/>
        <v>431857.93000000005</v>
      </c>
      <c r="X116" s="91">
        <f t="shared" si="586" ref="X116:AB116">X95-X102</f>
        <v>1253579.2899999998</v>
      </c>
      <c r="Y116" s="90">
        <f t="shared" si="586"/>
        <v>1471464</v>
      </c>
      <c r="Z116" s="90">
        <f t="shared" si="586"/>
        <v>1415582</v>
      </c>
      <c r="AA116" s="90">
        <f t="shared" si="586"/>
        <v>1057834.0999999999</v>
      </c>
      <c r="AB116" s="90">
        <f t="shared" si="586"/>
        <v>985221.94000000006</v>
      </c>
      <c r="AC116" s="90">
        <f t="shared" si="587" ref="AC116:AD116">AC95-AC102</f>
        <v>-50333.20000000007</v>
      </c>
      <c r="AD116" s="90">
        <f t="shared" si="587"/>
        <v>-334021.85999999999</v>
      </c>
      <c r="AE116" s="90">
        <f t="shared" si="588" ref="AE116:AF116">AE95-AE102</f>
        <v>-142045</v>
      </c>
      <c r="AF116" s="90">
        <f t="shared" si="588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70">
        <v>2388418</v>
      </c>
      <c r="BJ116" s="533">
        <v>2850268</v>
      </c>
      <c r="BK116" s="557">
        <v>1585343</v>
      </c>
      <c r="BL116" s="28">
        <v>1750376</v>
      </c>
      <c r="BM116" s="279">
        <v>-31012</v>
      </c>
      <c r="BN116" s="279">
        <v>-1163814</v>
      </c>
      <c r="BO116" s="28"/>
      <c r="BP116" s="279"/>
      <c r="BQ116" s="279"/>
      <c r="BR116" s="279"/>
      <c r="BS116" s="279"/>
      <c r="BT116" s="279"/>
      <c r="BU116" s="89">
        <f t="shared" si="580"/>
        <v>-239863.10999999999</v>
      </c>
      <c r="BV116" s="92">
        <f t="shared" si="580"/>
        <v>159807.60999999987</v>
      </c>
      <c r="BW116" s="92">
        <f t="shared" si="580"/>
        <v>125848.29000000004</v>
      </c>
      <c r="BX116" s="92">
        <f t="shared" si="580"/>
        <v>106660.27000000008</v>
      </c>
      <c r="BY116" s="92">
        <f t="shared" si="580"/>
        <v>73849.929999999935</v>
      </c>
      <c r="BZ116" s="92">
        <f t="shared" si="580"/>
        <v>56174.550000000047</v>
      </c>
      <c r="CA116" s="92">
        <f t="shared" si="580"/>
        <v>78755.169999999984</v>
      </c>
      <c r="CB116" s="92">
        <f t="shared" si="580"/>
        <v>45441.070000000007</v>
      </c>
      <c r="CC116" s="92">
        <f t="shared" si="580"/>
        <v>80339.000000000058</v>
      </c>
      <c r="CD116" s="390">
        <f t="shared" si="580"/>
        <v>-186419.16000000038</v>
      </c>
      <c r="CE116" s="413">
        <f t="shared" si="581"/>
        <v>744142.3899999999</v>
      </c>
      <c r="CF116" s="92">
        <f t="shared" si="581"/>
        <v>504390.16000000003</v>
      </c>
      <c r="CG116" s="92">
        <f t="shared" si="581"/>
        <v>345908.33999999997</v>
      </c>
      <c r="CH116" s="92">
        <f t="shared" si="581"/>
        <v>223434.88</v>
      </c>
      <c r="CI116" s="92">
        <f t="shared" si="581"/>
        <v>-238219.79000000015</v>
      </c>
      <c r="CJ116" s="231">
        <f t="shared" si="581"/>
        <v>-242857.89999999997</v>
      </c>
      <c r="CK116" s="231">
        <f t="shared" si="581"/>
        <v>-55106.719999999972</v>
      </c>
      <c r="CL116" s="231">
        <f t="shared" si="581"/>
        <v>-81473.920000000042</v>
      </c>
      <c r="CM116" s="231">
        <f t="shared" si="581"/>
        <v>-55079.539999999979</v>
      </c>
      <c r="CN116" s="231">
        <f t="shared" si="581"/>
        <v>-50237</v>
      </c>
      <c r="CO116" s="231">
        <f t="shared" si="582"/>
        <v>-1103831.9300000002</v>
      </c>
      <c r="CP116" s="390">
        <f t="shared" si="582"/>
        <v>563419.7100000002</v>
      </c>
      <c r="CQ116" s="352">
        <f t="shared" si="582"/>
        <v>272044</v>
      </c>
      <c r="CR116" s="231">
        <f t="shared" si="582"/>
        <v>620056</v>
      </c>
      <c r="CS116" s="231">
        <f t="shared" si="582"/>
        <v>438298.90000000014</v>
      </c>
      <c r="CT116" s="231">
        <f t="shared" si="582"/>
        <v>-35736.940000000061</v>
      </c>
      <c r="CU116" s="231">
        <f t="shared" si="582"/>
        <v>198962.20000000007</v>
      </c>
      <c r="CV116" s="231">
        <f t="shared" si="582"/>
        <v>367492.85999999999</v>
      </c>
      <c r="CW116" s="231">
        <f t="shared" si="582"/>
        <v>56260</v>
      </c>
      <c r="CX116" s="231">
        <f t="shared" si="582"/>
        <v>4829.140000000014</v>
      </c>
      <c r="CY116" s="231">
        <f t="shared" si="583"/>
        <v>136005</v>
      </c>
      <c r="CZ116" s="231">
        <f t="shared" si="583"/>
        <v>120662</v>
      </c>
      <c r="DA116" s="231">
        <f t="shared" si="583"/>
        <v>1409668</v>
      </c>
      <c r="DB116" s="390">
        <f t="shared" si="583"/>
        <v>821296</v>
      </c>
      <c r="DC116" s="390">
        <f t="shared" si="583"/>
        <v>520935</v>
      </c>
      <c r="DD116" s="390">
        <f t="shared" si="583"/>
        <v>94928</v>
      </c>
      <c r="DE116" s="390">
        <f t="shared" si="583"/>
        <v>550148</v>
      </c>
      <c r="DF116" s="390">
        <f t="shared" si="583"/>
        <v>22105</v>
      </c>
      <c r="DG116" s="390">
        <f t="shared" si="583"/>
        <v>-36133</v>
      </c>
      <c r="DH116" s="390">
        <f t="shared" si="583"/>
        <v>-91994</v>
      </c>
      <c r="DI116" s="390">
        <f t="shared" si="584"/>
        <v>-181152</v>
      </c>
      <c r="DJ116" s="390">
        <f t="shared" si="584"/>
        <v>-39978</v>
      </c>
      <c r="DK116" s="390">
        <f t="shared" si="584"/>
        <v>-176752</v>
      </c>
      <c r="DL116" s="390">
        <f t="shared" si="584"/>
        <v>-186305</v>
      </c>
      <c r="DM116" s="390">
        <f t="shared" si="584"/>
        <v>215764</v>
      </c>
      <c r="DN116" s="390">
        <f t="shared" si="584"/>
        <v>-69434</v>
      </c>
      <c r="DO116" s="390">
        <f t="shared" si="584"/>
        <v>123975</v>
      </c>
      <c r="DP116" s="390">
        <f t="shared" si="584"/>
        <v>719702</v>
      </c>
      <c r="DQ116" s="390">
        <f t="shared" si="584"/>
        <v>-460938</v>
      </c>
      <c r="DR116" s="390">
        <f t="shared" si="584"/>
        <v>778786</v>
      </c>
      <c r="DS116" s="390">
        <f t="shared" si="584"/>
        <v>-143508</v>
      </c>
      <c r="DT116" s="390">
        <f t="shared" si="584"/>
        <v>-1105291</v>
      </c>
      <c r="DU116" s="390"/>
      <c r="DV116" s="390"/>
      <c r="DW116" s="390"/>
      <c r="DX116" s="390"/>
      <c r="DY116" s="390"/>
      <c r="DZ116" s="390"/>
      <c r="EA116" s="390"/>
      <c r="EB116" s="326"/>
      <c r="EC116" s="28">
        <f>EC95-EC102</f>
        <v>-113566</v>
      </c>
    </row>
    <row r="117" spans="1:133" s="31" customFormat="1" ht="15">
      <c r="A117" s="138"/>
      <c r="B117" s="32" t="s">
        <v>141</v>
      </c>
      <c r="C117" s="89">
        <f t="shared" si="589" ref="C117:O119">C96-C103</f>
        <v>-104302.54000000004</v>
      </c>
      <c r="D117" s="90">
        <f t="shared" si="589"/>
        <v>-1755182.2299999995</v>
      </c>
      <c r="E117" s="90">
        <f t="shared" si="589"/>
        <v>-1948767.9399999999</v>
      </c>
      <c r="F117" s="28">
        <f t="shared" si="589"/>
        <v>-929437.5</v>
      </c>
      <c r="G117" s="90">
        <f t="shared" si="589"/>
        <v>-672581.00000000023</v>
      </c>
      <c r="H117" s="90">
        <f t="shared" si="589"/>
        <v>-346288.80000000005</v>
      </c>
      <c r="I117" s="90">
        <f t="shared" si="589"/>
        <v>-193194.93999999994</v>
      </c>
      <c r="J117" s="90">
        <f t="shared" si="589"/>
        <v>2512.75</v>
      </c>
      <c r="K117" s="90">
        <f t="shared" si="589"/>
        <v>838812.15000000014</v>
      </c>
      <c r="L117" s="91">
        <f t="shared" si="589"/>
        <v>6081024.6299999999</v>
      </c>
      <c r="M117" s="90">
        <f t="shared" si="589"/>
        <v>422265.70000000019</v>
      </c>
      <c r="N117" s="90">
        <f t="shared" si="589"/>
        <v>772946.49000000022</v>
      </c>
      <c r="O117" s="90">
        <f t="shared" si="589"/>
        <v>-1052330.7599999998</v>
      </c>
      <c r="P117" s="90">
        <f t="shared" si="590" ref="P117:R117">P96-P103</f>
        <v>239278.33999999985</v>
      </c>
      <c r="Q117" s="90">
        <f t="shared" si="590"/>
        <v>-1003257.3100000001</v>
      </c>
      <c r="R117" s="90">
        <f t="shared" si="590"/>
        <v>-1485214.45</v>
      </c>
      <c r="S117" s="90">
        <f t="shared" si="591" ref="S117:T117">S96-S103</f>
        <v>-603088.64999999991</v>
      </c>
      <c r="T117" s="90">
        <f t="shared" si="591"/>
        <v>-264208.98999999999</v>
      </c>
      <c r="U117" s="90">
        <f t="shared" si="592" ref="U117:V117">U96-U103</f>
        <v>-92809.920000000042</v>
      </c>
      <c r="V117" s="90">
        <f t="shared" si="592"/>
        <v>144555</v>
      </c>
      <c r="W117" s="90">
        <f t="shared" si="593" ref="W117:AB117">W96-W103</f>
        <v>758016.25999999978</v>
      </c>
      <c r="X117" s="91">
        <f t="shared" si="593"/>
        <v>2081410.5000000005</v>
      </c>
      <c r="Y117" s="90">
        <f t="shared" si="593"/>
        <v>2804774</v>
      </c>
      <c r="Z117" s="90">
        <f t="shared" si="593"/>
        <v>1383905</v>
      </c>
      <c r="AA117" s="90">
        <f t="shared" si="593"/>
        <v>-1398076.1000000006</v>
      </c>
      <c r="AB117" s="90">
        <f t="shared" si="593"/>
        <v>-1171613.2899999991</v>
      </c>
      <c r="AC117" s="90">
        <f t="shared" si="594" ref="AC117:AD117">AC96-AC103</f>
        <v>-1104657.8300000001</v>
      </c>
      <c r="AD117" s="90">
        <f t="shared" si="594"/>
        <v>-742757.20999999996</v>
      </c>
      <c r="AE117" s="90">
        <f t="shared" si="595" ref="AE117:AF117">AE96-AE103</f>
        <v>-416310</v>
      </c>
      <c r="AF117" s="90">
        <f t="shared" si="595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70">
        <v>1767078</v>
      </c>
      <c r="BJ117" s="533">
        <v>1453492</v>
      </c>
      <c r="BK117" s="557">
        <v>-932388</v>
      </c>
      <c r="BL117" s="28">
        <v>-321100</v>
      </c>
      <c r="BM117" s="279">
        <v>-2181015</v>
      </c>
      <c r="BN117" s="279">
        <v>-1931874</v>
      </c>
      <c r="BO117" s="28"/>
      <c r="BP117" s="279"/>
      <c r="BQ117" s="279"/>
      <c r="BR117" s="279"/>
      <c r="BS117" s="279"/>
      <c r="BT117" s="279"/>
      <c r="BU117" s="89">
        <f t="shared" si="580"/>
        <v>-948028.21999999974</v>
      </c>
      <c r="BV117" s="92">
        <f t="shared" si="580"/>
        <v>1994460.5699999994</v>
      </c>
      <c r="BW117" s="92">
        <f t="shared" si="580"/>
        <v>945510.62999999989</v>
      </c>
      <c r="BX117" s="92">
        <f t="shared" si="580"/>
        <v>-555776.94999999995</v>
      </c>
      <c r="BY117" s="92">
        <f t="shared" si="580"/>
        <v>69492.350000000326</v>
      </c>
      <c r="BZ117" s="92">
        <f t="shared" si="580"/>
        <v>82079.810000000056</v>
      </c>
      <c r="CA117" s="92">
        <f t="shared" si="580"/>
        <v>100385.0199999999</v>
      </c>
      <c r="CB117" s="92">
        <f t="shared" si="580"/>
        <v>142042.25</v>
      </c>
      <c r="CC117" s="92">
        <f t="shared" si="580"/>
        <v>-80795.890000000363</v>
      </c>
      <c r="CD117" s="390">
        <f t="shared" si="580"/>
        <v>-3999614.1299999994</v>
      </c>
      <c r="CE117" s="413">
        <f t="shared" si="581"/>
        <v>2382508.2999999998</v>
      </c>
      <c r="CF117" s="92">
        <f t="shared" si="581"/>
        <v>610958.50999999978</v>
      </c>
      <c r="CG117" s="92">
        <f t="shared" si="581"/>
        <v>-345745.34000000078</v>
      </c>
      <c r="CH117" s="92">
        <f t="shared" si="581"/>
        <v>-1410891.629999999</v>
      </c>
      <c r="CI117" s="92">
        <f t="shared" si="581"/>
        <v>-101400.52000000002</v>
      </c>
      <c r="CJ117" s="231">
        <f t="shared" si="581"/>
        <v>742457.23999999999</v>
      </c>
      <c r="CK117" s="231">
        <f t="shared" si="581"/>
        <v>186778.64999999991</v>
      </c>
      <c r="CL117" s="231">
        <f t="shared" si="581"/>
        <v>-22827.370000000112</v>
      </c>
      <c r="CM117" s="231">
        <f t="shared" si="581"/>
        <v>-120821.07999999996</v>
      </c>
      <c r="CN117" s="231">
        <f t="shared" si="581"/>
        <v>-48746</v>
      </c>
      <c r="CO117" s="231">
        <f t="shared" si="582"/>
        <v>243006.74000000022</v>
      </c>
      <c r="CP117" s="390">
        <f t="shared" si="582"/>
        <v>1017976.4999999995</v>
      </c>
      <c r="CQ117" s="352">
        <f t="shared" si="582"/>
        <v>122968</v>
      </c>
      <c r="CR117" s="231">
        <f t="shared" si="582"/>
        <v>-591361</v>
      </c>
      <c r="CS117" s="231">
        <f t="shared" si="582"/>
        <v>463176.10000000056</v>
      </c>
      <c r="CT117" s="231">
        <f t="shared" si="582"/>
        <v>-242082.71000000089</v>
      </c>
      <c r="CU117" s="231">
        <f t="shared" si="582"/>
        <v>-503003.16999999993</v>
      </c>
      <c r="CV117" s="231">
        <f t="shared" si="582"/>
        <v>-392726.79000000004</v>
      </c>
      <c r="CW117" s="231">
        <f t="shared" si="582"/>
        <v>-116006</v>
      </c>
      <c r="CX117" s="231">
        <f t="shared" si="582"/>
        <v>-390715.6399999999</v>
      </c>
      <c r="CY117" s="231">
        <f t="shared" si="583"/>
        <v>205362</v>
      </c>
      <c r="CZ117" s="231">
        <f t="shared" si="583"/>
        <v>-91657</v>
      </c>
      <c r="DA117" s="231">
        <f t="shared" si="583"/>
        <v>-326624</v>
      </c>
      <c r="DB117" s="390">
        <f t="shared" si="583"/>
        <v>281986</v>
      </c>
      <c r="DC117" s="390">
        <f t="shared" si="583"/>
        <v>-1570586</v>
      </c>
      <c r="DD117" s="390">
        <f t="shared" si="583"/>
        <v>125354</v>
      </c>
      <c r="DE117" s="390">
        <f t="shared" si="583"/>
        <v>59581</v>
      </c>
      <c r="DF117" s="390">
        <f t="shared" si="583"/>
        <v>36359</v>
      </c>
      <c r="DG117" s="390">
        <f t="shared" si="583"/>
        <v>176741</v>
      </c>
      <c r="DH117" s="390">
        <f t="shared" si="583"/>
        <v>80252</v>
      </c>
      <c r="DI117" s="390">
        <f t="shared" si="584"/>
        <v>-40779</v>
      </c>
      <c r="DJ117" s="390">
        <f t="shared" si="584"/>
        <v>307303</v>
      </c>
      <c r="DK117" s="390">
        <f t="shared" si="584"/>
        <v>-155041</v>
      </c>
      <c r="DL117" s="390">
        <f t="shared" si="584"/>
        <v>-16154</v>
      </c>
      <c r="DM117" s="390">
        <f t="shared" si="584"/>
        <v>926894</v>
      </c>
      <c r="DN117" s="390">
        <f t="shared" si="584"/>
        <v>-91856</v>
      </c>
      <c r="DO117" s="390">
        <f t="shared" si="584"/>
        <v>409922</v>
      </c>
      <c r="DP117" s="390">
        <f t="shared" si="584"/>
        <v>535594</v>
      </c>
      <c r="DQ117" s="390">
        <f t="shared" si="584"/>
        <v>-57069</v>
      </c>
      <c r="DR117" s="390">
        <f t="shared" si="584"/>
        <v>1056237</v>
      </c>
      <c r="DS117" s="390">
        <f t="shared" si="584"/>
        <v>-750095</v>
      </c>
      <c r="DT117" s="390">
        <f t="shared" si="584"/>
        <v>-876642</v>
      </c>
      <c r="DU117" s="390"/>
      <c r="DV117" s="390"/>
      <c r="DW117" s="390"/>
      <c r="DX117" s="390"/>
      <c r="DY117" s="390"/>
      <c r="DZ117" s="390"/>
      <c r="EA117" s="390"/>
      <c r="EB117" s="326"/>
      <c r="EC117" s="28">
        <f t="shared" si="596" ref="EC117">EC96-EC103</f>
        <v>-880336</v>
      </c>
    </row>
    <row r="118" spans="1:133" s="31" customFormat="1" ht="15">
      <c r="A118" s="138"/>
      <c r="B118" s="32" t="s">
        <v>142</v>
      </c>
      <c r="C118" s="89">
        <f t="shared" si="589"/>
        <v>3923158.2400000002</v>
      </c>
      <c r="D118" s="90">
        <f t="shared" si="589"/>
        <v>-1167779.9200000002</v>
      </c>
      <c r="E118" s="90">
        <f t="shared" si="589"/>
        <v>-975526.29999999981</v>
      </c>
      <c r="F118" s="28">
        <f t="shared" si="589"/>
        <v>250532.12000000011</v>
      </c>
      <c r="G118" s="90">
        <f t="shared" si="589"/>
        <v>-215453.20999999996</v>
      </c>
      <c r="H118" s="90">
        <f t="shared" si="589"/>
        <v>-85049.060000000056</v>
      </c>
      <c r="I118" s="90">
        <f t="shared" si="589"/>
        <v>-2503.6300000000047</v>
      </c>
      <c r="J118" s="90">
        <f t="shared" si="589"/>
        <v>127940.02000000002</v>
      </c>
      <c r="K118" s="90">
        <f t="shared" si="589"/>
        <v>536781.77000000002</v>
      </c>
      <c r="L118" s="91">
        <f t="shared" si="589"/>
        <v>1157722.4299999999</v>
      </c>
      <c r="M118" s="90">
        <f t="shared" si="589"/>
        <v>27743.979999999981</v>
      </c>
      <c r="N118" s="90">
        <f t="shared" si="589"/>
        <v>292919.37999999989</v>
      </c>
      <c r="O118" s="90">
        <f t="shared" si="589"/>
        <v>-442411.70000000019</v>
      </c>
      <c r="P118" s="90">
        <f t="shared" si="597" ref="P118:R118">P97-P104</f>
        <v>192033.72999999998</v>
      </c>
      <c r="Q118" s="90">
        <f t="shared" si="597"/>
        <v>-260180.35000000009</v>
      </c>
      <c r="R118" s="90">
        <f t="shared" si="597"/>
        <v>-827018.38</v>
      </c>
      <c r="S118" s="90">
        <f t="shared" si="598" ref="S118:T118">S97-S104</f>
        <v>-325603.08000000002</v>
      </c>
      <c r="T118" s="90">
        <f t="shared" si="598"/>
        <v>-86385.510000000009</v>
      </c>
      <c r="U118" s="90">
        <f t="shared" si="599" ref="U118:V118">U97-U104</f>
        <v>37877.860000000044</v>
      </c>
      <c r="V118" s="90">
        <f t="shared" si="599"/>
        <v>298495</v>
      </c>
      <c r="W118" s="90">
        <f t="shared" si="600" ref="W118:AB118">W97-W104</f>
        <v>476662.69</v>
      </c>
      <c r="X118" s="91">
        <f t="shared" si="600"/>
        <v>807394.00000000023</v>
      </c>
      <c r="Y118" s="90">
        <f t="shared" si="600"/>
        <v>1027537</v>
      </c>
      <c r="Z118" s="90">
        <f t="shared" si="600"/>
        <v>528762</v>
      </c>
      <c r="AA118" s="90">
        <f t="shared" si="600"/>
        <v>-804756.7200000002</v>
      </c>
      <c r="AB118" s="90">
        <f t="shared" si="600"/>
        <v>-467298.16000000015</v>
      </c>
      <c r="AC118" s="90">
        <f t="shared" si="601" ref="AC118:AD118">AC97-AC104</f>
        <v>-476306.38000000012</v>
      </c>
      <c r="AD118" s="90">
        <f t="shared" si="601"/>
        <v>-279363.90000000002</v>
      </c>
      <c r="AE118" s="90">
        <f t="shared" si="602" ref="AE118:AF118">AE97-AE104</f>
        <v>-249287</v>
      </c>
      <c r="AF118" s="90">
        <f t="shared" si="602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70">
        <v>95965</v>
      </c>
      <c r="BJ118" s="533">
        <v>624334</v>
      </c>
      <c r="BK118" s="557">
        <v>-220802</v>
      </c>
      <c r="BL118" s="28">
        <v>-257708</v>
      </c>
      <c r="BM118" s="279">
        <v>-418212</v>
      </c>
      <c r="BN118" s="279">
        <v>-807634</v>
      </c>
      <c r="BO118" s="28"/>
      <c r="BP118" s="279"/>
      <c r="BQ118" s="279"/>
      <c r="BR118" s="279"/>
      <c r="BS118" s="279"/>
      <c r="BT118" s="279"/>
      <c r="BU118" s="89">
        <f t="shared" si="580"/>
        <v>-4365569.9400000004</v>
      </c>
      <c r="BV118" s="92">
        <f t="shared" si="580"/>
        <v>1359813.6500000001</v>
      </c>
      <c r="BW118" s="92">
        <f t="shared" si="580"/>
        <v>715345.94999999972</v>
      </c>
      <c r="BX118" s="92">
        <f t="shared" si="580"/>
        <v>-1077550.5</v>
      </c>
      <c r="BY118" s="92">
        <f t="shared" si="580"/>
        <v>-110149.87000000005</v>
      </c>
      <c r="BZ118" s="92">
        <f t="shared" si="580"/>
        <v>-1336.4499999999534</v>
      </c>
      <c r="CA118" s="92">
        <f t="shared" si="580"/>
        <v>40381.490000000049</v>
      </c>
      <c r="CB118" s="92">
        <f t="shared" si="580"/>
        <v>170554.97999999998</v>
      </c>
      <c r="CC118" s="92">
        <f t="shared" si="580"/>
        <v>-60119.080000000016</v>
      </c>
      <c r="CD118" s="390">
        <f t="shared" si="580"/>
        <v>-350328.4299999997</v>
      </c>
      <c r="CE118" s="413">
        <f t="shared" si="581"/>
        <v>999793.02000000002</v>
      </c>
      <c r="CF118" s="92">
        <f t="shared" si="581"/>
        <v>235842.62000000011</v>
      </c>
      <c r="CG118" s="92">
        <f t="shared" si="581"/>
        <v>-362345.02000000002</v>
      </c>
      <c r="CH118" s="92">
        <f t="shared" si="581"/>
        <v>-659331.89000000013</v>
      </c>
      <c r="CI118" s="92">
        <f t="shared" si="581"/>
        <v>-216126.03000000003</v>
      </c>
      <c r="CJ118" s="231">
        <f t="shared" si="581"/>
        <v>547654.47999999998</v>
      </c>
      <c r="CK118" s="231">
        <f t="shared" si="581"/>
        <v>76316.080000000016</v>
      </c>
      <c r="CL118" s="231">
        <f t="shared" si="581"/>
        <v>2882.1599999999744</v>
      </c>
      <c r="CM118" s="231">
        <f t="shared" si="581"/>
        <v>29179.139999999956</v>
      </c>
      <c r="CN118" s="231">
        <f t="shared" si="581"/>
        <v>-197606</v>
      </c>
      <c r="CO118" s="231">
        <f t="shared" si="582"/>
        <v>49517.309999999998</v>
      </c>
      <c r="CP118" s="390">
        <f t="shared" si="582"/>
        <v>598309.99999999977</v>
      </c>
      <c r="CQ118" s="352">
        <f t="shared" si="582"/>
        <v>291638</v>
      </c>
      <c r="CR118" s="231">
        <f t="shared" si="582"/>
        <v>-634687</v>
      </c>
      <c r="CS118" s="231">
        <f t="shared" si="582"/>
        <v>160179.7200000002</v>
      </c>
      <c r="CT118" s="231">
        <f t="shared" si="582"/>
        <v>53186.160000000149</v>
      </c>
      <c r="CU118" s="231">
        <f t="shared" si="582"/>
        <v>12657.380000000121</v>
      </c>
      <c r="CV118" s="231">
        <f t="shared" si="582"/>
        <v>-524226.09999999998</v>
      </c>
      <c r="CW118" s="231">
        <f t="shared" si="582"/>
        <v>166588</v>
      </c>
      <c r="CX118" s="231">
        <f t="shared" si="582"/>
        <v>-36536.649999999965</v>
      </c>
      <c r="CY118" s="231">
        <f t="shared" si="583"/>
        <v>75476</v>
      </c>
      <c r="CZ118" s="231">
        <f t="shared" si="583"/>
        <v>137109</v>
      </c>
      <c r="DA118" s="231">
        <f t="shared" si="583"/>
        <v>-28349</v>
      </c>
      <c r="DB118" s="390">
        <f t="shared" si="583"/>
        <v>169509</v>
      </c>
      <c r="DC118" s="390">
        <f t="shared" si="583"/>
        <v>-1205887</v>
      </c>
      <c r="DD118" s="390">
        <f t="shared" si="583"/>
        <v>127670</v>
      </c>
      <c r="DE118" s="390">
        <f t="shared" si="583"/>
        <v>292377</v>
      </c>
      <c r="DF118" s="390">
        <f t="shared" si="583"/>
        <v>122144</v>
      </c>
      <c r="DG118" s="390">
        <f t="shared" si="583"/>
        <v>-248584</v>
      </c>
      <c r="DH118" s="390">
        <f t="shared" si="583"/>
        <v>340692</v>
      </c>
      <c r="DI118" s="390">
        <f t="shared" si="584"/>
        <v>-183293</v>
      </c>
      <c r="DJ118" s="390">
        <f t="shared" si="584"/>
        <v>146485</v>
      </c>
      <c r="DK118" s="390">
        <f t="shared" si="584"/>
        <v>-120096</v>
      </c>
      <c r="DL118" s="390">
        <f t="shared" si="584"/>
        <v>78755</v>
      </c>
      <c r="DM118" s="390">
        <f t="shared" si="584"/>
        <v>350570</v>
      </c>
      <c r="DN118" s="390">
        <f t="shared" si="584"/>
        <v>134021</v>
      </c>
      <c r="DO118" s="390">
        <f t="shared" si="584"/>
        <v>-17323</v>
      </c>
      <c r="DP118" s="390">
        <f t="shared" si="584"/>
        <v>602589</v>
      </c>
      <c r="DQ118" s="390">
        <f t="shared" si="584"/>
        <v>131398</v>
      </c>
      <c r="DR118" s="390">
        <f t="shared" si="584"/>
        <v>34260</v>
      </c>
      <c r="DS118" s="390">
        <f t="shared" si="584"/>
        <v>294021</v>
      </c>
      <c r="DT118" s="390">
        <f t="shared" si="584"/>
        <v>-344736</v>
      </c>
      <c r="DU118" s="390"/>
      <c r="DV118" s="390"/>
      <c r="DW118" s="390"/>
      <c r="DX118" s="390"/>
      <c r="DY118" s="390"/>
      <c r="DZ118" s="390"/>
      <c r="EA118" s="390"/>
      <c r="EB118" s="326"/>
      <c r="EC118" s="28">
        <f t="shared" si="603" ref="EC118">EC97-EC104</f>
        <v>-233750</v>
      </c>
    </row>
    <row r="119" spans="1:133" s="31" customFormat="1" ht="15">
      <c r="A119" s="138"/>
      <c r="B119" s="32" t="s">
        <v>143</v>
      </c>
      <c r="C119" s="89">
        <f t="shared" si="589"/>
        <v>1471002.5900000003</v>
      </c>
      <c r="D119" s="90">
        <f t="shared" si="589"/>
        <v>-85817.190000000177</v>
      </c>
      <c r="E119" s="90">
        <f t="shared" si="589"/>
        <v>-113215.96999999997</v>
      </c>
      <c r="F119" s="28">
        <f t="shared" si="589"/>
        <v>-72104.989999999991</v>
      </c>
      <c r="G119" s="90">
        <f t="shared" si="589"/>
        <v>-197516</v>
      </c>
      <c r="H119" s="90">
        <f t="shared" si="589"/>
        <v>168877.42999999993</v>
      </c>
      <c r="I119" s="90">
        <f t="shared" si="589"/>
        <v>28831.520000000019</v>
      </c>
      <c r="J119" s="90">
        <f t="shared" si="589"/>
        <v>294259.96999999997</v>
      </c>
      <c r="K119" s="90">
        <f t="shared" si="589"/>
        <v>163742.45999999996</v>
      </c>
      <c r="L119" s="91">
        <f t="shared" si="589"/>
        <v>591395.08000000007</v>
      </c>
      <c r="M119" s="90">
        <f t="shared" si="589"/>
        <v>165108.02000000002</v>
      </c>
      <c r="N119" s="90">
        <f t="shared" si="589"/>
        <v>260844.57000000007</v>
      </c>
      <c r="O119" s="90">
        <f t="shared" si="589"/>
        <v>-144163.53000000003</v>
      </c>
      <c r="P119" s="90">
        <f t="shared" si="604" ref="P119:R119">P98-P105</f>
        <v>-96376.930000000168</v>
      </c>
      <c r="Q119" s="90">
        <f t="shared" si="604"/>
        <v>189027.48999999999</v>
      </c>
      <c r="R119" s="90">
        <f t="shared" si="604"/>
        <v>-394543.82000000007</v>
      </c>
      <c r="S119" s="90">
        <f t="shared" si="605" ref="S119:T119">S98-S105</f>
        <v>-127058.04000000004</v>
      </c>
      <c r="T119" s="90">
        <f t="shared" si="605"/>
        <v>-24533.509999999893</v>
      </c>
      <c r="U119" s="90">
        <f t="shared" si="606" ref="U119:V119">U98-U105</f>
        <v>172012.10999999999</v>
      </c>
      <c r="V119" s="90">
        <f t="shared" si="606"/>
        <v>85926</v>
      </c>
      <c r="W119" s="90">
        <f t="shared" si="607" ref="W119:AB119">W98-W105</f>
        <v>185141.94999999995</v>
      </c>
      <c r="X119" s="91">
        <f t="shared" si="607"/>
        <v>253307.47999999998</v>
      </c>
      <c r="Y119" s="90">
        <f t="shared" si="607"/>
        <v>419721</v>
      </c>
      <c r="Z119" s="90">
        <f t="shared" si="607"/>
        <v>294809</v>
      </c>
      <c r="AA119" s="90">
        <f t="shared" si="607"/>
        <v>-391927.85999999987</v>
      </c>
      <c r="AB119" s="90">
        <f t="shared" si="607"/>
        <v>-184665.37000000011</v>
      </c>
      <c r="AC119" s="90">
        <f t="shared" si="608" ref="AC119:AD119">AC98-AC105</f>
        <v>152272.80000000005</v>
      </c>
      <c r="AD119" s="90">
        <f t="shared" si="608"/>
        <v>-50261.650000000023</v>
      </c>
      <c r="AE119" s="90">
        <f t="shared" si="609" ref="AE119:AF119">AE98-AE105</f>
        <v>68631</v>
      </c>
      <c r="AF119" s="90">
        <f t="shared" si="609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70">
        <v>458445</v>
      </c>
      <c r="BJ119" s="533">
        <v>281390</v>
      </c>
      <c r="BK119" s="557">
        <v>-202161</v>
      </c>
      <c r="BL119" s="28">
        <v>553316</v>
      </c>
      <c r="BM119" s="279">
        <v>281444</v>
      </c>
      <c r="BN119" s="279">
        <v>-575887</v>
      </c>
      <c r="BO119" s="28"/>
      <c r="BP119" s="279"/>
      <c r="BQ119" s="279"/>
      <c r="BR119" s="279"/>
      <c r="BS119" s="279"/>
      <c r="BT119" s="279"/>
      <c r="BU119" s="89">
        <f t="shared" si="580"/>
        <v>-1615166.1200000003</v>
      </c>
      <c r="BV119" s="92">
        <f t="shared" si="580"/>
        <v>-10559.739999999991</v>
      </c>
      <c r="BW119" s="92">
        <f t="shared" si="580"/>
        <v>302243.45999999996</v>
      </c>
      <c r="BX119" s="92">
        <f t="shared" si="580"/>
        <v>-322438.83000000007</v>
      </c>
      <c r="BY119" s="92">
        <f t="shared" si="580"/>
        <v>70457.959999999963</v>
      </c>
      <c r="BZ119" s="92">
        <f t="shared" si="580"/>
        <v>-193410.93999999983</v>
      </c>
      <c r="CA119" s="92">
        <f t="shared" si="580"/>
        <v>143180.58999999997</v>
      </c>
      <c r="CB119" s="92">
        <f t="shared" si="580"/>
        <v>-208333.96999999997</v>
      </c>
      <c r="CC119" s="92">
        <f t="shared" si="580"/>
        <v>21399.489999999991</v>
      </c>
      <c r="CD119" s="390">
        <f t="shared" si="580"/>
        <v>-338087.60000000009</v>
      </c>
      <c r="CE119" s="413">
        <f t="shared" si="581"/>
        <v>254612.97999999998</v>
      </c>
      <c r="CF119" s="92">
        <f t="shared" si="581"/>
        <v>33964.429999999935</v>
      </c>
      <c r="CG119" s="92">
        <f t="shared" si="581"/>
        <v>-247764.32999999984</v>
      </c>
      <c r="CH119" s="92">
        <f t="shared" si="581"/>
        <v>-88288.439999999944</v>
      </c>
      <c r="CI119" s="92">
        <f t="shared" si="581"/>
        <v>-36754.689999999944</v>
      </c>
      <c r="CJ119" s="231">
        <f t="shared" si="581"/>
        <v>344282.17000000004</v>
      </c>
      <c r="CK119" s="231">
        <f t="shared" si="581"/>
        <v>195689.04000000004</v>
      </c>
      <c r="CL119" s="231">
        <f t="shared" si="581"/>
        <v>-101265.4800000001</v>
      </c>
      <c r="CM119" s="231">
        <f t="shared" si="581"/>
        <v>-570191.10999999999</v>
      </c>
      <c r="CN119" s="231">
        <f t="shared" si="581"/>
        <v>195168</v>
      </c>
      <c r="CO119" s="231">
        <f t="shared" si="582"/>
        <v>-312834.94999999995</v>
      </c>
      <c r="CP119" s="390">
        <f t="shared" si="582"/>
        <v>441318.52000000002</v>
      </c>
      <c r="CQ119" s="352">
        <f t="shared" si="582"/>
        <v>241629</v>
      </c>
      <c r="CR119" s="231">
        <f t="shared" si="582"/>
        <v>-682192</v>
      </c>
      <c r="CS119" s="231">
        <f t="shared" si="582"/>
        <v>208422.85999999987</v>
      </c>
      <c r="CT119" s="231">
        <f t="shared" si="582"/>
        <v>518610.37000000011</v>
      </c>
      <c r="CU119" s="231">
        <f t="shared" si="582"/>
        <v>-575979.80000000005</v>
      </c>
      <c r="CV119" s="231">
        <f t="shared" si="582"/>
        <v>24193.650000000023</v>
      </c>
      <c r="CW119" s="231">
        <f t="shared" si="582"/>
        <v>-14217</v>
      </c>
      <c r="CX119" s="231">
        <f t="shared" si="582"/>
        <v>485131.98999999999</v>
      </c>
      <c r="CY119" s="231">
        <f t="shared" si="583"/>
        <v>569567</v>
      </c>
      <c r="CZ119" s="231">
        <f t="shared" si="583"/>
        <v>-390886</v>
      </c>
      <c r="DA119" s="231">
        <f t="shared" si="583"/>
        <v>285008</v>
      </c>
      <c r="DB119" s="390">
        <f t="shared" si="583"/>
        <v>68782</v>
      </c>
      <c r="DC119" s="390">
        <f t="shared" si="583"/>
        <v>-76789</v>
      </c>
      <c r="DD119" s="390">
        <f t="shared" si="583"/>
        <v>713158</v>
      </c>
      <c r="DE119" s="390">
        <f t="shared" si="583"/>
        <v>531684</v>
      </c>
      <c r="DF119" s="390">
        <f t="shared" si="583"/>
        <v>-529582</v>
      </c>
      <c r="DG119" s="390">
        <f t="shared" si="583"/>
        <v>1125089</v>
      </c>
      <c r="DH119" s="390">
        <f t="shared" si="583"/>
        <v>54070</v>
      </c>
      <c r="DI119" s="390">
        <f t="shared" si="584"/>
        <v>441923</v>
      </c>
      <c r="DJ119" s="390">
        <f t="shared" si="584"/>
        <v>-407778</v>
      </c>
      <c r="DK119" s="390">
        <f t="shared" si="584"/>
        <v>-454466</v>
      </c>
      <c r="DL119" s="390">
        <f t="shared" si="584"/>
        <v>-91046</v>
      </c>
      <c r="DM119" s="390">
        <f t="shared" si="584"/>
        <v>206817</v>
      </c>
      <c r="DN119" s="390">
        <f t="shared" si="584"/>
        <v>13157</v>
      </c>
      <c r="DO119" s="390">
        <f t="shared" si="584"/>
        <v>-126116</v>
      </c>
      <c r="DP119" s="390">
        <f t="shared" si="584"/>
        <v>-44385</v>
      </c>
      <c r="DQ119" s="390">
        <f t="shared" si="584"/>
        <v>-550340</v>
      </c>
      <c r="DR119" s="390">
        <f t="shared" si="584"/>
        <v>748953</v>
      </c>
      <c r="DS119" s="390">
        <f t="shared" si="584"/>
        <v>-419938</v>
      </c>
      <c r="DT119" s="390">
        <f t="shared" si="584"/>
        <v>-603889</v>
      </c>
      <c r="DU119" s="390"/>
      <c r="DV119" s="390"/>
      <c r="DW119" s="390"/>
      <c r="DX119" s="390"/>
      <c r="DY119" s="390"/>
      <c r="DZ119" s="390"/>
      <c r="EA119" s="390"/>
      <c r="EB119" s="326"/>
      <c r="EC119" s="28">
        <f t="shared" si="610" ref="EC119">EC98-EC105</f>
        <v>-125746</v>
      </c>
    </row>
    <row r="120" spans="1:133" s="122" customFormat="1" ht="15.75" thickBot="1">
      <c r="A120" s="139"/>
      <c r="B120" s="44" t="s">
        <v>144</v>
      </c>
      <c r="C120" s="118">
        <f>SUM(C115:C119)</f>
        <v>10239404.16</v>
      </c>
      <c r="D120" s="119">
        <f t="shared" si="611" ref="D120:U120">SUM(D115:D119)</f>
        <v>-4841759.5399999982</v>
      </c>
      <c r="E120" s="119">
        <f t="shared" si="611"/>
        <v>-7905476.9400000013</v>
      </c>
      <c r="F120" s="29">
        <f t="shared" si="611"/>
        <v>-5969706.2199999997</v>
      </c>
      <c r="G120" s="119">
        <f t="shared" si="611"/>
        <v>-6051817.5600000005</v>
      </c>
      <c r="H120" s="119">
        <f t="shared" si="611"/>
        <v>-4587687.3399999999</v>
      </c>
      <c r="I120" s="119">
        <f t="shared" si="611"/>
        <v>-3283922.0599999996</v>
      </c>
      <c r="J120" s="119">
        <f t="shared" si="611"/>
        <v>-1688373.6399999994</v>
      </c>
      <c r="K120" s="119">
        <f t="shared" si="611"/>
        <v>3792734.6200000006</v>
      </c>
      <c r="L120" s="120">
        <f t="shared" si="611"/>
        <v>17524937.309999995</v>
      </c>
      <c r="M120" s="119">
        <f t="shared" si="611"/>
        <v>8676540.6500000004</v>
      </c>
      <c r="N120" s="119">
        <f t="shared" si="611"/>
        <v>7327239.4799999995</v>
      </c>
      <c r="O120" s="119">
        <f t="shared" si="611"/>
        <v>394291.96000000113</v>
      </c>
      <c r="P120" s="119">
        <f t="shared" si="611"/>
        <v>3148468.6699999985</v>
      </c>
      <c r="Q120" s="119">
        <f t="shared" si="611"/>
        <v>-3280283.4800000004</v>
      </c>
      <c r="R120" s="119">
        <f t="shared" si="611"/>
        <v>-8052168.379999999</v>
      </c>
      <c r="S120" s="119">
        <f t="shared" si="611"/>
        <v>-4824966.2800000003</v>
      </c>
      <c r="T120" s="119">
        <f t="shared" si="611"/>
        <v>-4379392.4800000004</v>
      </c>
      <c r="U120" s="119">
        <f t="shared" si="611"/>
        <v>-2697496.6700000009</v>
      </c>
      <c r="V120" s="119">
        <f t="shared" si="612" ref="V120:W120">SUM(V115:V119)</f>
        <v>-1630818</v>
      </c>
      <c r="W120" s="119">
        <f t="shared" si="612"/>
        <v>2787653.8000000007</v>
      </c>
      <c r="X120" s="120">
        <f t="shared" si="613" ref="X120:AB120">SUM(X115:X119)</f>
        <v>10600870.940000003</v>
      </c>
      <c r="Y120" s="119">
        <f t="shared" si="613"/>
        <v>17436879</v>
      </c>
      <c r="Z120" s="119">
        <f t="shared" si="613"/>
        <v>13404695</v>
      </c>
      <c r="AA120" s="119">
        <f t="shared" si="613"/>
        <v>-231527.4000000013</v>
      </c>
      <c r="AB120" s="119">
        <f t="shared" si="613"/>
        <v>-1643746.4499999997</v>
      </c>
      <c r="AC120" s="119">
        <f t="shared" si="614" ref="AC120:AD120">SUM(AC115:AC119)</f>
        <v>-6108367.2499999991</v>
      </c>
      <c r="AD120" s="119">
        <f t="shared" si="614"/>
        <v>-6592127.2800000021</v>
      </c>
      <c r="AE120" s="119">
        <f t="shared" si="615" ref="AE120:AF120">SUM(AE115:AE119)</f>
        <v>-5117494</v>
      </c>
      <c r="AF120" s="119">
        <f t="shared" si="615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68">
        <v>15476555</v>
      </c>
      <c r="BJ120" s="532">
        <v>15208295</v>
      </c>
      <c r="BK120" s="555">
        <v>3883470</v>
      </c>
      <c r="BL120" s="29">
        <v>3083501</v>
      </c>
      <c r="BM120" s="201">
        <v>-7826773</v>
      </c>
      <c r="BN120" s="201">
        <v>-16215296</v>
      </c>
      <c r="BO120" s="29"/>
      <c r="BP120" s="201"/>
      <c r="BQ120" s="201"/>
      <c r="BR120" s="201"/>
      <c r="BS120" s="201"/>
      <c r="BT120" s="201"/>
      <c r="BU120" s="118">
        <f t="shared" si="544"/>
        <v>-9845112.1999999993</v>
      </c>
      <c r="BV120" s="121">
        <f t="shared" si="616" ref="BV120:BX120">SUM(BV115:BV119)</f>
        <v>7990228.2099999962</v>
      </c>
      <c r="BW120" s="121">
        <f t="shared" si="616"/>
        <v>4625193.46</v>
      </c>
      <c r="BX120" s="121">
        <f t="shared" si="616"/>
        <v>-2082462.1599999995</v>
      </c>
      <c r="BY120" s="121">
        <f t="shared" si="617" ref="BY120">SUM(BY115:BY119)</f>
        <v>1226851.2800000003</v>
      </c>
      <c r="BZ120" s="121">
        <f t="shared" si="618" ref="BZ120:CH120">SUM(BZ115:BZ119)</f>
        <v>208294.85999999905</v>
      </c>
      <c r="CA120" s="121">
        <f t="shared" si="618"/>
        <v>586425.38999999908</v>
      </c>
      <c r="CB120" s="121">
        <f t="shared" si="618"/>
        <v>57555.639999999607</v>
      </c>
      <c r="CC120" s="121">
        <f t="shared" si="618"/>
        <v>-1005080.8200000003</v>
      </c>
      <c r="CD120" s="389">
        <f t="shared" si="618"/>
        <v>-6924066.3699999955</v>
      </c>
      <c r="CE120" s="412">
        <f t="shared" si="618"/>
        <v>8760338.3499999996</v>
      </c>
      <c r="CF120" s="121">
        <f t="shared" si="618"/>
        <v>6077455.5200000005</v>
      </c>
      <c r="CG120" s="121">
        <f t="shared" si="618"/>
        <v>-625819.36000000231</v>
      </c>
      <c r="CH120" s="121">
        <f t="shared" si="618"/>
        <v>-4792215.1199999973</v>
      </c>
      <c r="CI120" s="121">
        <f t="shared" si="619" ref="CI120:CJ120">SUM(CI115:CI119)</f>
        <v>-2828083.7699999982</v>
      </c>
      <c r="CJ120" s="230">
        <f t="shared" si="619"/>
        <v>1460041.0999999978</v>
      </c>
      <c r="CK120" s="230">
        <f t="shared" si="620" ref="CK120:CL120">SUM(CK115:CK119)</f>
        <v>-292527.71999999956</v>
      </c>
      <c r="CL120" s="230">
        <f t="shared" si="620"/>
        <v>-300403.08999999886</v>
      </c>
      <c r="CM120" s="230">
        <f t="shared" si="621" ref="CM120">SUM(CM115:CM119)</f>
        <v>-453890.32999999926</v>
      </c>
      <c r="CN120" s="230">
        <f t="shared" si="622" ref="CN120:CO120">SUM(CN115:CN119)</f>
        <v>-110487</v>
      </c>
      <c r="CO120" s="230">
        <f t="shared" si="622"/>
        <v>-587756.80000000051</v>
      </c>
      <c r="CP120" s="389">
        <f t="shared" si="623" ref="CP120:CQ120">SUM(CP115:CP119)</f>
        <v>8212232.0599999968</v>
      </c>
      <c r="CQ120" s="351">
        <f t="shared" si="623"/>
        <v>957242</v>
      </c>
      <c r="CR120" s="230">
        <f t="shared" si="624" ref="CR120">SUM(CR115:CR119)</f>
        <v>-2975061</v>
      </c>
      <c r="CS120" s="230">
        <f t="shared" si="625" ref="CS120">SUM(CS115:CS119)</f>
        <v>1523068.4000000011</v>
      </c>
      <c r="CT120" s="230">
        <f t="shared" si="626" ref="CT120">SUM(CT115:CT119)</f>
        <v>2436557.4499999997</v>
      </c>
      <c r="CU120" s="230">
        <f t="shared" si="627" ref="CU120">SUM(CU115:CU119)</f>
        <v>-950746.75000000105</v>
      </c>
      <c r="CV120" s="230">
        <f t="shared" si="628" ref="CV120">SUM(CV115:CV119)</f>
        <v>-1590880.7199999993</v>
      </c>
      <c r="CW120" s="230">
        <f t="shared" si="629" ref="CW120">SUM(CW115:CW119)</f>
        <v>169186</v>
      </c>
      <c r="CX120" s="230">
        <f t="shared" si="630" ref="CX120">SUM(CX115:CX119)</f>
        <v>-1840620.4300000004</v>
      </c>
      <c r="CY120" s="230">
        <f t="shared" si="631" ref="CY120">SUM(CY115:CY119)</f>
        <v>759065</v>
      </c>
      <c r="CZ120" s="230">
        <f t="shared" si="632" ref="CZ120">SUM(CZ115:CZ119)</f>
        <v>-530803</v>
      </c>
      <c r="DA120" s="230">
        <f t="shared" si="633" ref="DA120">SUM(DA115:DA119)</f>
        <v>403381</v>
      </c>
      <c r="DB120" s="389">
        <f t="shared" si="634" ref="DB120">SUM(DB115:DB119)</f>
        <v>1461090</v>
      </c>
      <c r="DC120" s="389">
        <f t="shared" si="635" ref="DC120">SUM(DC115:DC119)</f>
        <v>-2440131</v>
      </c>
      <c r="DD120" s="389">
        <f t="shared" si="636" ref="DD120">SUM(DD115:DD119)</f>
        <v>261369</v>
      </c>
      <c r="DE120" s="389">
        <f t="shared" si="637" ref="DE120">SUM(DE115:DE119)</f>
        <v>3217875</v>
      </c>
      <c r="DF120" s="389">
        <f t="shared" si="638" ref="DF120:DG120">SUM(DF115:DF119)</f>
        <v>-2196980</v>
      </c>
      <c r="DG120" s="389">
        <f t="shared" si="638"/>
        <v>-2522178</v>
      </c>
      <c r="DH120" s="389">
        <f t="shared" si="639" ref="DH120">SUM(DH115:DH119)</f>
        <v>412953</v>
      </c>
      <c r="DI120" s="389">
        <f t="shared" si="640" ref="DI120">SUM(DI115:DI119)</f>
        <v>312932</v>
      </c>
      <c r="DJ120" s="389">
        <f t="shared" si="641" ref="DJ120:DK120">SUM(DJ115:DJ119)</f>
        <v>1005881</v>
      </c>
      <c r="DK120" s="389">
        <f t="shared" si="641"/>
        <v>-1861496</v>
      </c>
      <c r="DL120" s="389">
        <f t="shared" si="642" ref="DL120:DM120">SUM(DL115:DL119)</f>
        <v>-1311254</v>
      </c>
      <c r="DM120" s="389">
        <f t="shared" si="642"/>
        <v>4479212</v>
      </c>
      <c r="DN120" s="389">
        <f t="shared" si="643" ref="DN120:DO120">SUM(DN115:DN119)</f>
        <v>2230281</v>
      </c>
      <c r="DO120" s="389">
        <f t="shared" si="643"/>
        <v>-477435</v>
      </c>
      <c r="DP120" s="389">
        <f t="shared" si="644" ref="DP120">SUM(DP115:DP119)</f>
        <v>4517292</v>
      </c>
      <c r="DQ120" s="389">
        <f t="shared" si="645" ref="DQ120:DR120">SUM(DQ115:DQ119)</f>
        <v>-625946</v>
      </c>
      <c r="DR120" s="389">
        <f t="shared" si="645"/>
        <v>4487670</v>
      </c>
      <c r="DS120" s="389">
        <f t="shared" si="646" ref="DS120:DT120">SUM(DS115:DS119)</f>
        <v>1754519</v>
      </c>
      <c r="DT120" s="389">
        <f t="shared" si="646"/>
        <v>-8445241</v>
      </c>
      <c r="DU120" s="389"/>
      <c r="DV120" s="389"/>
      <c r="DW120" s="389"/>
      <c r="DX120" s="389"/>
      <c r="DY120" s="389"/>
      <c r="DZ120" s="389"/>
      <c r="EA120" s="389"/>
      <c r="EB120" s="327"/>
      <c r="EC120" s="29">
        <f t="shared" si="507"/>
        <v>-3303158</v>
      </c>
    </row>
    <row r="121" spans="1:133" s="51" customFormat="1" ht="15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69"/>
      <c r="BJ121" s="524"/>
      <c r="BK121" s="556"/>
      <c r="BL121" s="70"/>
      <c r="BM121" s="271"/>
      <c r="BN121" s="271"/>
      <c r="BO121" s="70"/>
      <c r="BP121" s="271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ht="15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59">
        <v>2</v>
      </c>
      <c r="BJ122" s="522">
        <v>2</v>
      </c>
      <c r="BK122" s="546">
        <v>3</v>
      </c>
      <c r="BL122" s="56">
        <v>2</v>
      </c>
      <c r="BM122" s="193">
        <v>2</v>
      </c>
      <c r="BN122" s="193">
        <v>5</v>
      </c>
      <c r="BO122" s="56"/>
      <c r="BP122" s="193"/>
      <c r="BQ122" s="193"/>
      <c r="BR122" s="193"/>
      <c r="BS122" s="193"/>
      <c r="BT122" s="193"/>
      <c r="BU122" s="53">
        <f t="shared" si="647" ref="BU122:CD126">O122-C122</f>
        <v>-6</v>
      </c>
      <c r="BV122" s="100">
        <f t="shared" si="647"/>
        <v>-3</v>
      </c>
      <c r="BW122" s="100">
        <f t="shared" si="647"/>
        <v>-5</v>
      </c>
      <c r="BX122" s="100">
        <f t="shared" si="647"/>
        <v>-5</v>
      </c>
      <c r="BY122" s="100">
        <f t="shared" si="647"/>
        <v>-8</v>
      </c>
      <c r="BZ122" s="100">
        <f t="shared" si="647"/>
        <v>-10</v>
      </c>
      <c r="CA122" s="100">
        <f t="shared" si="647"/>
        <v>-11</v>
      </c>
      <c r="CB122" s="100">
        <f t="shared" si="647"/>
        <v>-12</v>
      </c>
      <c r="CC122" s="100">
        <f t="shared" si="647"/>
        <v>-11</v>
      </c>
      <c r="CD122" s="393">
        <f t="shared" si="647"/>
        <v>-9</v>
      </c>
      <c r="CE122" s="100">
        <f t="shared" si="648" ref="CE122:CN126">Y122-M122</f>
        <v>-7</v>
      </c>
      <c r="CF122" s="100">
        <f t="shared" si="648"/>
        <v>-3</v>
      </c>
      <c r="CG122" s="100">
        <f t="shared" si="648"/>
        <v>-2</v>
      </c>
      <c r="CH122" s="100">
        <f t="shared" si="648"/>
        <v>-5</v>
      </c>
      <c r="CI122" s="100">
        <f t="shared" si="648"/>
        <v>-5</v>
      </c>
      <c r="CJ122" s="234">
        <f t="shared" si="648"/>
        <v>-3</v>
      </c>
      <c r="CK122" s="234">
        <f t="shared" si="648"/>
        <v>1</v>
      </c>
      <c r="CL122" s="234">
        <f t="shared" si="648"/>
        <v>3</v>
      </c>
      <c r="CM122" s="234">
        <f t="shared" si="648"/>
        <v>6</v>
      </c>
      <c r="CN122" s="234">
        <f t="shared" si="648"/>
        <v>10</v>
      </c>
      <c r="CO122" s="234">
        <f t="shared" si="649" ref="CO122:CX126">AI122-W122</f>
        <v>8</v>
      </c>
      <c r="CP122" s="393">
        <f t="shared" si="649"/>
        <v>5</v>
      </c>
      <c r="CQ122" s="234">
        <f t="shared" si="649"/>
        <v>0</v>
      </c>
      <c r="CR122" s="234">
        <f t="shared" si="649"/>
        <v>-2</v>
      </c>
      <c r="CS122" s="234">
        <f t="shared" si="649"/>
        <v>0</v>
      </c>
      <c r="CT122" s="234">
        <f t="shared" si="649"/>
        <v>4</v>
      </c>
      <c r="CU122" s="234">
        <f t="shared" si="649"/>
        <v>1</v>
      </c>
      <c r="CV122" s="234">
        <f t="shared" si="649"/>
        <v>-3</v>
      </c>
      <c r="CW122" s="234">
        <f t="shared" si="649"/>
        <v>0</v>
      </c>
      <c r="CX122" s="234">
        <f t="shared" si="649"/>
        <v>-3</v>
      </c>
      <c r="CY122" s="234">
        <f t="shared" si="650" ref="CY122:DH126">AS122-AG122</f>
        <v>-4</v>
      </c>
      <c r="CZ122" s="234">
        <f t="shared" si="650"/>
        <v>-7</v>
      </c>
      <c r="DA122" s="234">
        <f t="shared" si="650"/>
        <v>-4</v>
      </c>
      <c r="DB122" s="393">
        <f t="shared" si="650"/>
        <v>-4</v>
      </c>
      <c r="DC122" s="393">
        <f t="shared" si="650"/>
        <v>-1</v>
      </c>
      <c r="DD122" s="393">
        <f t="shared" si="650"/>
        <v>-1</v>
      </c>
      <c r="DE122" s="393">
        <f t="shared" si="650"/>
        <v>-3</v>
      </c>
      <c r="DF122" s="393">
        <f t="shared" si="650"/>
        <v>-6</v>
      </c>
      <c r="DG122" s="393">
        <f t="shared" si="650"/>
        <v>-3</v>
      </c>
      <c r="DH122" s="393">
        <f t="shared" si="650"/>
        <v>0</v>
      </c>
      <c r="DI122" s="393">
        <f t="shared" si="651" ref="DI122:DT126">BC122-AQ122</f>
        <v>-4</v>
      </c>
      <c r="DJ122" s="393">
        <f t="shared" si="651"/>
        <v>-5</v>
      </c>
      <c r="DK122" s="393">
        <f t="shared" si="651"/>
        <v>-6</v>
      </c>
      <c r="DL122" s="393">
        <f t="shared" si="651"/>
        <v>-3</v>
      </c>
      <c r="DM122" s="393">
        <f t="shared" si="651"/>
        <v>-3</v>
      </c>
      <c r="DN122" s="393">
        <f t="shared" si="651"/>
        <v>0</v>
      </c>
      <c r="DO122" s="393">
        <f t="shared" si="651"/>
        <v>-1</v>
      </c>
      <c r="DP122" s="393">
        <f t="shared" si="651"/>
        <v>-1</v>
      </c>
      <c r="DQ122" s="393">
        <f t="shared" si="651"/>
        <v>0</v>
      </c>
      <c r="DR122" s="393">
        <f t="shared" si="651"/>
        <v>-1</v>
      </c>
      <c r="DS122" s="393">
        <f t="shared" si="651"/>
        <v>-1</v>
      </c>
      <c r="DT122" s="393">
        <f t="shared" si="651"/>
        <v>1</v>
      </c>
      <c r="DU122" s="393"/>
      <c r="DV122" s="393"/>
      <c r="DW122" s="393"/>
      <c r="DX122" s="393"/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5</v>
      </c>
    </row>
    <row r="123" spans="1:133" s="51" customFormat="1" ht="15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59">
        <v>327</v>
      </c>
      <c r="BJ123" s="522">
        <v>317</v>
      </c>
      <c r="BK123" s="546">
        <v>319</v>
      </c>
      <c r="BL123" s="56">
        <v>318</v>
      </c>
      <c r="BM123" s="193">
        <v>281</v>
      </c>
      <c r="BN123" s="193">
        <v>4425</v>
      </c>
      <c r="BO123" s="56"/>
      <c r="BP123" s="193"/>
      <c r="BQ123" s="193"/>
      <c r="BR123" s="193"/>
      <c r="BS123" s="193"/>
      <c r="BT123" s="193"/>
      <c r="BU123" s="53">
        <f t="shared" si="647"/>
        <v>27</v>
      </c>
      <c r="BV123" s="100">
        <f t="shared" si="647"/>
        <v>30</v>
      </c>
      <c r="BW123" s="100">
        <f t="shared" si="647"/>
        <v>19</v>
      </c>
      <c r="BX123" s="100">
        <f t="shared" si="647"/>
        <v>1</v>
      </c>
      <c r="BY123" s="100">
        <f t="shared" si="647"/>
        <v>-9</v>
      </c>
      <c r="BZ123" s="100">
        <f t="shared" si="647"/>
        <v>-21</v>
      </c>
      <c r="CA123" s="100">
        <f t="shared" si="647"/>
        <v>-41</v>
      </c>
      <c r="CB123" s="100">
        <f t="shared" si="647"/>
        <v>-22</v>
      </c>
      <c r="CC123" s="100">
        <f t="shared" si="647"/>
        <v>-22</v>
      </c>
      <c r="CD123" s="393">
        <f t="shared" si="647"/>
        <v>-1</v>
      </c>
      <c r="CE123" s="100">
        <f t="shared" si="648"/>
        <v>46</v>
      </c>
      <c r="CF123" s="100">
        <f t="shared" si="648"/>
        <v>90</v>
      </c>
      <c r="CG123" s="100">
        <f t="shared" si="648"/>
        <v>111</v>
      </c>
      <c r="CH123" s="100">
        <f t="shared" si="648"/>
        <v>156</v>
      </c>
      <c r="CI123" s="100">
        <f t="shared" si="648"/>
        <v>174</v>
      </c>
      <c r="CJ123" s="234">
        <f t="shared" si="648"/>
        <v>206</v>
      </c>
      <c r="CK123" s="234">
        <f t="shared" si="648"/>
        <v>327</v>
      </c>
      <c r="CL123" s="234">
        <f t="shared" si="648"/>
        <v>410</v>
      </c>
      <c r="CM123" s="234">
        <f t="shared" si="648"/>
        <v>460</v>
      </c>
      <c r="CN123" s="234">
        <f t="shared" si="648"/>
        <v>466</v>
      </c>
      <c r="CO123" s="234">
        <f t="shared" si="649"/>
        <v>430</v>
      </c>
      <c r="CP123" s="393">
        <f t="shared" si="649"/>
        <v>406</v>
      </c>
      <c r="CQ123" s="234">
        <f t="shared" si="649"/>
        <v>346</v>
      </c>
      <c r="CR123" s="234">
        <f t="shared" si="649"/>
        <v>261</v>
      </c>
      <c r="CS123" s="234">
        <f t="shared" si="649"/>
        <v>185</v>
      </c>
      <c r="CT123" s="234">
        <f t="shared" si="649"/>
        <v>110</v>
      </c>
      <c r="CU123" s="234">
        <f t="shared" si="649"/>
        <v>44</v>
      </c>
      <c r="CV123" s="234">
        <f t="shared" si="649"/>
        <v>3</v>
      </c>
      <c r="CW123" s="234">
        <f t="shared" si="649"/>
        <v>-125</v>
      </c>
      <c r="CX123" s="234">
        <f t="shared" si="649"/>
        <v>-247</v>
      </c>
      <c r="CY123" s="234">
        <f t="shared" si="650"/>
        <v>-267</v>
      </c>
      <c r="CZ123" s="234">
        <f t="shared" si="650"/>
        <v>-265</v>
      </c>
      <c r="DA123" s="234">
        <f t="shared" si="650"/>
        <v>-250</v>
      </c>
      <c r="DB123" s="393">
        <f t="shared" si="650"/>
        <v>-235</v>
      </c>
      <c r="DC123" s="393">
        <f t="shared" si="650"/>
        <v>-225</v>
      </c>
      <c r="DD123" s="393">
        <f t="shared" si="650"/>
        <v>-195</v>
      </c>
      <c r="DE123" s="393">
        <f t="shared" si="650"/>
        <v>-162</v>
      </c>
      <c r="DF123" s="393">
        <f t="shared" si="650"/>
        <v>-114</v>
      </c>
      <c r="DG123" s="393">
        <f t="shared" si="650"/>
        <v>-67</v>
      </c>
      <c r="DH123" s="393">
        <f t="shared" si="650"/>
        <v>-42</v>
      </c>
      <c r="DI123" s="393">
        <f t="shared" si="651"/>
        <v>-12</v>
      </c>
      <c r="DJ123" s="393">
        <f t="shared" si="651"/>
        <v>78</v>
      </c>
      <c r="DK123" s="393">
        <f t="shared" si="651"/>
        <v>83</v>
      </c>
      <c r="DL123" s="393">
        <f t="shared" si="651"/>
        <v>74</v>
      </c>
      <c r="DM123" s="393">
        <f t="shared" si="651"/>
        <v>77</v>
      </c>
      <c r="DN123" s="393">
        <f t="shared" si="651"/>
        <v>69</v>
      </c>
      <c r="DO123" s="393">
        <f t="shared" si="651"/>
        <v>39</v>
      </c>
      <c r="DP123" s="393">
        <f t="shared" si="651"/>
        <v>44</v>
      </c>
      <c r="DQ123" s="393">
        <f t="shared" si="651"/>
        <v>63</v>
      </c>
      <c r="DR123" s="393">
        <f t="shared" si="651"/>
        <v>45</v>
      </c>
      <c r="DS123" s="393">
        <f t="shared" si="651"/>
        <v>1</v>
      </c>
      <c r="DT123" s="393">
        <f t="shared" si="651"/>
        <v>4131</v>
      </c>
      <c r="DU123" s="393"/>
      <c r="DV123" s="393"/>
      <c r="DW123" s="393"/>
      <c r="DX123" s="393"/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4425</v>
      </c>
    </row>
    <row r="124" spans="1:133" s="51" customFormat="1" ht="15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59">
        <v>0</v>
      </c>
      <c r="BJ124" s="522">
        <v>0</v>
      </c>
      <c r="BK124" s="546">
        <v>0</v>
      </c>
      <c r="BL124" s="56">
        <v>0</v>
      </c>
      <c r="BM124" s="193">
        <v>0</v>
      </c>
      <c r="BN124" s="193">
        <v>0</v>
      </c>
      <c r="BO124" s="56"/>
      <c r="BP124" s="193"/>
      <c r="BQ124" s="193"/>
      <c r="BR124" s="193"/>
      <c r="BS124" s="193"/>
      <c r="BT124" s="193"/>
      <c r="BU124" s="53">
        <f t="shared" si="647"/>
        <v>0</v>
      </c>
      <c r="BV124" s="100">
        <f t="shared" si="647"/>
        <v>0</v>
      </c>
      <c r="BW124" s="100">
        <f t="shared" si="647"/>
        <v>0</v>
      </c>
      <c r="BX124" s="100">
        <f t="shared" si="647"/>
        <v>0</v>
      </c>
      <c r="BY124" s="100">
        <f t="shared" si="647"/>
        <v>0</v>
      </c>
      <c r="BZ124" s="100">
        <f t="shared" si="647"/>
        <v>0</v>
      </c>
      <c r="CA124" s="100">
        <f t="shared" si="647"/>
        <v>0</v>
      </c>
      <c r="CB124" s="100">
        <f t="shared" si="647"/>
        <v>0</v>
      </c>
      <c r="CC124" s="100">
        <f t="shared" si="647"/>
        <v>0</v>
      </c>
      <c r="CD124" s="393">
        <f t="shared" si="647"/>
        <v>0</v>
      </c>
      <c r="CE124" s="100">
        <f t="shared" si="648"/>
        <v>0</v>
      </c>
      <c r="CF124" s="100">
        <f t="shared" si="648"/>
        <v>0</v>
      </c>
      <c r="CG124" s="100">
        <f t="shared" si="648"/>
        <v>0</v>
      </c>
      <c r="CH124" s="100">
        <f t="shared" si="648"/>
        <v>0</v>
      </c>
      <c r="CI124" s="100">
        <f t="shared" si="648"/>
        <v>0</v>
      </c>
      <c r="CJ124" s="234">
        <f t="shared" si="648"/>
        <v>0</v>
      </c>
      <c r="CK124" s="234">
        <f t="shared" si="648"/>
        <v>0</v>
      </c>
      <c r="CL124" s="234">
        <f t="shared" si="648"/>
        <v>0</v>
      </c>
      <c r="CM124" s="234">
        <f t="shared" si="648"/>
        <v>0</v>
      </c>
      <c r="CN124" s="234">
        <f t="shared" si="648"/>
        <v>0</v>
      </c>
      <c r="CO124" s="234">
        <f t="shared" si="649"/>
        <v>0</v>
      </c>
      <c r="CP124" s="393">
        <f t="shared" si="649"/>
        <v>0</v>
      </c>
      <c r="CQ124" s="234">
        <f t="shared" si="649"/>
        <v>0</v>
      </c>
      <c r="CR124" s="234">
        <f t="shared" si="649"/>
        <v>0</v>
      </c>
      <c r="CS124" s="234">
        <f t="shared" si="649"/>
        <v>0</v>
      </c>
      <c r="CT124" s="234">
        <f t="shared" si="649"/>
        <v>0</v>
      </c>
      <c r="CU124" s="234">
        <f t="shared" si="649"/>
        <v>0</v>
      </c>
      <c r="CV124" s="234">
        <f t="shared" si="649"/>
        <v>0</v>
      </c>
      <c r="CW124" s="234">
        <f t="shared" si="649"/>
        <v>0</v>
      </c>
      <c r="CX124" s="234">
        <f t="shared" si="649"/>
        <v>0</v>
      </c>
      <c r="CY124" s="234">
        <f t="shared" si="650"/>
        <v>0</v>
      </c>
      <c r="CZ124" s="234">
        <f t="shared" si="650"/>
        <v>0</v>
      </c>
      <c r="DA124" s="234">
        <f t="shared" si="650"/>
        <v>0</v>
      </c>
      <c r="DB124" s="393">
        <f t="shared" si="650"/>
        <v>0</v>
      </c>
      <c r="DC124" s="393">
        <f t="shared" si="650"/>
        <v>0</v>
      </c>
      <c r="DD124" s="393">
        <f t="shared" si="650"/>
        <v>0</v>
      </c>
      <c r="DE124" s="393">
        <f t="shared" si="650"/>
        <v>0</v>
      </c>
      <c r="DF124" s="393">
        <f t="shared" si="650"/>
        <v>0</v>
      </c>
      <c r="DG124" s="393">
        <f t="shared" si="650"/>
        <v>0</v>
      </c>
      <c r="DH124" s="393">
        <f t="shared" si="650"/>
        <v>0</v>
      </c>
      <c r="DI124" s="393">
        <f t="shared" si="651"/>
        <v>0</v>
      </c>
      <c r="DJ124" s="393">
        <f t="shared" si="651"/>
        <v>0</v>
      </c>
      <c r="DK124" s="393">
        <f t="shared" si="651"/>
        <v>0</v>
      </c>
      <c r="DL124" s="393">
        <f t="shared" si="651"/>
        <v>0</v>
      </c>
      <c r="DM124" s="393">
        <f t="shared" si="651"/>
        <v>0</v>
      </c>
      <c r="DN124" s="393">
        <f t="shared" si="651"/>
        <v>0</v>
      </c>
      <c r="DO124" s="393">
        <f t="shared" si="651"/>
        <v>0</v>
      </c>
      <c r="DP124" s="393">
        <f t="shared" si="651"/>
        <v>0</v>
      </c>
      <c r="DQ124" s="393">
        <f t="shared" si="651"/>
        <v>0</v>
      </c>
      <c r="DR124" s="393">
        <f t="shared" si="651"/>
        <v>0</v>
      </c>
      <c r="DS124" s="393">
        <f t="shared" si="651"/>
        <v>0</v>
      </c>
      <c r="DT124" s="393">
        <f t="shared" si="651"/>
        <v>0</v>
      </c>
      <c r="DU124" s="393"/>
      <c r="DV124" s="393"/>
      <c r="DW124" s="393"/>
      <c r="DX124" s="393"/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ht="15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59">
        <v>0</v>
      </c>
      <c r="BJ125" s="522">
        <v>0</v>
      </c>
      <c r="BK125" s="546">
        <v>0</v>
      </c>
      <c r="BL125" s="56">
        <v>0</v>
      </c>
      <c r="BM125" s="193">
        <v>0</v>
      </c>
      <c r="BN125" s="193">
        <v>0</v>
      </c>
      <c r="BO125" s="56"/>
      <c r="BP125" s="193"/>
      <c r="BQ125" s="193"/>
      <c r="BR125" s="193"/>
      <c r="BS125" s="193"/>
      <c r="BT125" s="193"/>
      <c r="BU125" s="53">
        <f t="shared" si="647"/>
        <v>0</v>
      </c>
      <c r="BV125" s="100">
        <f t="shared" si="647"/>
        <v>0</v>
      </c>
      <c r="BW125" s="100">
        <f t="shared" si="647"/>
        <v>0</v>
      </c>
      <c r="BX125" s="100">
        <f t="shared" si="647"/>
        <v>0</v>
      </c>
      <c r="BY125" s="100">
        <f t="shared" si="647"/>
        <v>0</v>
      </c>
      <c r="BZ125" s="100">
        <f t="shared" si="647"/>
        <v>0</v>
      </c>
      <c r="CA125" s="100">
        <f t="shared" si="647"/>
        <v>0</v>
      </c>
      <c r="CB125" s="100">
        <f t="shared" si="647"/>
        <v>0</v>
      </c>
      <c r="CC125" s="100">
        <f t="shared" si="647"/>
        <v>0</v>
      </c>
      <c r="CD125" s="393">
        <f t="shared" si="647"/>
        <v>0</v>
      </c>
      <c r="CE125" s="100">
        <f t="shared" si="648"/>
        <v>0</v>
      </c>
      <c r="CF125" s="100">
        <f t="shared" si="648"/>
        <v>0</v>
      </c>
      <c r="CG125" s="100">
        <f t="shared" si="648"/>
        <v>0</v>
      </c>
      <c r="CH125" s="100">
        <f t="shared" si="648"/>
        <v>0</v>
      </c>
      <c r="CI125" s="100">
        <f t="shared" si="648"/>
        <v>0</v>
      </c>
      <c r="CJ125" s="234">
        <f t="shared" si="648"/>
        <v>0</v>
      </c>
      <c r="CK125" s="234">
        <f t="shared" si="648"/>
        <v>0</v>
      </c>
      <c r="CL125" s="234">
        <f t="shared" si="648"/>
        <v>0</v>
      </c>
      <c r="CM125" s="234">
        <f t="shared" si="648"/>
        <v>0</v>
      </c>
      <c r="CN125" s="234">
        <f t="shared" si="648"/>
        <v>0</v>
      </c>
      <c r="CO125" s="234">
        <f t="shared" si="649"/>
        <v>0</v>
      </c>
      <c r="CP125" s="393">
        <f t="shared" si="649"/>
        <v>0</v>
      </c>
      <c r="CQ125" s="234">
        <f t="shared" si="649"/>
        <v>0</v>
      </c>
      <c r="CR125" s="234">
        <f t="shared" si="649"/>
        <v>0</v>
      </c>
      <c r="CS125" s="234">
        <f t="shared" si="649"/>
        <v>0</v>
      </c>
      <c r="CT125" s="234">
        <f t="shared" si="649"/>
        <v>0</v>
      </c>
      <c r="CU125" s="234">
        <f t="shared" si="649"/>
        <v>0</v>
      </c>
      <c r="CV125" s="234">
        <f t="shared" si="649"/>
        <v>0</v>
      </c>
      <c r="CW125" s="234">
        <f t="shared" si="649"/>
        <v>0</v>
      </c>
      <c r="CX125" s="234">
        <f t="shared" si="649"/>
        <v>0</v>
      </c>
      <c r="CY125" s="234">
        <f t="shared" si="650"/>
        <v>0</v>
      </c>
      <c r="CZ125" s="234">
        <f t="shared" si="650"/>
        <v>0</v>
      </c>
      <c r="DA125" s="234">
        <f t="shared" si="650"/>
        <v>0</v>
      </c>
      <c r="DB125" s="393">
        <f t="shared" si="650"/>
        <v>0</v>
      </c>
      <c r="DC125" s="393">
        <f t="shared" si="650"/>
        <v>0</v>
      </c>
      <c r="DD125" s="393">
        <f t="shared" si="650"/>
        <v>0</v>
      </c>
      <c r="DE125" s="393">
        <f t="shared" si="650"/>
        <v>0</v>
      </c>
      <c r="DF125" s="393">
        <f t="shared" si="650"/>
        <v>0</v>
      </c>
      <c r="DG125" s="393">
        <f t="shared" si="650"/>
        <v>0</v>
      </c>
      <c r="DH125" s="393">
        <f t="shared" si="650"/>
        <v>0</v>
      </c>
      <c r="DI125" s="393">
        <f t="shared" si="651"/>
        <v>0</v>
      </c>
      <c r="DJ125" s="393">
        <f t="shared" si="651"/>
        <v>0</v>
      </c>
      <c r="DK125" s="393">
        <f t="shared" si="651"/>
        <v>0</v>
      </c>
      <c r="DL125" s="393">
        <f t="shared" si="651"/>
        <v>0</v>
      </c>
      <c r="DM125" s="393">
        <f t="shared" si="651"/>
        <v>0</v>
      </c>
      <c r="DN125" s="393">
        <f t="shared" si="651"/>
        <v>0</v>
      </c>
      <c r="DO125" s="393">
        <f t="shared" si="651"/>
        <v>0</v>
      </c>
      <c r="DP125" s="393">
        <f t="shared" si="651"/>
        <v>0</v>
      </c>
      <c r="DQ125" s="393">
        <f t="shared" si="651"/>
        <v>0</v>
      </c>
      <c r="DR125" s="393">
        <f t="shared" si="651"/>
        <v>0</v>
      </c>
      <c r="DS125" s="393">
        <f t="shared" si="651"/>
        <v>0</v>
      </c>
      <c r="DT125" s="393">
        <f t="shared" si="651"/>
        <v>0</v>
      </c>
      <c r="DU125" s="393"/>
      <c r="DV125" s="393"/>
      <c r="DW125" s="393"/>
      <c r="DX125" s="393"/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ht="15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59">
        <v>0</v>
      </c>
      <c r="BJ126" s="522">
        <v>0</v>
      </c>
      <c r="BK126" s="546">
        <v>0</v>
      </c>
      <c r="BL126" s="56">
        <v>0</v>
      </c>
      <c r="BM126" s="193">
        <v>0</v>
      </c>
      <c r="BN126" s="193">
        <v>0</v>
      </c>
      <c r="BO126" s="56"/>
      <c r="BP126" s="193"/>
      <c r="BQ126" s="193"/>
      <c r="BR126" s="193"/>
      <c r="BS126" s="193"/>
      <c r="BT126" s="193"/>
      <c r="BU126" s="53">
        <f t="shared" si="647"/>
        <v>0</v>
      </c>
      <c r="BV126" s="100">
        <f t="shared" si="647"/>
        <v>0</v>
      </c>
      <c r="BW126" s="100">
        <f t="shared" si="647"/>
        <v>0</v>
      </c>
      <c r="BX126" s="100">
        <f t="shared" si="647"/>
        <v>0</v>
      </c>
      <c r="BY126" s="100">
        <f t="shared" si="647"/>
        <v>0</v>
      </c>
      <c r="BZ126" s="100">
        <f t="shared" si="647"/>
        <v>0</v>
      </c>
      <c r="CA126" s="100">
        <f t="shared" si="647"/>
        <v>0</v>
      </c>
      <c r="CB126" s="100">
        <f t="shared" si="647"/>
        <v>0</v>
      </c>
      <c r="CC126" s="100">
        <f t="shared" si="647"/>
        <v>0</v>
      </c>
      <c r="CD126" s="393">
        <f t="shared" si="647"/>
        <v>0</v>
      </c>
      <c r="CE126" s="100">
        <f t="shared" si="648"/>
        <v>0</v>
      </c>
      <c r="CF126" s="100">
        <f t="shared" si="648"/>
        <v>0</v>
      </c>
      <c r="CG126" s="100">
        <f t="shared" si="648"/>
        <v>0</v>
      </c>
      <c r="CH126" s="100">
        <f t="shared" si="648"/>
        <v>0</v>
      </c>
      <c r="CI126" s="100">
        <f t="shared" si="648"/>
        <v>0</v>
      </c>
      <c r="CJ126" s="234">
        <f t="shared" si="648"/>
        <v>0</v>
      </c>
      <c r="CK126" s="234">
        <f t="shared" si="648"/>
        <v>0</v>
      </c>
      <c r="CL126" s="234">
        <f t="shared" si="648"/>
        <v>0</v>
      </c>
      <c r="CM126" s="234">
        <f t="shared" si="648"/>
        <v>0</v>
      </c>
      <c r="CN126" s="234">
        <f t="shared" si="648"/>
        <v>0</v>
      </c>
      <c r="CO126" s="234">
        <f t="shared" si="649"/>
        <v>0</v>
      </c>
      <c r="CP126" s="393">
        <f t="shared" si="649"/>
        <v>0</v>
      </c>
      <c r="CQ126" s="234">
        <f t="shared" si="649"/>
        <v>0</v>
      </c>
      <c r="CR126" s="234">
        <f t="shared" si="649"/>
        <v>0</v>
      </c>
      <c r="CS126" s="234">
        <f t="shared" si="649"/>
        <v>0</v>
      </c>
      <c r="CT126" s="234">
        <f t="shared" si="649"/>
        <v>0</v>
      </c>
      <c r="CU126" s="234">
        <f t="shared" si="649"/>
        <v>0</v>
      </c>
      <c r="CV126" s="234">
        <f t="shared" si="649"/>
        <v>0</v>
      </c>
      <c r="CW126" s="234">
        <f t="shared" si="649"/>
        <v>0</v>
      </c>
      <c r="CX126" s="234">
        <f t="shared" si="649"/>
        <v>0</v>
      </c>
      <c r="CY126" s="234">
        <f t="shared" si="650"/>
        <v>0</v>
      </c>
      <c r="CZ126" s="234">
        <f t="shared" si="650"/>
        <v>0</v>
      </c>
      <c r="DA126" s="234">
        <f t="shared" si="650"/>
        <v>0</v>
      </c>
      <c r="DB126" s="393">
        <f t="shared" si="650"/>
        <v>0</v>
      </c>
      <c r="DC126" s="393">
        <f t="shared" si="650"/>
        <v>0</v>
      </c>
      <c r="DD126" s="393">
        <f t="shared" si="650"/>
        <v>0</v>
      </c>
      <c r="DE126" s="393">
        <f t="shared" si="650"/>
        <v>0</v>
      </c>
      <c r="DF126" s="393">
        <f t="shared" si="650"/>
        <v>0</v>
      </c>
      <c r="DG126" s="393">
        <f t="shared" si="650"/>
        <v>0</v>
      </c>
      <c r="DH126" s="393">
        <f t="shared" si="650"/>
        <v>0</v>
      </c>
      <c r="DI126" s="393">
        <f t="shared" si="651"/>
        <v>0</v>
      </c>
      <c r="DJ126" s="393">
        <f t="shared" si="651"/>
        <v>0</v>
      </c>
      <c r="DK126" s="393">
        <f t="shared" si="651"/>
        <v>0</v>
      </c>
      <c r="DL126" s="393">
        <f t="shared" si="651"/>
        <v>0</v>
      </c>
      <c r="DM126" s="393">
        <f t="shared" si="651"/>
        <v>0</v>
      </c>
      <c r="DN126" s="393">
        <f t="shared" si="651"/>
        <v>0</v>
      </c>
      <c r="DO126" s="393">
        <f t="shared" si="651"/>
        <v>0</v>
      </c>
      <c r="DP126" s="393">
        <f t="shared" si="651"/>
        <v>0</v>
      </c>
      <c r="DQ126" s="393">
        <f t="shared" si="651"/>
        <v>0</v>
      </c>
      <c r="DR126" s="393">
        <f t="shared" si="651"/>
        <v>0</v>
      </c>
      <c r="DS126" s="393">
        <f t="shared" si="651"/>
        <v>0</v>
      </c>
      <c r="DT126" s="393">
        <f t="shared" si="651"/>
        <v>0</v>
      </c>
      <c r="DU126" s="393"/>
      <c r="DV126" s="393"/>
      <c r="DW126" s="393"/>
      <c r="DX126" s="393"/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ht="15">
      <c r="A127" s="139"/>
      <c r="B127" s="52" t="s">
        <v>144</v>
      </c>
      <c r="C127" s="113">
        <f t="shared" si="652" ref="C127:V127">SUM(C122:C126)</f>
        <v>109</v>
      </c>
      <c r="D127" s="114">
        <f t="shared" si="652"/>
        <v>104</v>
      </c>
      <c r="E127" s="114">
        <f t="shared" si="652"/>
        <v>125</v>
      </c>
      <c r="F127" s="115">
        <f t="shared" si="652"/>
        <v>141</v>
      </c>
      <c r="G127" s="114">
        <f t="shared" si="652"/>
        <v>152</v>
      </c>
      <c r="H127" s="115">
        <f t="shared" si="652"/>
        <v>155</v>
      </c>
      <c r="I127" s="114">
        <f t="shared" si="652"/>
        <v>161</v>
      </c>
      <c r="J127" s="115">
        <f t="shared" si="652"/>
        <v>154</v>
      </c>
      <c r="K127" s="114">
        <f t="shared" si="652"/>
        <v>161</v>
      </c>
      <c r="L127" s="116">
        <f t="shared" si="652"/>
        <v>152</v>
      </c>
      <c r="M127" s="115">
        <f t="shared" si="652"/>
        <v>132</v>
      </c>
      <c r="N127" s="115">
        <f t="shared" si="652"/>
        <v>126</v>
      </c>
      <c r="O127" s="115">
        <f t="shared" si="652"/>
        <v>130</v>
      </c>
      <c r="P127" s="115">
        <f t="shared" si="652"/>
        <v>131</v>
      </c>
      <c r="Q127" s="115">
        <f t="shared" si="652"/>
        <v>139</v>
      </c>
      <c r="R127" s="115">
        <f t="shared" si="652"/>
        <v>137</v>
      </c>
      <c r="S127" s="115">
        <f t="shared" si="652"/>
        <v>135</v>
      </c>
      <c r="T127" s="115">
        <f t="shared" si="652"/>
        <v>124</v>
      </c>
      <c r="U127" s="115">
        <f t="shared" si="652"/>
        <v>109</v>
      </c>
      <c r="V127" s="115">
        <f t="shared" si="652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73">
        <v>329</v>
      </c>
      <c r="BJ127" s="536">
        <v>319</v>
      </c>
      <c r="BK127" s="560">
        <v>322</v>
      </c>
      <c r="BL127" s="77">
        <v>320</v>
      </c>
      <c r="BM127" s="194">
        <v>283</v>
      </c>
      <c r="BN127" s="194">
        <v>4430</v>
      </c>
      <c r="BO127" s="77"/>
      <c r="BP127" s="194"/>
      <c r="BQ127" s="194"/>
      <c r="BR127" s="194"/>
      <c r="BS127" s="194"/>
      <c r="BT127" s="194"/>
      <c r="BU127" s="113">
        <f t="shared" si="653" ref="BU127:BY127">SUM(BU122:BU126)</f>
        <v>21</v>
      </c>
      <c r="BV127" s="117">
        <f t="shared" si="653"/>
        <v>27</v>
      </c>
      <c r="BW127" s="117">
        <f t="shared" si="653"/>
        <v>14</v>
      </c>
      <c r="BX127" s="117">
        <f t="shared" si="653"/>
        <v>-4</v>
      </c>
      <c r="BY127" s="117">
        <f t="shared" si="653"/>
        <v>-17</v>
      </c>
      <c r="BZ127" s="117">
        <f t="shared" si="654" ref="BZ127:CH127">SUM(BZ122:BZ126)</f>
        <v>-31</v>
      </c>
      <c r="CA127" s="117">
        <f t="shared" si="654"/>
        <v>-52</v>
      </c>
      <c r="CB127" s="117">
        <f t="shared" si="654"/>
        <v>-34</v>
      </c>
      <c r="CC127" s="117">
        <f t="shared" si="654"/>
        <v>-33</v>
      </c>
      <c r="CD127" s="394">
        <f t="shared" si="654"/>
        <v>-10</v>
      </c>
      <c r="CE127" s="117">
        <f t="shared" si="654"/>
        <v>39</v>
      </c>
      <c r="CF127" s="117">
        <f t="shared" si="654"/>
        <v>87</v>
      </c>
      <c r="CG127" s="117">
        <f t="shared" si="654"/>
        <v>109</v>
      </c>
      <c r="CH127" s="117">
        <f t="shared" si="654"/>
        <v>151</v>
      </c>
      <c r="CI127" s="117">
        <f t="shared" si="655" ref="CI127:CJ127">SUM(CI122:CI126)</f>
        <v>169</v>
      </c>
      <c r="CJ127" s="235">
        <f t="shared" si="655"/>
        <v>203</v>
      </c>
      <c r="CK127" s="235">
        <f t="shared" si="656" ref="CK127:CL127">SUM(CK122:CK126)</f>
        <v>328</v>
      </c>
      <c r="CL127" s="235">
        <f t="shared" si="656"/>
        <v>413</v>
      </c>
      <c r="CM127" s="235">
        <f t="shared" si="657" ref="CM127">SUM(CM122:CM126)</f>
        <v>466</v>
      </c>
      <c r="CN127" s="235">
        <f t="shared" si="658" ref="CN127:CO127">SUM(CN122:CN126)</f>
        <v>476</v>
      </c>
      <c r="CO127" s="235">
        <f t="shared" si="658"/>
        <v>438</v>
      </c>
      <c r="CP127" s="394">
        <f t="shared" si="659" ref="CP127:CQ127">SUM(CP122:CP126)</f>
        <v>411</v>
      </c>
      <c r="CQ127" s="235">
        <f t="shared" si="659"/>
        <v>346</v>
      </c>
      <c r="CR127" s="235">
        <f t="shared" si="660" ref="CR127">SUM(CR122:CR126)</f>
        <v>259</v>
      </c>
      <c r="CS127" s="235">
        <f t="shared" si="661" ref="CS127">SUM(CS122:CS126)</f>
        <v>185</v>
      </c>
      <c r="CT127" s="235">
        <f t="shared" si="662" ref="CT127">SUM(CT122:CT126)</f>
        <v>114</v>
      </c>
      <c r="CU127" s="235">
        <f t="shared" si="663" ref="CU127">SUM(CU122:CU126)</f>
        <v>45</v>
      </c>
      <c r="CV127" s="235">
        <f t="shared" si="664" ref="CV127">SUM(CV122:CV126)</f>
        <v>0</v>
      </c>
      <c r="CW127" s="235">
        <f t="shared" si="665" ref="CW127">SUM(CW122:CW126)</f>
        <v>-125</v>
      </c>
      <c r="CX127" s="235">
        <f t="shared" si="666" ref="CX127">SUM(CX122:CX126)</f>
        <v>-250</v>
      </c>
      <c r="CY127" s="235">
        <f t="shared" si="667" ref="CY127">SUM(CY122:CY126)</f>
        <v>-271</v>
      </c>
      <c r="CZ127" s="235">
        <f t="shared" si="668" ref="CZ127">SUM(CZ122:CZ126)</f>
        <v>-272</v>
      </c>
      <c r="DA127" s="235">
        <f t="shared" si="669" ref="DA127">SUM(DA122:DA126)</f>
        <v>-254</v>
      </c>
      <c r="DB127" s="394">
        <f t="shared" si="670" ref="DB127">SUM(DB122:DB126)</f>
        <v>-239</v>
      </c>
      <c r="DC127" s="394">
        <f t="shared" si="671" ref="DC127">SUM(DC122:DC126)</f>
        <v>-226</v>
      </c>
      <c r="DD127" s="394">
        <f t="shared" si="672" ref="DD127">SUM(DD122:DD126)</f>
        <v>-196</v>
      </c>
      <c r="DE127" s="394">
        <f t="shared" si="673" ref="DE127">SUM(DE122:DE126)</f>
        <v>-165</v>
      </c>
      <c r="DF127" s="394">
        <f t="shared" si="674" ref="DF127:DG127">SUM(DF122:DF126)</f>
        <v>-120</v>
      </c>
      <c r="DG127" s="394">
        <f t="shared" si="674"/>
        <v>-70</v>
      </c>
      <c r="DH127" s="394">
        <f t="shared" si="675" ref="DH127">SUM(DH122:DH126)</f>
        <v>-42</v>
      </c>
      <c r="DI127" s="394">
        <f t="shared" si="676" ref="DI127">SUM(DI122:DI126)</f>
        <v>-16</v>
      </c>
      <c r="DJ127" s="394">
        <f t="shared" si="677" ref="DJ127:DK127">SUM(DJ122:DJ126)</f>
        <v>73</v>
      </c>
      <c r="DK127" s="394">
        <f t="shared" si="677"/>
        <v>77</v>
      </c>
      <c r="DL127" s="394">
        <f t="shared" si="678" ref="DL127:DM127">SUM(DL122:DL126)</f>
        <v>71</v>
      </c>
      <c r="DM127" s="394">
        <f t="shared" si="678"/>
        <v>74</v>
      </c>
      <c r="DN127" s="394">
        <f t="shared" si="679" ref="DN127:DO127">SUM(DN122:DN126)</f>
        <v>69</v>
      </c>
      <c r="DO127" s="394">
        <f t="shared" si="679"/>
        <v>38</v>
      </c>
      <c r="DP127" s="394">
        <f t="shared" si="680" ref="DP127">SUM(DP122:DP126)</f>
        <v>43</v>
      </c>
      <c r="DQ127" s="394">
        <f t="shared" si="681" ref="DQ127:DR127">SUM(DQ122:DQ126)</f>
        <v>63</v>
      </c>
      <c r="DR127" s="394">
        <f t="shared" si="681"/>
        <v>44</v>
      </c>
      <c r="DS127" s="394">
        <f t="shared" si="682" ref="DS127:DT127">SUM(DS122:DS126)</f>
        <v>0</v>
      </c>
      <c r="DT127" s="394">
        <f t="shared" si="682"/>
        <v>4132</v>
      </c>
      <c r="DU127" s="394"/>
      <c r="DV127" s="394"/>
      <c r="DW127" s="394"/>
      <c r="DX127" s="394"/>
      <c r="DY127" s="394"/>
      <c r="DZ127" s="394"/>
      <c r="EA127" s="394"/>
      <c r="EB127" s="262"/>
      <c r="EC127" s="77">
        <f>SUM(EC122:EC126)</f>
        <v>4430</v>
      </c>
    </row>
    <row r="128" spans="1:133" s="51" customFormat="1" ht="15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63"/>
      <c r="BJ128" s="527"/>
      <c r="BK128" s="550"/>
      <c r="BL128" s="82"/>
      <c r="BM128" s="274"/>
      <c r="BN128" s="274"/>
      <c r="BO128" s="82"/>
      <c r="BP128" s="274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ht="15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74">
        <v>8</v>
      </c>
      <c r="BJ129" s="537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/>
      <c r="BP129" s="195"/>
      <c r="BQ129" s="195"/>
      <c r="BR129" s="195"/>
      <c r="BS129" s="195"/>
      <c r="BT129" s="195"/>
      <c r="BU129" s="103">
        <f t="shared" si="683" ref="BU129:CD133">O129-C129</f>
        <v>-6</v>
      </c>
      <c r="BV129" s="101">
        <f t="shared" si="683"/>
        <v>-21</v>
      </c>
      <c r="BW129" s="101">
        <f t="shared" si="683"/>
        <v>-128</v>
      </c>
      <c r="BX129" s="101">
        <f t="shared" si="683"/>
        <v>-158</v>
      </c>
      <c r="BY129" s="101">
        <f t="shared" si="683"/>
        <v>-176</v>
      </c>
      <c r="BZ129" s="101">
        <f t="shared" si="683"/>
        <v>-195</v>
      </c>
      <c r="CA129" s="101">
        <f t="shared" si="683"/>
        <v>-308</v>
      </c>
      <c r="CB129" s="101">
        <f t="shared" si="683"/>
        <v>-271</v>
      </c>
      <c r="CC129" s="101">
        <f t="shared" si="683"/>
        <v>-62</v>
      </c>
      <c r="CD129" s="373">
        <f t="shared" si="683"/>
        <v>-9</v>
      </c>
      <c r="CE129" s="101">
        <f t="shared" si="684" ref="CE129:CN133">Y129-M129</f>
        <v>-22</v>
      </c>
      <c r="CF129" s="101">
        <f t="shared" si="684"/>
        <v>-17</v>
      </c>
      <c r="CG129" s="101">
        <f t="shared" si="684"/>
        <v>-2</v>
      </c>
      <c r="CH129" s="101">
        <f t="shared" si="684"/>
        <v>0</v>
      </c>
      <c r="CI129" s="101">
        <f t="shared" si="684"/>
        <v>0</v>
      </c>
      <c r="CJ129" s="195">
        <f t="shared" si="684"/>
        <v>0</v>
      </c>
      <c r="CK129" s="195">
        <f t="shared" si="684"/>
        <v>181</v>
      </c>
      <c r="CL129" s="195">
        <f t="shared" si="684"/>
        <v>268</v>
      </c>
      <c r="CM129" s="195">
        <f t="shared" si="684"/>
        <v>186</v>
      </c>
      <c r="CN129" s="195">
        <f t="shared" si="684"/>
        <v>178</v>
      </c>
      <c r="CO129" s="195">
        <f t="shared" si="685" ref="CO129:CX133">AI129-W129</f>
        <v>56</v>
      </c>
      <c r="CP129" s="373">
        <f t="shared" si="685"/>
        <v>3</v>
      </c>
      <c r="CQ129" s="195">
        <f t="shared" si="685"/>
        <v>0</v>
      </c>
      <c r="CR129" s="195">
        <f t="shared" si="685"/>
        <v>0</v>
      </c>
      <c r="CS129" s="195">
        <f t="shared" si="685"/>
        <v>1</v>
      </c>
      <c r="CT129" s="195">
        <f t="shared" si="685"/>
        <v>10</v>
      </c>
      <c r="CU129" s="195">
        <f t="shared" si="685"/>
        <v>117</v>
      </c>
      <c r="CV129" s="195">
        <f t="shared" si="685"/>
        <v>89</v>
      </c>
      <c r="CW129" s="195">
        <f t="shared" si="685"/>
        <v>-107</v>
      </c>
      <c r="CX129" s="195">
        <f t="shared" si="685"/>
        <v>-181</v>
      </c>
      <c r="CY129" s="195">
        <f t="shared" si="686" ref="CY129:DH133">AS129-AG129</f>
        <v>-143</v>
      </c>
      <c r="CZ129" s="195">
        <f t="shared" si="686"/>
        <v>-103</v>
      </c>
      <c r="DA129" s="195">
        <f t="shared" si="686"/>
        <v>-52</v>
      </c>
      <c r="DB129" s="373">
        <f t="shared" si="686"/>
        <v>-2</v>
      </c>
      <c r="DC129" s="373">
        <f t="shared" si="686"/>
        <v>0</v>
      </c>
      <c r="DD129" s="373">
        <f t="shared" si="686"/>
        <v>0</v>
      </c>
      <c r="DE129" s="373">
        <f t="shared" si="686"/>
        <v>18</v>
      </c>
      <c r="DF129" s="373">
        <f t="shared" si="686"/>
        <v>9</v>
      </c>
      <c r="DG129" s="373">
        <f t="shared" si="686"/>
        <v>-101</v>
      </c>
      <c r="DH129" s="373">
        <f t="shared" si="686"/>
        <v>-10</v>
      </c>
      <c r="DI129" s="373">
        <f t="shared" si="687" ref="DI129:DT133">BC129-AQ129</f>
        <v>70</v>
      </c>
      <c r="DJ129" s="373">
        <f t="shared" si="687"/>
        <v>134</v>
      </c>
      <c r="DK129" s="373">
        <f t="shared" si="687"/>
        <v>130</v>
      </c>
      <c r="DL129" s="373">
        <f t="shared" si="687"/>
        <v>2</v>
      </c>
      <c r="DM129" s="373">
        <f t="shared" si="687"/>
        <v>23</v>
      </c>
      <c r="DN129" s="373">
        <f t="shared" si="687"/>
        <v>4</v>
      </c>
      <c r="DO129" s="373">
        <f t="shared" si="687"/>
        <v>8</v>
      </c>
      <c r="DP129" s="373">
        <f t="shared" si="687"/>
        <v>12</v>
      </c>
      <c r="DQ129" s="373">
        <f t="shared" si="687"/>
        <v>-8</v>
      </c>
      <c r="DR129" s="373">
        <f t="shared" si="687"/>
        <v>-3</v>
      </c>
      <c r="DS129" s="373">
        <f t="shared" si="687"/>
        <v>23</v>
      </c>
      <c r="DT129" s="373">
        <f t="shared" si="687"/>
        <v>-79</v>
      </c>
      <c r="DU129" s="373"/>
      <c r="DV129" s="373"/>
      <c r="DW129" s="373"/>
      <c r="DX129" s="373"/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0</v>
      </c>
    </row>
    <row r="130" spans="1:133" s="51" customFormat="1" ht="15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74">
        <v>0</v>
      </c>
      <c r="BJ130" s="537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/>
      <c r="BP130" s="195"/>
      <c r="BQ130" s="195"/>
      <c r="BR130" s="195"/>
      <c r="BS130" s="195"/>
      <c r="BT130" s="195"/>
      <c r="BU130" s="103">
        <f t="shared" si="683"/>
        <v>-1</v>
      </c>
      <c r="BV130" s="101">
        <f t="shared" si="683"/>
        <v>0</v>
      </c>
      <c r="BW130" s="101">
        <f t="shared" si="683"/>
        <v>-22</v>
      </c>
      <c r="BX130" s="101">
        <f t="shared" si="683"/>
        <v>-33</v>
      </c>
      <c r="BY130" s="101">
        <f t="shared" si="683"/>
        <v>-32</v>
      </c>
      <c r="BZ130" s="101">
        <f t="shared" si="683"/>
        <v>-43</v>
      </c>
      <c r="CA130" s="101">
        <f t="shared" si="683"/>
        <v>-71</v>
      </c>
      <c r="CB130" s="101">
        <f t="shared" si="683"/>
        <v>-70</v>
      </c>
      <c r="CC130" s="101">
        <f t="shared" si="683"/>
        <v>-2</v>
      </c>
      <c r="CD130" s="373">
        <f t="shared" si="683"/>
        <v>0</v>
      </c>
      <c r="CE130" s="101">
        <f t="shared" si="684"/>
        <v>0</v>
      </c>
      <c r="CF130" s="101">
        <f t="shared" si="684"/>
        <v>0</v>
      </c>
      <c r="CG130" s="101">
        <f t="shared" si="684"/>
        <v>0</v>
      </c>
      <c r="CH130" s="101">
        <f t="shared" si="684"/>
        <v>0</v>
      </c>
      <c r="CI130" s="101">
        <f t="shared" si="684"/>
        <v>0</v>
      </c>
      <c r="CJ130" s="195">
        <f t="shared" si="684"/>
        <v>0</v>
      </c>
      <c r="CK130" s="195">
        <f t="shared" si="684"/>
        <v>0</v>
      </c>
      <c r="CL130" s="195">
        <f t="shared" si="684"/>
        <v>63</v>
      </c>
      <c r="CM130" s="195">
        <f t="shared" si="684"/>
        <v>93</v>
      </c>
      <c r="CN130" s="195">
        <f t="shared" si="684"/>
        <v>71</v>
      </c>
      <c r="CO130" s="195">
        <f t="shared" si="685"/>
        <v>18</v>
      </c>
      <c r="CP130" s="373">
        <f t="shared" si="685"/>
        <v>0</v>
      </c>
      <c r="CQ130" s="195">
        <f t="shared" si="685"/>
        <v>0</v>
      </c>
      <c r="CR130" s="195">
        <f t="shared" si="685"/>
        <v>0</v>
      </c>
      <c r="CS130" s="195">
        <f t="shared" si="685"/>
        <v>0</v>
      </c>
      <c r="CT130" s="195">
        <f t="shared" si="685"/>
        <v>1</v>
      </c>
      <c r="CU130" s="195">
        <f t="shared" si="685"/>
        <v>33</v>
      </c>
      <c r="CV130" s="195">
        <f t="shared" si="685"/>
        <v>30</v>
      </c>
      <c r="CW130" s="195">
        <f t="shared" si="685"/>
        <v>26</v>
      </c>
      <c r="CX130" s="195">
        <f t="shared" si="685"/>
        <v>-36</v>
      </c>
      <c r="CY130" s="195">
        <f t="shared" si="686"/>
        <v>-69</v>
      </c>
      <c r="CZ130" s="195">
        <f t="shared" si="686"/>
        <v>-48</v>
      </c>
      <c r="DA130" s="195">
        <f t="shared" si="686"/>
        <v>-16</v>
      </c>
      <c r="DB130" s="373">
        <f t="shared" si="686"/>
        <v>0</v>
      </c>
      <c r="DC130" s="373">
        <f t="shared" si="686"/>
        <v>0</v>
      </c>
      <c r="DD130" s="373">
        <f t="shared" si="686"/>
        <v>0</v>
      </c>
      <c r="DE130" s="373">
        <f t="shared" si="686"/>
        <v>0</v>
      </c>
      <c r="DF130" s="373">
        <f t="shared" si="686"/>
        <v>2</v>
      </c>
      <c r="DG130" s="373">
        <f t="shared" si="686"/>
        <v>-19</v>
      </c>
      <c r="DH130" s="373">
        <f t="shared" si="686"/>
        <v>-1</v>
      </c>
      <c r="DI130" s="373">
        <f t="shared" si="687"/>
        <v>37</v>
      </c>
      <c r="DJ130" s="373">
        <f t="shared" si="687"/>
        <v>57</v>
      </c>
      <c r="DK130" s="373">
        <f t="shared" si="687"/>
        <v>54</v>
      </c>
      <c r="DL130" s="373">
        <f t="shared" si="687"/>
        <v>20</v>
      </c>
      <c r="DM130" s="373">
        <f t="shared" si="687"/>
        <v>8</v>
      </c>
      <c r="DN130" s="373">
        <f t="shared" si="687"/>
        <v>0</v>
      </c>
      <c r="DO130" s="373">
        <f t="shared" si="687"/>
        <v>0</v>
      </c>
      <c r="DP130" s="373">
        <f t="shared" si="687"/>
        <v>0</v>
      </c>
      <c r="DQ130" s="373">
        <f t="shared" si="687"/>
        <v>0</v>
      </c>
      <c r="DR130" s="373">
        <f t="shared" si="687"/>
        <v>-3</v>
      </c>
      <c r="DS130" s="373">
        <f t="shared" si="687"/>
        <v>2</v>
      </c>
      <c r="DT130" s="373">
        <f t="shared" si="687"/>
        <v>-29</v>
      </c>
      <c r="DU130" s="373"/>
      <c r="DV130" s="373"/>
      <c r="DW130" s="373"/>
      <c r="DX130" s="373"/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0</v>
      </c>
    </row>
    <row r="131" spans="1:133" s="51" customFormat="1" ht="15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74">
        <v>2</v>
      </c>
      <c r="BJ131" s="537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/>
      <c r="BP131" s="195"/>
      <c r="BQ131" s="195"/>
      <c r="BR131" s="195"/>
      <c r="BS131" s="195"/>
      <c r="BT131" s="195"/>
      <c r="BU131" s="103">
        <f t="shared" si="683"/>
        <v>-11</v>
      </c>
      <c r="BV131" s="101">
        <f t="shared" si="683"/>
        <v>-32</v>
      </c>
      <c r="BW131" s="101">
        <f t="shared" si="683"/>
        <v>-33</v>
      </c>
      <c r="BX131" s="101">
        <f t="shared" si="683"/>
        <v>-29</v>
      </c>
      <c r="BY131" s="101">
        <f t="shared" si="683"/>
        <v>-46</v>
      </c>
      <c r="BZ131" s="101">
        <f t="shared" si="683"/>
        <v>-39</v>
      </c>
      <c r="CA131" s="101">
        <f t="shared" si="683"/>
        <v>-21</v>
      </c>
      <c r="CB131" s="101">
        <f t="shared" si="683"/>
        <v>-7</v>
      </c>
      <c r="CC131" s="101">
        <f t="shared" si="683"/>
        <v>-5</v>
      </c>
      <c r="CD131" s="373">
        <f t="shared" si="683"/>
        <v>-8</v>
      </c>
      <c r="CE131" s="101">
        <f t="shared" si="684"/>
        <v>-7</v>
      </c>
      <c r="CF131" s="101">
        <f t="shared" si="684"/>
        <v>-6</v>
      </c>
      <c r="CG131" s="101">
        <f t="shared" si="684"/>
        <v>2</v>
      </c>
      <c r="CH131" s="101">
        <f t="shared" si="684"/>
        <v>14</v>
      </c>
      <c r="CI131" s="101">
        <f t="shared" si="684"/>
        <v>15</v>
      </c>
      <c r="CJ131" s="195">
        <f t="shared" si="684"/>
        <v>22</v>
      </c>
      <c r="CK131" s="195">
        <f t="shared" si="684"/>
        <v>21</v>
      </c>
      <c r="CL131" s="195">
        <f t="shared" si="684"/>
        <v>30</v>
      </c>
      <c r="CM131" s="195">
        <f t="shared" si="684"/>
        <v>50</v>
      </c>
      <c r="CN131" s="195">
        <f t="shared" si="684"/>
        <v>20</v>
      </c>
      <c r="CO131" s="195">
        <f t="shared" si="685"/>
        <v>14</v>
      </c>
      <c r="CP131" s="373">
        <f t="shared" si="685"/>
        <v>16</v>
      </c>
      <c r="CQ131" s="195">
        <f t="shared" si="685"/>
        <v>-8</v>
      </c>
      <c r="CR131" s="195">
        <f t="shared" si="685"/>
        <v>-7</v>
      </c>
      <c r="CS131" s="195">
        <f t="shared" si="685"/>
        <v>14</v>
      </c>
      <c r="CT131" s="195">
        <f t="shared" si="685"/>
        <v>5</v>
      </c>
      <c r="CU131" s="195">
        <f t="shared" si="685"/>
        <v>-1</v>
      </c>
      <c r="CV131" s="195">
        <f t="shared" si="685"/>
        <v>7</v>
      </c>
      <c r="CW131" s="195">
        <f t="shared" si="685"/>
        <v>-7</v>
      </c>
      <c r="CX131" s="195">
        <f t="shared" si="685"/>
        <v>-19</v>
      </c>
      <c r="CY131" s="195">
        <f t="shared" si="686"/>
        <v>-37</v>
      </c>
      <c r="CZ131" s="195">
        <f t="shared" si="686"/>
        <v>-9</v>
      </c>
      <c r="DA131" s="195">
        <f t="shared" si="686"/>
        <v>-9</v>
      </c>
      <c r="DB131" s="373">
        <f t="shared" si="686"/>
        <v>-16</v>
      </c>
      <c r="DC131" s="373">
        <f t="shared" si="686"/>
        <v>0</v>
      </c>
      <c r="DD131" s="373">
        <f t="shared" si="686"/>
        <v>9</v>
      </c>
      <c r="DE131" s="373">
        <f t="shared" si="686"/>
        <v>16</v>
      </c>
      <c r="DF131" s="373">
        <f t="shared" si="686"/>
        <v>20</v>
      </c>
      <c r="DG131" s="373">
        <f t="shared" si="686"/>
        <v>3</v>
      </c>
      <c r="DH131" s="373">
        <f t="shared" si="686"/>
        <v>8</v>
      </c>
      <c r="DI131" s="373">
        <f t="shared" si="687"/>
        <v>22</v>
      </c>
      <c r="DJ131" s="373">
        <f t="shared" si="687"/>
        <v>27</v>
      </c>
      <c r="DK131" s="373">
        <f t="shared" si="687"/>
        <v>18</v>
      </c>
      <c r="DL131" s="373">
        <f t="shared" si="687"/>
        <v>-6</v>
      </c>
      <c r="DM131" s="373">
        <f t="shared" si="687"/>
        <v>10</v>
      </c>
      <c r="DN131" s="373">
        <f t="shared" si="687"/>
        <v>4</v>
      </c>
      <c r="DO131" s="373">
        <f t="shared" si="687"/>
        <v>2</v>
      </c>
      <c r="DP131" s="373">
        <f t="shared" si="687"/>
        <v>3</v>
      </c>
      <c r="DQ131" s="373">
        <f t="shared" si="687"/>
        <v>-38</v>
      </c>
      <c r="DR131" s="373">
        <f t="shared" si="687"/>
        <v>1</v>
      </c>
      <c r="DS131" s="373">
        <f t="shared" si="687"/>
        <v>-5</v>
      </c>
      <c r="DT131" s="373">
        <f t="shared" si="687"/>
        <v>-37</v>
      </c>
      <c r="DU131" s="373"/>
      <c r="DV131" s="373"/>
      <c r="DW131" s="373"/>
      <c r="DX131" s="373"/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0</v>
      </c>
    </row>
    <row r="132" spans="1:133" s="51" customFormat="1" ht="15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74">
        <v>0</v>
      </c>
      <c r="BJ132" s="537">
        <v>0</v>
      </c>
      <c r="BK132" s="373">
        <v>0</v>
      </c>
      <c r="BL132" s="56">
        <v>0</v>
      </c>
      <c r="BM132" s="195">
        <v>1</v>
      </c>
      <c r="BN132" s="195">
        <v>0</v>
      </c>
      <c r="BO132" s="56"/>
      <c r="BP132" s="195"/>
      <c r="BQ132" s="195"/>
      <c r="BR132" s="195"/>
      <c r="BS132" s="195"/>
      <c r="BT132" s="195"/>
      <c r="BU132" s="103">
        <f t="shared" si="683"/>
        <v>1</v>
      </c>
      <c r="BV132" s="101">
        <f t="shared" si="683"/>
        <v>0</v>
      </c>
      <c r="BW132" s="101">
        <f t="shared" si="683"/>
        <v>0</v>
      </c>
      <c r="BX132" s="101">
        <f t="shared" si="683"/>
        <v>-1</v>
      </c>
      <c r="BY132" s="101">
        <f t="shared" si="683"/>
        <v>-1</v>
      </c>
      <c r="BZ132" s="101">
        <f t="shared" si="683"/>
        <v>0</v>
      </c>
      <c r="CA132" s="101">
        <f t="shared" si="683"/>
        <v>0</v>
      </c>
      <c r="CB132" s="101">
        <f t="shared" si="683"/>
        <v>0</v>
      </c>
      <c r="CC132" s="101">
        <f t="shared" si="683"/>
        <v>0</v>
      </c>
      <c r="CD132" s="373">
        <f t="shared" si="683"/>
        <v>0</v>
      </c>
      <c r="CE132" s="101">
        <f t="shared" si="684"/>
        <v>0</v>
      </c>
      <c r="CF132" s="101">
        <f t="shared" si="684"/>
        <v>0</v>
      </c>
      <c r="CG132" s="101">
        <f t="shared" si="684"/>
        <v>-1</v>
      </c>
      <c r="CH132" s="101">
        <f t="shared" si="684"/>
        <v>0</v>
      </c>
      <c r="CI132" s="101">
        <f t="shared" si="684"/>
        <v>0</v>
      </c>
      <c r="CJ132" s="195">
        <f t="shared" si="684"/>
        <v>0</v>
      </c>
      <c r="CK132" s="195">
        <f t="shared" si="684"/>
        <v>0</v>
      </c>
      <c r="CL132" s="195">
        <f t="shared" si="684"/>
        <v>0</v>
      </c>
      <c r="CM132" s="195">
        <f t="shared" si="684"/>
        <v>2</v>
      </c>
      <c r="CN132" s="195">
        <f t="shared" si="684"/>
        <v>1</v>
      </c>
      <c r="CO132" s="195">
        <f t="shared" si="685"/>
        <v>0</v>
      </c>
      <c r="CP132" s="373">
        <f t="shared" si="685"/>
        <v>0</v>
      </c>
      <c r="CQ132" s="195">
        <f t="shared" si="685"/>
        <v>0</v>
      </c>
      <c r="CR132" s="195">
        <f t="shared" si="685"/>
        <v>0</v>
      </c>
      <c r="CS132" s="195">
        <f t="shared" si="685"/>
        <v>0</v>
      </c>
      <c r="CT132" s="195">
        <f t="shared" si="685"/>
        <v>0</v>
      </c>
      <c r="CU132" s="195">
        <f t="shared" si="685"/>
        <v>1</v>
      </c>
      <c r="CV132" s="195">
        <f t="shared" si="685"/>
        <v>0</v>
      </c>
      <c r="CW132" s="195">
        <f t="shared" si="685"/>
        <v>0</v>
      </c>
      <c r="CX132" s="195">
        <f t="shared" si="685"/>
        <v>0</v>
      </c>
      <c r="CY132" s="195">
        <f t="shared" si="686"/>
        <v>-2</v>
      </c>
      <c r="CZ132" s="195">
        <f t="shared" si="686"/>
        <v>0</v>
      </c>
      <c r="DA132" s="195">
        <f t="shared" si="686"/>
        <v>0</v>
      </c>
      <c r="DB132" s="373">
        <f t="shared" si="686"/>
        <v>0</v>
      </c>
      <c r="DC132" s="373">
        <f t="shared" si="686"/>
        <v>0</v>
      </c>
      <c r="DD132" s="373">
        <f t="shared" si="686"/>
        <v>0</v>
      </c>
      <c r="DE132" s="373">
        <f t="shared" si="686"/>
        <v>0</v>
      </c>
      <c r="DF132" s="373">
        <f t="shared" si="686"/>
        <v>0</v>
      </c>
      <c r="DG132" s="373">
        <f t="shared" si="686"/>
        <v>-1</v>
      </c>
      <c r="DH132" s="373">
        <f t="shared" si="686"/>
        <v>0</v>
      </c>
      <c r="DI132" s="373">
        <f t="shared" si="687"/>
        <v>0</v>
      </c>
      <c r="DJ132" s="373">
        <f t="shared" si="687"/>
        <v>0</v>
      </c>
      <c r="DK132" s="373">
        <f t="shared" si="687"/>
        <v>0</v>
      </c>
      <c r="DL132" s="373">
        <f t="shared" si="687"/>
        <v>-1</v>
      </c>
      <c r="DM132" s="373">
        <f t="shared" si="687"/>
        <v>0</v>
      </c>
      <c r="DN132" s="373">
        <f t="shared" si="687"/>
        <v>0</v>
      </c>
      <c r="DO132" s="373">
        <f t="shared" si="687"/>
        <v>0</v>
      </c>
      <c r="DP132" s="373">
        <f t="shared" si="687"/>
        <v>0</v>
      </c>
      <c r="DQ132" s="373">
        <f t="shared" si="687"/>
        <v>0</v>
      </c>
      <c r="DR132" s="373">
        <f t="shared" si="687"/>
        <v>0</v>
      </c>
      <c r="DS132" s="373">
        <f t="shared" si="687"/>
        <v>1</v>
      </c>
      <c r="DT132" s="373">
        <f t="shared" si="687"/>
        <v>0</v>
      </c>
      <c r="DU132" s="373"/>
      <c r="DV132" s="373"/>
      <c r="DW132" s="373"/>
      <c r="DX132" s="373"/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ht="15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74">
        <v>0</v>
      </c>
      <c r="BJ133" s="537">
        <v>0</v>
      </c>
      <c r="BK133" s="373">
        <v>0</v>
      </c>
      <c r="BL133" s="56">
        <v>3</v>
      </c>
      <c r="BM133" s="195">
        <v>0</v>
      </c>
      <c r="BN133" s="195">
        <v>0</v>
      </c>
      <c r="BO133" s="56"/>
      <c r="BP133" s="195"/>
      <c r="BQ133" s="195"/>
      <c r="BR133" s="195"/>
      <c r="BS133" s="195"/>
      <c r="BT133" s="195"/>
      <c r="BU133" s="103">
        <f t="shared" si="683"/>
        <v>0</v>
      </c>
      <c r="BV133" s="101">
        <f t="shared" si="683"/>
        <v>0</v>
      </c>
      <c r="BW133" s="101">
        <f t="shared" si="683"/>
        <v>0</v>
      </c>
      <c r="BX133" s="101">
        <f t="shared" si="683"/>
        <v>0</v>
      </c>
      <c r="BY133" s="101">
        <f t="shared" si="683"/>
        <v>0</v>
      </c>
      <c r="BZ133" s="101">
        <f t="shared" si="683"/>
        <v>0</v>
      </c>
      <c r="CA133" s="101">
        <f t="shared" si="683"/>
        <v>0</v>
      </c>
      <c r="CB133" s="101">
        <f t="shared" si="683"/>
        <v>0</v>
      </c>
      <c r="CC133" s="101">
        <f t="shared" si="683"/>
        <v>0</v>
      </c>
      <c r="CD133" s="373">
        <f t="shared" si="683"/>
        <v>0</v>
      </c>
      <c r="CE133" s="101">
        <f t="shared" si="684"/>
        <v>0</v>
      </c>
      <c r="CF133" s="101">
        <f t="shared" si="684"/>
        <v>0</v>
      </c>
      <c r="CG133" s="101">
        <f t="shared" si="684"/>
        <v>0</v>
      </c>
      <c r="CH133" s="101">
        <f t="shared" si="684"/>
        <v>0</v>
      </c>
      <c r="CI133" s="101">
        <f t="shared" si="684"/>
        <v>0</v>
      </c>
      <c r="CJ133" s="195">
        <f t="shared" si="684"/>
        <v>0</v>
      </c>
      <c r="CK133" s="195">
        <f t="shared" si="684"/>
        <v>0</v>
      </c>
      <c r="CL133" s="195">
        <f t="shared" si="684"/>
        <v>0</v>
      </c>
      <c r="CM133" s="195">
        <f t="shared" si="684"/>
        <v>0</v>
      </c>
      <c r="CN133" s="195">
        <f t="shared" si="684"/>
        <v>0</v>
      </c>
      <c r="CO133" s="195">
        <f t="shared" si="685"/>
        <v>0</v>
      </c>
      <c r="CP133" s="373">
        <f t="shared" si="685"/>
        <v>0</v>
      </c>
      <c r="CQ133" s="195">
        <f t="shared" si="685"/>
        <v>0</v>
      </c>
      <c r="CR133" s="195">
        <f t="shared" si="685"/>
        <v>0</v>
      </c>
      <c r="CS133" s="195">
        <f t="shared" si="685"/>
        <v>0</v>
      </c>
      <c r="CT133" s="195">
        <f t="shared" si="685"/>
        <v>0</v>
      </c>
      <c r="CU133" s="195">
        <f t="shared" si="685"/>
        <v>0</v>
      </c>
      <c r="CV133" s="195">
        <f t="shared" si="685"/>
        <v>0</v>
      </c>
      <c r="CW133" s="195">
        <f t="shared" si="685"/>
        <v>0</v>
      </c>
      <c r="CX133" s="195">
        <f t="shared" si="685"/>
        <v>0</v>
      </c>
      <c r="CY133" s="195">
        <f t="shared" si="686"/>
        <v>0</v>
      </c>
      <c r="CZ133" s="195">
        <f t="shared" si="686"/>
        <v>0</v>
      </c>
      <c r="DA133" s="195">
        <f t="shared" si="686"/>
        <v>0</v>
      </c>
      <c r="DB133" s="373">
        <f t="shared" si="686"/>
        <v>0</v>
      </c>
      <c r="DC133" s="373">
        <f t="shared" si="686"/>
        <v>0</v>
      </c>
      <c r="DD133" s="373">
        <f t="shared" si="686"/>
        <v>0</v>
      </c>
      <c r="DE133" s="373">
        <f t="shared" si="686"/>
        <v>0</v>
      </c>
      <c r="DF133" s="373">
        <f t="shared" si="686"/>
        <v>0</v>
      </c>
      <c r="DG133" s="373">
        <f t="shared" si="686"/>
        <v>0</v>
      </c>
      <c r="DH133" s="373">
        <f t="shared" si="686"/>
        <v>0</v>
      </c>
      <c r="DI133" s="373">
        <f t="shared" si="687"/>
        <v>0</v>
      </c>
      <c r="DJ133" s="373">
        <f t="shared" si="687"/>
        <v>0</v>
      </c>
      <c r="DK133" s="373">
        <f t="shared" si="687"/>
        <v>0</v>
      </c>
      <c r="DL133" s="373">
        <f t="shared" si="687"/>
        <v>0</v>
      </c>
      <c r="DM133" s="373">
        <f t="shared" si="687"/>
        <v>0</v>
      </c>
      <c r="DN133" s="373">
        <f t="shared" si="687"/>
        <v>0</v>
      </c>
      <c r="DO133" s="373">
        <f t="shared" si="687"/>
        <v>0</v>
      </c>
      <c r="DP133" s="373">
        <f t="shared" si="687"/>
        <v>0</v>
      </c>
      <c r="DQ133" s="373">
        <f t="shared" si="687"/>
        <v>0</v>
      </c>
      <c r="DR133" s="373">
        <f t="shared" si="687"/>
        <v>3</v>
      </c>
      <c r="DS133" s="373">
        <f t="shared" si="687"/>
        <v>0</v>
      </c>
      <c r="DT133" s="373">
        <f t="shared" si="687"/>
        <v>0</v>
      </c>
      <c r="DU133" s="373"/>
      <c r="DV133" s="373"/>
      <c r="DW133" s="373"/>
      <c r="DX133" s="373"/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ht="15">
      <c r="A134" s="139"/>
      <c r="B134" s="52" t="s">
        <v>144</v>
      </c>
      <c r="C134" s="109">
        <f t="shared" si="688" ref="C134:AF134">SUM(C129:C133)</f>
        <v>31</v>
      </c>
      <c r="D134" s="110">
        <f t="shared" si="688"/>
        <v>53</v>
      </c>
      <c r="E134" s="110">
        <f t="shared" si="688"/>
        <v>183</v>
      </c>
      <c r="F134" s="110">
        <f t="shared" si="688"/>
        <v>221</v>
      </c>
      <c r="G134" s="110">
        <f t="shared" si="688"/>
        <v>255</v>
      </c>
      <c r="H134" s="111">
        <f t="shared" si="688"/>
        <v>277</v>
      </c>
      <c r="I134" s="110">
        <f t="shared" si="688"/>
        <v>400</v>
      </c>
      <c r="J134" s="111">
        <f t="shared" si="688"/>
        <v>348</v>
      </c>
      <c r="K134" s="110">
        <f t="shared" si="688"/>
        <v>71</v>
      </c>
      <c r="L134" s="112">
        <f t="shared" si="688"/>
        <v>17</v>
      </c>
      <c r="M134" s="111">
        <f t="shared" si="688"/>
        <v>37</v>
      </c>
      <c r="N134" s="115">
        <f t="shared" si="688"/>
        <v>31</v>
      </c>
      <c r="O134" s="115">
        <f t="shared" si="688"/>
        <v>14</v>
      </c>
      <c r="P134" s="115">
        <f t="shared" si="688"/>
        <v>0</v>
      </c>
      <c r="Q134" s="115">
        <f t="shared" si="688"/>
        <v>0</v>
      </c>
      <c r="R134" s="115">
        <f t="shared" si="688"/>
        <v>0</v>
      </c>
      <c r="S134" s="115">
        <f t="shared" si="688"/>
        <v>0</v>
      </c>
      <c r="T134" s="115">
        <f t="shared" si="688"/>
        <v>0</v>
      </c>
      <c r="U134" s="115">
        <f t="shared" si="688"/>
        <v>0</v>
      </c>
      <c r="V134" s="115">
        <f t="shared" si="688"/>
        <v>0</v>
      </c>
      <c r="W134" s="115">
        <f t="shared" si="688"/>
        <v>2</v>
      </c>
      <c r="X134" s="112">
        <f t="shared" si="688"/>
        <v>0</v>
      </c>
      <c r="Y134" s="115">
        <f t="shared" si="688"/>
        <v>8</v>
      </c>
      <c r="Z134" s="115">
        <f t="shared" si="688"/>
        <v>8</v>
      </c>
      <c r="AA134" s="115">
        <f t="shared" si="688"/>
        <v>13</v>
      </c>
      <c r="AB134" s="115">
        <f t="shared" si="688"/>
        <v>14</v>
      </c>
      <c r="AC134" s="115">
        <f t="shared" si="688"/>
        <v>15</v>
      </c>
      <c r="AD134" s="115">
        <f t="shared" si="688"/>
        <v>22</v>
      </c>
      <c r="AE134" s="115">
        <f t="shared" si="688"/>
        <v>202</v>
      </c>
      <c r="AF134" s="115">
        <f t="shared" si="688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75">
        <v>10</v>
      </c>
      <c r="BJ134" s="538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/>
      <c r="BP134" s="196"/>
      <c r="BQ134" s="196"/>
      <c r="BR134" s="196"/>
      <c r="BS134" s="196"/>
      <c r="BT134" s="196"/>
      <c r="BU134" s="109">
        <f t="shared" si="689" ref="BU134:BY134">SUM(BU129:BU133)</f>
        <v>-17</v>
      </c>
      <c r="BV134" s="111">
        <f t="shared" si="689"/>
        <v>-53</v>
      </c>
      <c r="BW134" s="111">
        <f t="shared" si="689"/>
        <v>-183</v>
      </c>
      <c r="BX134" s="111">
        <f t="shared" si="689"/>
        <v>-221</v>
      </c>
      <c r="BY134" s="111">
        <f t="shared" si="689"/>
        <v>-255</v>
      </c>
      <c r="BZ134" s="111">
        <f t="shared" si="690" ref="BZ134:CH134">SUM(BZ129:BZ133)</f>
        <v>-277</v>
      </c>
      <c r="CA134" s="111">
        <f t="shared" si="690"/>
        <v>-400</v>
      </c>
      <c r="CB134" s="111">
        <f t="shared" si="690"/>
        <v>-348</v>
      </c>
      <c r="CC134" s="111">
        <f t="shared" si="690"/>
        <v>-69</v>
      </c>
      <c r="CD134" s="374">
        <f t="shared" si="690"/>
        <v>-17</v>
      </c>
      <c r="CE134" s="111">
        <f t="shared" si="690"/>
        <v>-29</v>
      </c>
      <c r="CF134" s="111">
        <f t="shared" si="690"/>
        <v>-23</v>
      </c>
      <c r="CG134" s="111">
        <f t="shared" si="690"/>
        <v>-1</v>
      </c>
      <c r="CH134" s="111">
        <f t="shared" si="690"/>
        <v>14</v>
      </c>
      <c r="CI134" s="111">
        <f t="shared" si="691" ref="CI134:CJ134">SUM(CI129:CI133)</f>
        <v>15</v>
      </c>
      <c r="CJ134" s="196">
        <f t="shared" si="691"/>
        <v>22</v>
      </c>
      <c r="CK134" s="196">
        <f t="shared" si="692" ref="CK134:CL134">SUM(CK129:CK133)</f>
        <v>202</v>
      </c>
      <c r="CL134" s="196">
        <f t="shared" si="692"/>
        <v>361</v>
      </c>
      <c r="CM134" s="196">
        <f t="shared" si="693" ref="CM134">SUM(CM129:CM133)</f>
        <v>331</v>
      </c>
      <c r="CN134" s="196">
        <f t="shared" si="694" ref="CN134:CO134">SUM(CN129:CN133)</f>
        <v>270</v>
      </c>
      <c r="CO134" s="196">
        <f t="shared" si="694"/>
        <v>88</v>
      </c>
      <c r="CP134" s="374">
        <f t="shared" si="695" ref="CP134:CQ134">SUM(CP129:CP133)</f>
        <v>19</v>
      </c>
      <c r="CQ134" s="196">
        <f t="shared" si="695"/>
        <v>-8</v>
      </c>
      <c r="CR134" s="196">
        <f t="shared" si="696" ref="CR134">SUM(CR129:CR133)</f>
        <v>-7</v>
      </c>
      <c r="CS134" s="196">
        <f t="shared" si="697" ref="CS134">SUM(CS129:CS133)</f>
        <v>15</v>
      </c>
      <c r="CT134" s="196">
        <f t="shared" si="698" ref="CT134">SUM(CT129:CT133)</f>
        <v>16</v>
      </c>
      <c r="CU134" s="196">
        <f t="shared" si="699" ref="CU134">SUM(CU129:CU133)</f>
        <v>150</v>
      </c>
      <c r="CV134" s="196">
        <f t="shared" si="700" ref="CV134">SUM(CV129:CV133)</f>
        <v>126</v>
      </c>
      <c r="CW134" s="196">
        <f t="shared" si="701" ref="CW134">SUM(CW129:CW133)</f>
        <v>-88</v>
      </c>
      <c r="CX134" s="196">
        <f t="shared" si="702" ref="CX134">SUM(CX129:CX133)</f>
        <v>-236</v>
      </c>
      <c r="CY134" s="196">
        <f t="shared" si="703" ref="CY134">SUM(CY129:CY133)</f>
        <v>-251</v>
      </c>
      <c r="CZ134" s="196">
        <f t="shared" si="704" ref="CZ134">SUM(CZ129:CZ133)</f>
        <v>-160</v>
      </c>
      <c r="DA134" s="196">
        <f t="shared" si="705" ref="DA134">SUM(DA129:DA133)</f>
        <v>-77</v>
      </c>
      <c r="DB134" s="374">
        <f t="shared" si="706" ref="DB134">SUM(DB129:DB133)</f>
        <v>-18</v>
      </c>
      <c r="DC134" s="374">
        <f t="shared" si="707" ref="DC134">SUM(DC129:DC133)</f>
        <v>0</v>
      </c>
      <c r="DD134" s="374">
        <f t="shared" si="708" ref="DD134">SUM(DD129:DD133)</f>
        <v>9</v>
      </c>
      <c r="DE134" s="374">
        <f t="shared" si="709" ref="DE134">SUM(DE129:DE133)</f>
        <v>34</v>
      </c>
      <c r="DF134" s="374">
        <f t="shared" si="710" ref="DF134:DG134">SUM(DF129:DF133)</f>
        <v>31</v>
      </c>
      <c r="DG134" s="374">
        <f t="shared" si="710"/>
        <v>-118</v>
      </c>
      <c r="DH134" s="374">
        <f t="shared" si="711" ref="DH134">SUM(DH129:DH133)</f>
        <v>-3</v>
      </c>
      <c r="DI134" s="374">
        <f t="shared" si="712" ref="DI134">SUM(DI129:DI133)</f>
        <v>129</v>
      </c>
      <c r="DJ134" s="374">
        <f t="shared" si="713" ref="DJ134:DK134">SUM(DJ129:DJ133)</f>
        <v>218</v>
      </c>
      <c r="DK134" s="374">
        <f t="shared" si="713"/>
        <v>202</v>
      </c>
      <c r="DL134" s="374">
        <f t="shared" si="714" ref="DL134:DM134">SUM(DL129:DL133)</f>
        <v>15</v>
      </c>
      <c r="DM134" s="374">
        <f t="shared" si="714"/>
        <v>41</v>
      </c>
      <c r="DN134" s="374">
        <f t="shared" si="715" ref="DN134:DO134">SUM(DN129:DN133)</f>
        <v>8</v>
      </c>
      <c r="DO134" s="374">
        <f t="shared" si="715"/>
        <v>10</v>
      </c>
      <c r="DP134" s="374">
        <f t="shared" si="716" ref="DP134">SUM(DP129:DP133)</f>
        <v>15</v>
      </c>
      <c r="DQ134" s="374">
        <f t="shared" si="717" ref="DQ134:DR134">SUM(DQ129:DQ133)</f>
        <v>-46</v>
      </c>
      <c r="DR134" s="374">
        <f t="shared" si="717"/>
        <v>-2</v>
      </c>
      <c r="DS134" s="374">
        <f t="shared" si="718" ref="DS134:DT134">SUM(DS129:DS133)</f>
        <v>21</v>
      </c>
      <c r="DT134" s="374">
        <f t="shared" si="718"/>
        <v>-145</v>
      </c>
      <c r="DU134" s="374"/>
      <c r="DV134" s="374"/>
      <c r="DW134" s="374"/>
      <c r="DX134" s="374"/>
      <c r="DY134" s="374"/>
      <c r="DZ134" s="374"/>
      <c r="EA134" s="374"/>
      <c r="EB134" s="262"/>
      <c r="EC134" s="77">
        <f>SUM(EC129:EC133)</f>
        <v>0</v>
      </c>
    </row>
    <row r="135" spans="1:133" s="51" customFormat="1" ht="15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63"/>
      <c r="BJ135" s="527"/>
      <c r="BK135" s="550"/>
      <c r="BL135" s="82"/>
      <c r="BM135" s="274"/>
      <c r="BN135" s="274"/>
      <c r="BO135" s="82"/>
      <c r="BP135" s="274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ht="15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75">
        <v>7</v>
      </c>
      <c r="BJ136" s="538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/>
      <c r="BP136" s="196"/>
      <c r="BQ136" s="196"/>
      <c r="BR136" s="196"/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0</v>
      </c>
    </row>
    <row r="137" spans="1:133" s="65" customFormat="1" ht="15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75">
        <v>2</v>
      </c>
      <c r="BJ137" s="538">
        <v>1</v>
      </c>
      <c r="BK137" s="374">
        <v>0</v>
      </c>
      <c r="BL137" s="56">
        <v>0</v>
      </c>
      <c r="BM137" s="196">
        <v>7</v>
      </c>
      <c r="BN137" s="196">
        <v>0</v>
      </c>
      <c r="BO137" s="56"/>
      <c r="BP137" s="196"/>
      <c r="BQ137" s="196"/>
      <c r="BR137" s="196"/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0</v>
      </c>
    </row>
    <row r="138" spans="1:133" s="65" customFormat="1" ht="15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75">
        <v>6</v>
      </c>
      <c r="BJ138" s="538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/>
      <c r="BP138" s="196"/>
      <c r="BQ138" s="196"/>
      <c r="BR138" s="196"/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0</v>
      </c>
    </row>
    <row r="139" spans="1:133" s="65" customFormat="1" ht="15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75">
        <v>0</v>
      </c>
      <c r="BJ139" s="538">
        <v>0</v>
      </c>
      <c r="BK139" s="374">
        <v>0</v>
      </c>
      <c r="BL139" s="56">
        <v>0</v>
      </c>
      <c r="BM139" s="196">
        <v>0</v>
      </c>
      <c r="BN139" s="196">
        <v>0</v>
      </c>
      <c r="BO139" s="56"/>
      <c r="BP139" s="196"/>
      <c r="BQ139" s="196"/>
      <c r="BR139" s="196"/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ht="15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75">
        <v>0</v>
      </c>
      <c r="BJ140" s="538">
        <v>0</v>
      </c>
      <c r="BK140" s="374">
        <v>0</v>
      </c>
      <c r="BL140" s="56">
        <v>0</v>
      </c>
      <c r="BM140" s="196">
        <v>0</v>
      </c>
      <c r="BN140" s="196">
        <v>0</v>
      </c>
      <c r="BO140" s="56"/>
      <c r="BP140" s="196"/>
      <c r="BQ140" s="196"/>
      <c r="BR140" s="196"/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ht="15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si="719" ref="AF141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75">
        <v>15</v>
      </c>
      <c r="BJ141" s="538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/>
      <c r="BP141" s="196"/>
      <c r="BQ141" s="196"/>
      <c r="BR141" s="196"/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0</v>
      </c>
    </row>
    <row r="142" spans="1:133" s="51" customFormat="1" ht="15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63"/>
      <c r="BJ142" s="527"/>
      <c r="BK142" s="550"/>
      <c r="BL142" s="82"/>
      <c r="BM142" s="274"/>
      <c r="BN142" s="274"/>
      <c r="BO142" s="82"/>
      <c r="BP142" s="274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ht="15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74">
        <v>1309</v>
      </c>
      <c r="BJ143" s="537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/>
      <c r="BP143" s="195"/>
      <c r="BQ143" s="195"/>
      <c r="BR143" s="195"/>
      <c r="BS143" s="195"/>
      <c r="BT143" s="195"/>
      <c r="BU143" s="103">
        <f t="shared" si="720" ref="BU143:CD147">O143-C143</f>
        <v>-604</v>
      </c>
      <c r="BV143" s="101">
        <f t="shared" si="720"/>
        <v>-1350</v>
      </c>
      <c r="BW143" s="101">
        <f t="shared" si="720"/>
        <v>-2472</v>
      </c>
      <c r="BX143" s="101">
        <f t="shared" si="720"/>
        <v>-2613</v>
      </c>
      <c r="BY143" s="101">
        <f t="shared" si="720"/>
        <v>-2570</v>
      </c>
      <c r="BZ143" s="101">
        <f t="shared" si="720"/>
        <v>-2445</v>
      </c>
      <c r="CA143" s="101">
        <f t="shared" si="720"/>
        <v>-2210</v>
      </c>
      <c r="CB143" s="101">
        <f t="shared" si="720"/>
        <v>-2073</v>
      </c>
      <c r="CC143" s="101">
        <f t="shared" si="720"/>
        <v>-1541</v>
      </c>
      <c r="CD143" s="373">
        <f t="shared" si="720"/>
        <v>-1032</v>
      </c>
      <c r="CE143" s="101">
        <f t="shared" si="721" ref="CE143:CN147">Y143-M143</f>
        <v>-516</v>
      </c>
      <c r="CF143" s="101">
        <f t="shared" si="721"/>
        <v>-361</v>
      </c>
      <c r="CG143" s="101">
        <f t="shared" si="721"/>
        <v>-202</v>
      </c>
      <c r="CH143" s="101">
        <f t="shared" si="721"/>
        <v>64</v>
      </c>
      <c r="CI143" s="101">
        <f t="shared" si="721"/>
        <v>490</v>
      </c>
      <c r="CJ143" s="195">
        <f t="shared" si="721"/>
        <v>1040</v>
      </c>
      <c r="CK143" s="195">
        <f t="shared" si="721"/>
        <v>2212</v>
      </c>
      <c r="CL143" s="195">
        <f t="shared" si="721"/>
        <v>2633</v>
      </c>
      <c r="CM143" s="195">
        <f t="shared" si="721"/>
        <v>2697</v>
      </c>
      <c r="CN143" s="195">
        <f t="shared" si="721"/>
        <v>2582</v>
      </c>
      <c r="CO143" s="195">
        <f t="shared" si="722" ref="CO143:CX147">AI143-W143</f>
        <v>2289</v>
      </c>
      <c r="CP143" s="373">
        <f t="shared" si="722"/>
        <v>1989</v>
      </c>
      <c r="CQ143" s="195">
        <f t="shared" si="722"/>
        <v>1485</v>
      </c>
      <c r="CR143" s="195">
        <f t="shared" si="722"/>
        <v>1329</v>
      </c>
      <c r="CS143" s="195">
        <f t="shared" si="722"/>
        <v>1377</v>
      </c>
      <c r="CT143" s="195">
        <f t="shared" si="722"/>
        <v>1479</v>
      </c>
      <c r="CU143" s="195">
        <f t="shared" si="722"/>
        <v>1530</v>
      </c>
      <c r="CV143" s="195">
        <f t="shared" si="722"/>
        <v>976</v>
      </c>
      <c r="CW143" s="195">
        <f t="shared" si="722"/>
        <v>-296</v>
      </c>
      <c r="CX143" s="195">
        <f t="shared" si="722"/>
        <v>-596</v>
      </c>
      <c r="CY143" s="195">
        <f t="shared" si="723" ref="CY143:DH147">AS143-AG143</f>
        <v>-753</v>
      </c>
      <c r="CZ143" s="195">
        <f t="shared" si="723"/>
        <v>-722</v>
      </c>
      <c r="DA143" s="195">
        <f t="shared" si="723"/>
        <v>-780</v>
      </c>
      <c r="DB143" s="373">
        <f t="shared" si="723"/>
        <v>-845</v>
      </c>
      <c r="DC143" s="373">
        <f t="shared" si="723"/>
        <v>-749</v>
      </c>
      <c r="DD143" s="373">
        <f t="shared" si="723"/>
        <v>-622</v>
      </c>
      <c r="DE143" s="373">
        <f t="shared" si="723"/>
        <v>-634</v>
      </c>
      <c r="DF143" s="373">
        <f t="shared" si="723"/>
        <v>-700</v>
      </c>
      <c r="DG143" s="373">
        <f t="shared" si="723"/>
        <v>-501</v>
      </c>
      <c r="DH143" s="373">
        <f t="shared" si="723"/>
        <v>-317</v>
      </c>
      <c r="DI143" s="373">
        <f t="shared" si="724" ref="DI143:DT147">BC143-AQ143</f>
        <v>-218</v>
      </c>
      <c r="DJ143" s="373">
        <f t="shared" si="724"/>
        <v>-221</v>
      </c>
      <c r="DK143" s="373">
        <f t="shared" si="724"/>
        <v>-364</v>
      </c>
      <c r="DL143" s="373">
        <f t="shared" si="724"/>
        <v>-298</v>
      </c>
      <c r="DM143" s="373">
        <f t="shared" si="724"/>
        <v>-166</v>
      </c>
      <c r="DN143" s="373">
        <f t="shared" si="724"/>
        <v>-104</v>
      </c>
      <c r="DO143" s="373">
        <f t="shared" si="724"/>
        <v>58</v>
      </c>
      <c r="DP143" s="373">
        <f t="shared" si="724"/>
        <v>-101</v>
      </c>
      <c r="DQ143" s="373">
        <f t="shared" si="724"/>
        <v>-172</v>
      </c>
      <c r="DR143" s="373">
        <f t="shared" si="724"/>
        <v>-150</v>
      </c>
      <c r="DS143" s="373">
        <f t="shared" si="724"/>
        <v>-467</v>
      </c>
      <c r="DT143" s="373">
        <f t="shared" si="724"/>
        <v>-359</v>
      </c>
      <c r="DU143" s="373"/>
      <c r="DV143" s="373"/>
      <c r="DW143" s="373"/>
      <c r="DX143" s="373"/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1976</v>
      </c>
    </row>
    <row r="144" spans="1:133" s="51" customFormat="1" ht="15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74">
        <v>564</v>
      </c>
      <c r="BJ144" s="537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/>
      <c r="BP144" s="195"/>
      <c r="BQ144" s="195"/>
      <c r="BR144" s="195"/>
      <c r="BS144" s="195"/>
      <c r="BT144" s="195"/>
      <c r="BU144" s="103">
        <f t="shared" si="720"/>
        <v>-145</v>
      </c>
      <c r="BV144" s="101">
        <f t="shared" si="720"/>
        <v>-254</v>
      </c>
      <c r="BW144" s="101">
        <f t="shared" si="720"/>
        <v>-522</v>
      </c>
      <c r="BX144" s="101">
        <f t="shared" si="720"/>
        <v>-584</v>
      </c>
      <c r="BY144" s="101">
        <f t="shared" si="720"/>
        <v>-588</v>
      </c>
      <c r="BZ144" s="101">
        <f t="shared" si="720"/>
        <v>-614</v>
      </c>
      <c r="CA144" s="101">
        <f t="shared" si="720"/>
        <v>-619</v>
      </c>
      <c r="CB144" s="101">
        <f t="shared" si="720"/>
        <v>-605</v>
      </c>
      <c r="CC144" s="101">
        <f t="shared" si="720"/>
        <v>-477</v>
      </c>
      <c r="CD144" s="373">
        <f t="shared" si="720"/>
        <v>-311</v>
      </c>
      <c r="CE144" s="101">
        <f t="shared" si="721"/>
        <v>-150</v>
      </c>
      <c r="CF144" s="101">
        <f t="shared" si="721"/>
        <v>-112</v>
      </c>
      <c r="CG144" s="101">
        <f t="shared" si="721"/>
        <v>-59</v>
      </c>
      <c r="CH144" s="101">
        <f t="shared" si="721"/>
        <v>8</v>
      </c>
      <c r="CI144" s="101">
        <f t="shared" si="721"/>
        <v>71</v>
      </c>
      <c r="CJ144" s="195">
        <f t="shared" si="721"/>
        <v>173</v>
      </c>
      <c r="CK144" s="195">
        <f t="shared" si="721"/>
        <v>459</v>
      </c>
      <c r="CL144" s="195">
        <f t="shared" si="721"/>
        <v>623</v>
      </c>
      <c r="CM144" s="195">
        <f t="shared" si="721"/>
        <v>743</v>
      </c>
      <c r="CN144" s="195">
        <f t="shared" si="721"/>
        <v>819</v>
      </c>
      <c r="CO144" s="195">
        <f t="shared" si="722"/>
        <v>680</v>
      </c>
      <c r="CP144" s="373">
        <f t="shared" si="722"/>
        <v>626</v>
      </c>
      <c r="CQ144" s="195">
        <f t="shared" si="722"/>
        <v>445</v>
      </c>
      <c r="CR144" s="195">
        <f t="shared" si="722"/>
        <v>365</v>
      </c>
      <c r="CS144" s="195">
        <f t="shared" si="722"/>
        <v>402</v>
      </c>
      <c r="CT144" s="195">
        <f t="shared" si="722"/>
        <v>422</v>
      </c>
      <c r="CU144" s="195">
        <f t="shared" si="722"/>
        <v>519</v>
      </c>
      <c r="CV144" s="195">
        <f t="shared" si="722"/>
        <v>455</v>
      </c>
      <c r="CW144" s="195">
        <f t="shared" si="722"/>
        <v>121</v>
      </c>
      <c r="CX144" s="195">
        <f t="shared" si="722"/>
        <v>15</v>
      </c>
      <c r="CY144" s="195">
        <f t="shared" si="723"/>
        <v>-91</v>
      </c>
      <c r="CZ144" s="195">
        <f t="shared" si="723"/>
        <v>-147</v>
      </c>
      <c r="DA144" s="195">
        <f t="shared" si="723"/>
        <v>-80</v>
      </c>
      <c r="DB144" s="373">
        <f t="shared" si="723"/>
        <v>-146</v>
      </c>
      <c r="DC144" s="373">
        <f t="shared" si="723"/>
        <v>-95</v>
      </c>
      <c r="DD144" s="373">
        <f t="shared" si="723"/>
        <v>-52</v>
      </c>
      <c r="DE144" s="373">
        <f t="shared" si="723"/>
        <v>-82</v>
      </c>
      <c r="DF144" s="373">
        <f t="shared" si="723"/>
        <v>-73</v>
      </c>
      <c r="DG144" s="373">
        <f t="shared" si="723"/>
        <v>52</v>
      </c>
      <c r="DH144" s="373">
        <f t="shared" si="723"/>
        <v>107</v>
      </c>
      <c r="DI144" s="373">
        <f t="shared" si="724"/>
        <v>162</v>
      </c>
      <c r="DJ144" s="373">
        <f t="shared" si="724"/>
        <v>187</v>
      </c>
      <c r="DK144" s="373">
        <f t="shared" si="724"/>
        <v>133</v>
      </c>
      <c r="DL144" s="373">
        <f t="shared" si="724"/>
        <v>119</v>
      </c>
      <c r="DM144" s="373">
        <f t="shared" si="724"/>
        <v>51</v>
      </c>
      <c r="DN144" s="373">
        <f t="shared" si="724"/>
        <v>57</v>
      </c>
      <c r="DO144" s="373">
        <f t="shared" si="724"/>
        <v>79</v>
      </c>
      <c r="DP144" s="373">
        <f t="shared" si="724"/>
        <v>40</v>
      </c>
      <c r="DQ144" s="373">
        <f t="shared" si="724"/>
        <v>33</v>
      </c>
      <c r="DR144" s="373">
        <f t="shared" si="724"/>
        <v>4</v>
      </c>
      <c r="DS144" s="373">
        <f t="shared" si="724"/>
        <v>-132</v>
      </c>
      <c r="DT144" s="373">
        <f t="shared" si="724"/>
        <v>-200</v>
      </c>
      <c r="DU144" s="373"/>
      <c r="DV144" s="373"/>
      <c r="DW144" s="373"/>
      <c r="DX144" s="373"/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709</v>
      </c>
    </row>
    <row r="145" spans="1:133" s="51" customFormat="1" ht="15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74">
        <v>45</v>
      </c>
      <c r="BJ145" s="537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/>
      <c r="BP145" s="195"/>
      <c r="BQ145" s="195"/>
      <c r="BR145" s="195"/>
      <c r="BS145" s="195"/>
      <c r="BT145" s="195"/>
      <c r="BU145" s="103">
        <f t="shared" si="720"/>
        <v>-13</v>
      </c>
      <c r="BV145" s="101">
        <f t="shared" si="720"/>
        <v>-57</v>
      </c>
      <c r="BW145" s="101">
        <f t="shared" si="720"/>
        <v>-77</v>
      </c>
      <c r="BX145" s="101">
        <f t="shared" si="720"/>
        <v>-68</v>
      </c>
      <c r="BY145" s="101">
        <f t="shared" si="720"/>
        <v>-43</v>
      </c>
      <c r="BZ145" s="101">
        <f t="shared" si="720"/>
        <v>-26</v>
      </c>
      <c r="CA145" s="101">
        <f t="shared" si="720"/>
        <v>5</v>
      </c>
      <c r="CB145" s="101">
        <f t="shared" si="720"/>
        <v>24</v>
      </c>
      <c r="CC145" s="101">
        <f t="shared" si="720"/>
        <v>49</v>
      </c>
      <c r="CD145" s="373">
        <f t="shared" si="720"/>
        <v>69</v>
      </c>
      <c r="CE145" s="101">
        <f t="shared" si="721"/>
        <v>61</v>
      </c>
      <c r="CF145" s="101">
        <f t="shared" si="721"/>
        <v>56</v>
      </c>
      <c r="CG145" s="101">
        <f t="shared" si="721"/>
        <v>47</v>
      </c>
      <c r="CH145" s="101">
        <f t="shared" si="721"/>
        <v>58</v>
      </c>
      <c r="CI145" s="101">
        <f t="shared" si="721"/>
        <v>74</v>
      </c>
      <c r="CJ145" s="195">
        <f t="shared" si="721"/>
        <v>67</v>
      </c>
      <c r="CK145" s="195">
        <f t="shared" si="721"/>
        <v>58</v>
      </c>
      <c r="CL145" s="195">
        <f t="shared" si="721"/>
        <v>53</v>
      </c>
      <c r="CM145" s="195">
        <f t="shared" si="721"/>
        <v>50</v>
      </c>
      <c r="CN145" s="195">
        <f t="shared" si="721"/>
        <v>39</v>
      </c>
      <c r="CO145" s="195">
        <f t="shared" si="722"/>
        <v>14</v>
      </c>
      <c r="CP145" s="373">
        <f t="shared" si="722"/>
        <v>-8</v>
      </c>
      <c r="CQ145" s="195">
        <f t="shared" si="722"/>
        <v>-13</v>
      </c>
      <c r="CR145" s="195">
        <f t="shared" si="722"/>
        <v>-13</v>
      </c>
      <c r="CS145" s="195">
        <f t="shared" si="722"/>
        <v>16</v>
      </c>
      <c r="CT145" s="195">
        <f t="shared" si="722"/>
        <v>33</v>
      </c>
      <c r="CU145" s="195">
        <f t="shared" si="722"/>
        <v>21</v>
      </c>
      <c r="CV145" s="195">
        <f t="shared" si="722"/>
        <v>16</v>
      </c>
      <c r="CW145" s="195">
        <f t="shared" si="722"/>
        <v>-6</v>
      </c>
      <c r="CX145" s="195">
        <f t="shared" si="722"/>
        <v>-18</v>
      </c>
      <c r="CY145" s="195">
        <f t="shared" si="723"/>
        <v>-30</v>
      </c>
      <c r="CZ145" s="195">
        <f t="shared" si="723"/>
        <v>-37</v>
      </c>
      <c r="DA145" s="195">
        <f t="shared" si="723"/>
        <v>-40</v>
      </c>
      <c r="DB145" s="373">
        <f t="shared" si="723"/>
        <v>-41</v>
      </c>
      <c r="DC145" s="373">
        <f t="shared" si="723"/>
        <v>-35</v>
      </c>
      <c r="DD145" s="373">
        <f t="shared" si="723"/>
        <v>-4</v>
      </c>
      <c r="DE145" s="373">
        <f t="shared" si="723"/>
        <v>-12</v>
      </c>
      <c r="DF145" s="373">
        <f t="shared" si="723"/>
        <v>-18</v>
      </c>
      <c r="DG145" s="373">
        <f t="shared" si="723"/>
        <v>-24</v>
      </c>
      <c r="DH145" s="373">
        <f t="shared" si="723"/>
        <v>-20</v>
      </c>
      <c r="DI145" s="373">
        <f t="shared" si="724"/>
        <v>-6</v>
      </c>
      <c r="DJ145" s="373">
        <f t="shared" si="724"/>
        <v>-18</v>
      </c>
      <c r="DK145" s="373">
        <f t="shared" si="724"/>
        <v>-26</v>
      </c>
      <c r="DL145" s="373">
        <f t="shared" si="724"/>
        <v>-29</v>
      </c>
      <c r="DM145" s="373">
        <f t="shared" si="724"/>
        <v>-15</v>
      </c>
      <c r="DN145" s="373">
        <f t="shared" si="724"/>
        <v>-18</v>
      </c>
      <c r="DO145" s="373">
        <f t="shared" si="724"/>
        <v>-3</v>
      </c>
      <c r="DP145" s="373">
        <f t="shared" si="724"/>
        <v>-31</v>
      </c>
      <c r="DQ145" s="373">
        <f t="shared" si="724"/>
        <v>-37</v>
      </c>
      <c r="DR145" s="373">
        <f t="shared" si="724"/>
        <v>-54</v>
      </c>
      <c r="DS145" s="373">
        <f t="shared" si="724"/>
        <v>-49</v>
      </c>
      <c r="DT145" s="373">
        <f t="shared" si="724"/>
        <v>-44</v>
      </c>
      <c r="DU145" s="373"/>
      <c r="DV145" s="373"/>
      <c r="DW145" s="373"/>
      <c r="DX145" s="373"/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44</v>
      </c>
    </row>
    <row r="146" spans="1:133" s="51" customFormat="1" ht="15.75" thickBot="1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74">
        <v>1</v>
      </c>
      <c r="BJ146" s="537">
        <v>0</v>
      </c>
      <c r="BK146" s="373">
        <v>0</v>
      </c>
      <c r="BL146" s="56">
        <v>0</v>
      </c>
      <c r="BM146" s="195">
        <v>0</v>
      </c>
      <c r="BN146" s="195">
        <v>0</v>
      </c>
      <c r="BO146" s="56"/>
      <c r="BP146" s="195"/>
      <c r="BQ146" s="195"/>
      <c r="BR146" s="195"/>
      <c r="BS146" s="195"/>
      <c r="BU146" s="103">
        <f t="shared" si="720"/>
        <v>-3</v>
      </c>
      <c r="BV146" s="101">
        <f t="shared" si="720"/>
        <v>-5</v>
      </c>
      <c r="BW146" s="101">
        <f t="shared" si="720"/>
        <v>-3</v>
      </c>
      <c r="BX146" s="101">
        <f t="shared" si="720"/>
        <v>-2</v>
      </c>
      <c r="BY146" s="101">
        <f t="shared" si="720"/>
        <v>-1</v>
      </c>
      <c r="BZ146" s="101">
        <f t="shared" si="720"/>
        <v>1</v>
      </c>
      <c r="CA146" s="101">
        <f t="shared" si="720"/>
        <v>3</v>
      </c>
      <c r="CB146" s="101">
        <f t="shared" si="720"/>
        <v>3</v>
      </c>
      <c r="CC146" s="101">
        <f t="shared" si="720"/>
        <v>3</v>
      </c>
      <c r="CD146" s="373">
        <f t="shared" si="720"/>
        <v>3</v>
      </c>
      <c r="CE146" s="101">
        <f t="shared" si="721"/>
        <v>3</v>
      </c>
      <c r="CF146" s="101">
        <f t="shared" si="721"/>
        <v>3</v>
      </c>
      <c r="CG146" s="101">
        <f t="shared" si="721"/>
        <v>3</v>
      </c>
      <c r="CH146" s="101">
        <f t="shared" si="721"/>
        <v>3</v>
      </c>
      <c r="CI146" s="101">
        <f t="shared" si="721"/>
        <v>1</v>
      </c>
      <c r="CJ146" s="195">
        <f t="shared" si="721"/>
        <v>2</v>
      </c>
      <c r="CK146" s="195">
        <f t="shared" si="721"/>
        <v>0</v>
      </c>
      <c r="CL146" s="195">
        <f t="shared" si="721"/>
        <v>-2</v>
      </c>
      <c r="CM146" s="195">
        <f t="shared" si="721"/>
        <v>-2</v>
      </c>
      <c r="CN146" s="195">
        <f t="shared" si="721"/>
        <v>0</v>
      </c>
      <c r="CO146" s="195">
        <f t="shared" si="722"/>
        <v>0</v>
      </c>
      <c r="CP146" s="373">
        <f t="shared" si="722"/>
        <v>-1</v>
      </c>
      <c r="CQ146" s="195">
        <f t="shared" si="722"/>
        <v>-1</v>
      </c>
      <c r="CR146" s="195">
        <f t="shared" si="722"/>
        <v>-1</v>
      </c>
      <c r="CS146" s="195">
        <f t="shared" si="722"/>
        <v>-1</v>
      </c>
      <c r="CT146" s="195">
        <f t="shared" si="722"/>
        <v>0</v>
      </c>
      <c r="CU146" s="195">
        <f t="shared" si="722"/>
        <v>0</v>
      </c>
      <c r="CV146" s="195">
        <f t="shared" si="722"/>
        <v>-2</v>
      </c>
      <c r="CW146" s="195">
        <f t="shared" si="722"/>
        <v>0</v>
      </c>
      <c r="CX146" s="195">
        <f t="shared" si="722"/>
        <v>0</v>
      </c>
      <c r="CY146" s="195">
        <f t="shared" si="723"/>
        <v>-1</v>
      </c>
      <c r="CZ146" s="195">
        <f t="shared" si="723"/>
        <v>-3</v>
      </c>
      <c r="DA146" s="195">
        <f t="shared" si="723"/>
        <v>-2</v>
      </c>
      <c r="DB146" s="373">
        <f t="shared" si="723"/>
        <v>-1</v>
      </c>
      <c r="DC146" s="373">
        <f t="shared" si="723"/>
        <v>-1</v>
      </c>
      <c r="DD146" s="373">
        <f t="shared" si="723"/>
        <v>-1</v>
      </c>
      <c r="DE146" s="373">
        <f t="shared" si="723"/>
        <v>-2</v>
      </c>
      <c r="DF146" s="373">
        <f t="shared" si="723"/>
        <v>-3</v>
      </c>
      <c r="DG146" s="373">
        <f t="shared" si="723"/>
        <v>-2</v>
      </c>
      <c r="DH146" s="373">
        <f t="shared" si="723"/>
        <v>-1</v>
      </c>
      <c r="DI146" s="373">
        <f t="shared" si="724"/>
        <v>0</v>
      </c>
      <c r="DJ146" s="373">
        <f t="shared" si="724"/>
        <v>-1</v>
      </c>
      <c r="DK146" s="373">
        <f t="shared" si="724"/>
        <v>0</v>
      </c>
      <c r="DL146" s="373">
        <f t="shared" si="724"/>
        <v>0</v>
      </c>
      <c r="DM146" s="373">
        <f t="shared" si="724"/>
        <v>0</v>
      </c>
      <c r="DN146" s="373">
        <f t="shared" si="724"/>
        <v>1</v>
      </c>
      <c r="DO146" s="373">
        <f t="shared" si="724"/>
        <v>0</v>
      </c>
      <c r="DP146" s="373">
        <f t="shared" si="724"/>
        <v>-1</v>
      </c>
      <c r="DQ146" s="373">
        <f t="shared" si="724"/>
        <v>0</v>
      </c>
      <c r="DR146" s="373">
        <f t="shared" si="724"/>
        <v>0</v>
      </c>
      <c r="DS146" s="373">
        <f t="shared" si="724"/>
        <v>0</v>
      </c>
      <c r="DT146" s="373">
        <f t="shared" si="724"/>
        <v>0</v>
      </c>
      <c r="DU146" s="373"/>
      <c r="DV146" s="373"/>
      <c r="DW146" s="373"/>
      <c r="DX146" s="373"/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ht="15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74">
        <v>0</v>
      </c>
      <c r="BJ147" s="537">
        <v>0</v>
      </c>
      <c r="BK147" s="373">
        <v>0</v>
      </c>
      <c r="BL147" s="56">
        <v>0</v>
      </c>
      <c r="BM147" s="195">
        <v>0</v>
      </c>
      <c r="BN147" s="195">
        <v>0</v>
      </c>
      <c r="BO147" s="56"/>
      <c r="BP147" s="195"/>
      <c r="BQ147" s="195"/>
      <c r="BR147" s="195"/>
      <c r="BS147" s="195"/>
      <c r="BT147" s="570"/>
      <c r="BU147" s="103">
        <f t="shared" si="720"/>
        <v>2</v>
      </c>
      <c r="BV147" s="101">
        <f t="shared" si="720"/>
        <v>1</v>
      </c>
      <c r="BW147" s="101">
        <f t="shared" si="720"/>
        <v>1</v>
      </c>
      <c r="BX147" s="101">
        <f t="shared" si="720"/>
        <v>0</v>
      </c>
      <c r="BY147" s="101">
        <f t="shared" si="720"/>
        <v>-1</v>
      </c>
      <c r="BZ147" s="101">
        <f t="shared" si="720"/>
        <v>-1</v>
      </c>
      <c r="CA147" s="101">
        <f t="shared" si="720"/>
        <v>-1</v>
      </c>
      <c r="CB147" s="101">
        <f t="shared" si="720"/>
        <v>-1</v>
      </c>
      <c r="CC147" s="101">
        <f t="shared" si="720"/>
        <v>-2</v>
      </c>
      <c r="CD147" s="373">
        <f t="shared" si="720"/>
        <v>-2</v>
      </c>
      <c r="CE147" s="101">
        <f t="shared" si="721"/>
        <v>-2</v>
      </c>
      <c r="CF147" s="101">
        <f t="shared" si="721"/>
        <v>-2</v>
      </c>
      <c r="CG147" s="101">
        <f t="shared" si="721"/>
        <v>-2</v>
      </c>
      <c r="CH147" s="101">
        <f t="shared" si="721"/>
        <v>-1</v>
      </c>
      <c r="CI147" s="101">
        <f t="shared" si="721"/>
        <v>-1</v>
      </c>
      <c r="CJ147" s="195">
        <f t="shared" si="721"/>
        <v>1</v>
      </c>
      <c r="CK147" s="195">
        <f t="shared" si="721"/>
        <v>1</v>
      </c>
      <c r="CL147" s="195">
        <f t="shared" si="721"/>
        <v>0</v>
      </c>
      <c r="CM147" s="195">
        <f t="shared" si="721"/>
        <v>1</v>
      </c>
      <c r="CN147" s="195">
        <f t="shared" si="721"/>
        <v>1</v>
      </c>
      <c r="CO147" s="195">
        <f t="shared" si="722"/>
        <v>0</v>
      </c>
      <c r="CP147" s="373">
        <f t="shared" si="722"/>
        <v>1</v>
      </c>
      <c r="CQ147" s="195">
        <f t="shared" si="722"/>
        <v>1</v>
      </c>
      <c r="CR147" s="195">
        <f t="shared" si="722"/>
        <v>1</v>
      </c>
      <c r="CS147" s="195">
        <f t="shared" si="722"/>
        <v>1</v>
      </c>
      <c r="CT147" s="195">
        <f t="shared" si="722"/>
        <v>0</v>
      </c>
      <c r="CU147" s="195">
        <f t="shared" si="722"/>
        <v>0</v>
      </c>
      <c r="CV147" s="195">
        <f t="shared" si="722"/>
        <v>-1</v>
      </c>
      <c r="CW147" s="195">
        <f t="shared" si="722"/>
        <v>-1</v>
      </c>
      <c r="CX147" s="195">
        <f t="shared" si="722"/>
        <v>0</v>
      </c>
      <c r="CY147" s="195">
        <f t="shared" si="723"/>
        <v>-1</v>
      </c>
      <c r="CZ147" s="195">
        <f t="shared" si="723"/>
        <v>-1</v>
      </c>
      <c r="DA147" s="195">
        <f t="shared" si="723"/>
        <v>0</v>
      </c>
      <c r="DB147" s="373">
        <f t="shared" si="723"/>
        <v>-1</v>
      </c>
      <c r="DC147" s="373">
        <f t="shared" si="723"/>
        <v>-1</v>
      </c>
      <c r="DD147" s="373">
        <f t="shared" si="723"/>
        <v>-1</v>
      </c>
      <c r="DE147" s="373">
        <f t="shared" si="723"/>
        <v>-1</v>
      </c>
      <c r="DF147" s="373">
        <f t="shared" si="723"/>
        <v>0</v>
      </c>
      <c r="DG147" s="373">
        <f t="shared" si="723"/>
        <v>0</v>
      </c>
      <c r="DH147" s="373">
        <f t="shared" si="723"/>
        <v>0</v>
      </c>
      <c r="DI147" s="373">
        <f t="shared" si="724"/>
        <v>0</v>
      </c>
      <c r="DJ147" s="373">
        <f t="shared" si="724"/>
        <v>0</v>
      </c>
      <c r="DK147" s="373">
        <f t="shared" si="724"/>
        <v>0</v>
      </c>
      <c r="DL147" s="373">
        <f t="shared" si="724"/>
        <v>0</v>
      </c>
      <c r="DM147" s="373">
        <f t="shared" si="724"/>
        <v>0</v>
      </c>
      <c r="DN147" s="373">
        <f t="shared" si="724"/>
        <v>0</v>
      </c>
      <c r="DO147" s="373">
        <f t="shared" si="724"/>
        <v>0</v>
      </c>
      <c r="DP147" s="373">
        <f t="shared" si="724"/>
        <v>0</v>
      </c>
      <c r="DQ147" s="373">
        <f t="shared" si="724"/>
        <v>0</v>
      </c>
      <c r="DR147" s="373">
        <f t="shared" si="724"/>
        <v>0</v>
      </c>
      <c r="DS147" s="373">
        <f t="shared" si="724"/>
        <v>0</v>
      </c>
      <c r="DT147" s="373">
        <f t="shared" si="724"/>
        <v>0</v>
      </c>
      <c r="DU147" s="373"/>
      <c r="DV147" s="373"/>
      <c r="DW147" s="373"/>
      <c r="DX147" s="373"/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.75" thickBot="1">
      <c r="A148" s="139"/>
      <c r="B148" s="104" t="s">
        <v>144</v>
      </c>
      <c r="C148" s="105">
        <f t="shared" si="725" ref="C148:V148">SUM(C143:C147)</f>
        <v>1911</v>
      </c>
      <c r="D148" s="106">
        <f t="shared" si="725"/>
        <v>2608</v>
      </c>
      <c r="E148" s="106">
        <f t="shared" si="725"/>
        <v>3871</v>
      </c>
      <c r="F148" s="106">
        <f t="shared" si="725"/>
        <v>4103</v>
      </c>
      <c r="G148" s="106">
        <f t="shared" si="725"/>
        <v>3962</v>
      </c>
      <c r="H148" s="107">
        <f t="shared" si="725"/>
        <v>3795</v>
      </c>
      <c r="I148" s="106">
        <f t="shared" si="725"/>
        <v>3566</v>
      </c>
      <c r="J148" s="107">
        <f t="shared" si="725"/>
        <v>3381</v>
      </c>
      <c r="K148" s="106">
        <f t="shared" si="725"/>
        <v>2715</v>
      </c>
      <c r="L148" s="108">
        <f t="shared" si="725"/>
        <v>1995</v>
      </c>
      <c r="M148" s="107">
        <f t="shared" si="725"/>
        <v>1353</v>
      </c>
      <c r="N148" s="107">
        <f t="shared" si="725"/>
        <v>1244</v>
      </c>
      <c r="O148" s="107">
        <f t="shared" si="725"/>
        <v>1148</v>
      </c>
      <c r="P148" s="107">
        <f t="shared" si="725"/>
        <v>943</v>
      </c>
      <c r="Q148" s="107">
        <f t="shared" si="725"/>
        <v>798</v>
      </c>
      <c r="R148" s="107">
        <f t="shared" si="725"/>
        <v>836</v>
      </c>
      <c r="S148" s="107">
        <f t="shared" si="725"/>
        <v>759</v>
      </c>
      <c r="T148" s="107">
        <f t="shared" si="725"/>
        <v>710</v>
      </c>
      <c r="U148" s="107">
        <f t="shared" si="725"/>
        <v>744</v>
      </c>
      <c r="V148" s="107">
        <f t="shared" si="725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77">
        <v>1919</v>
      </c>
      <c r="BJ148" s="540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/>
      <c r="BP148" s="197"/>
      <c r="BQ148" s="197"/>
      <c r="BR148" s="197"/>
      <c r="BS148" s="197"/>
      <c r="BT148" s="197"/>
      <c r="BU148" s="105">
        <f t="shared" si="726" ref="BU148:BY148">SUM(BU143:BU147)</f>
        <v>-763</v>
      </c>
      <c r="BV148" s="107">
        <f t="shared" si="726"/>
        <v>-1665</v>
      </c>
      <c r="BW148" s="107">
        <f t="shared" si="726"/>
        <v>-3073</v>
      </c>
      <c r="BX148" s="107">
        <f t="shared" si="726"/>
        <v>-3267</v>
      </c>
      <c r="BY148" s="107">
        <f t="shared" si="726"/>
        <v>-3203</v>
      </c>
      <c r="BZ148" s="107">
        <f t="shared" si="727" ref="BZ148:CH148">SUM(BZ143:BZ147)</f>
        <v>-3085</v>
      </c>
      <c r="CA148" s="107">
        <f t="shared" si="727"/>
        <v>-2822</v>
      </c>
      <c r="CB148" s="107">
        <f t="shared" si="727"/>
        <v>-2652</v>
      </c>
      <c r="CC148" s="107">
        <f t="shared" si="727"/>
        <v>-1968</v>
      </c>
      <c r="CD148" s="375">
        <f t="shared" si="727"/>
        <v>-1273</v>
      </c>
      <c r="CE148" s="107">
        <f t="shared" si="727"/>
        <v>-604</v>
      </c>
      <c r="CF148" s="107">
        <f t="shared" si="727"/>
        <v>-416</v>
      </c>
      <c r="CG148" s="107">
        <f t="shared" si="727"/>
        <v>-213</v>
      </c>
      <c r="CH148" s="107">
        <f t="shared" si="727"/>
        <v>132</v>
      </c>
      <c r="CI148" s="107">
        <f t="shared" si="728" ref="CI148:CJ148">SUM(CI143:CI147)</f>
        <v>635</v>
      </c>
      <c r="CJ148" s="197">
        <f t="shared" si="728"/>
        <v>1283</v>
      </c>
      <c r="CK148" s="197">
        <f t="shared" si="729" ref="CK148:CL148">SUM(CK143:CK147)</f>
        <v>2730</v>
      </c>
      <c r="CL148" s="197">
        <f t="shared" si="729"/>
        <v>3307</v>
      </c>
      <c r="CM148" s="197">
        <f t="shared" si="730" ref="CM148">SUM(CM143:CM147)</f>
        <v>3489</v>
      </c>
      <c r="CN148" s="197">
        <f t="shared" si="731" ref="CN148:CO148">SUM(CN143:CN147)</f>
        <v>3441</v>
      </c>
      <c r="CO148" s="197">
        <f t="shared" si="731"/>
        <v>2983</v>
      </c>
      <c r="CP148" s="375">
        <f t="shared" si="732" ref="CP148:CQ148">SUM(CP143:CP147)</f>
        <v>2607</v>
      </c>
      <c r="CQ148" s="197">
        <f t="shared" si="732"/>
        <v>1917</v>
      </c>
      <c r="CR148" s="197">
        <f t="shared" si="733" ref="CR148">SUM(CR143:CR147)</f>
        <v>1681</v>
      </c>
      <c r="CS148" s="197">
        <f t="shared" si="734" ref="CS148">SUM(CS143:CS147)</f>
        <v>1795</v>
      </c>
      <c r="CT148" s="197">
        <f t="shared" si="735" ref="CT148">SUM(CT143:CT147)</f>
        <v>1934</v>
      </c>
      <c r="CU148" s="197">
        <f t="shared" si="736" ref="CU148">SUM(CU143:CU147)</f>
        <v>2070</v>
      </c>
      <c r="CV148" s="197">
        <f t="shared" si="737" ref="CV148">SUM(CV143:CV147)</f>
        <v>1444</v>
      </c>
      <c r="CW148" s="197">
        <f t="shared" si="738" ref="CW148">SUM(CW143:CW147)</f>
        <v>-182</v>
      </c>
      <c r="CX148" s="197">
        <f t="shared" si="739" ref="CX148">SUM(CX143:CX147)</f>
        <v>-599</v>
      </c>
      <c r="CY148" s="197">
        <f t="shared" si="740" ref="CY148">SUM(CY143:CY147)</f>
        <v>-876</v>
      </c>
      <c r="CZ148" s="197">
        <f t="shared" si="741" ref="CZ148">SUM(CZ143:CZ147)</f>
        <v>-910</v>
      </c>
      <c r="DA148" s="197">
        <f t="shared" si="742" ref="DA148">SUM(DA143:DA147)</f>
        <v>-902</v>
      </c>
      <c r="DB148" s="375">
        <f t="shared" si="743" ref="DB148">SUM(DB143:DB147)</f>
        <v>-1034</v>
      </c>
      <c r="DC148" s="375">
        <f t="shared" si="744" ref="DC148">SUM(DC143:DC147)</f>
        <v>-881</v>
      </c>
      <c r="DD148" s="375">
        <f t="shared" si="745" ref="DD148">SUM(DD143:DD147)</f>
        <v>-680</v>
      </c>
      <c r="DE148" s="375">
        <f t="shared" si="746" ref="DE148">SUM(DE143:DE147)</f>
        <v>-731</v>
      </c>
      <c r="DF148" s="375">
        <f t="shared" si="747" ref="DF148:DG148">SUM(DF143:DF147)</f>
        <v>-794</v>
      </c>
      <c r="DG148" s="375">
        <f t="shared" si="747"/>
        <v>-475</v>
      </c>
      <c r="DH148" s="375">
        <f t="shared" si="748" ref="DH148">SUM(DH143:DH147)</f>
        <v>-231</v>
      </c>
      <c r="DI148" s="375">
        <f t="shared" si="749" ref="DI148">SUM(DI143:DI147)</f>
        <v>-62</v>
      </c>
      <c r="DJ148" s="375">
        <f t="shared" si="750" ref="DJ148:DK148">SUM(DJ143:DJ147)</f>
        <v>-53</v>
      </c>
      <c r="DK148" s="375">
        <f t="shared" si="750"/>
        <v>-257</v>
      </c>
      <c r="DL148" s="375">
        <f t="shared" si="751" ref="DL148:DM148">SUM(DL143:DL147)</f>
        <v>-208</v>
      </c>
      <c r="DM148" s="375">
        <f t="shared" si="751"/>
        <v>-130</v>
      </c>
      <c r="DN148" s="375">
        <f t="shared" si="752" ref="DN148:DO148">SUM(DN143:DN147)</f>
        <v>-64</v>
      </c>
      <c r="DO148" s="375">
        <f t="shared" si="752"/>
        <v>134</v>
      </c>
      <c r="DP148" s="375">
        <f t="shared" si="753" ref="DP148">SUM(DP143:DP147)</f>
        <v>-93</v>
      </c>
      <c r="DQ148" s="375">
        <f t="shared" si="754" ref="DQ148:DR148">SUM(DQ143:DQ147)</f>
        <v>-176</v>
      </c>
      <c r="DR148" s="375">
        <f t="shared" si="754"/>
        <v>-200</v>
      </c>
      <c r="DS148" s="375">
        <f t="shared" si="755" ref="DS148:DT148">SUM(DS143:DS147)</f>
        <v>-648</v>
      </c>
      <c r="DT148" s="375">
        <f t="shared" si="755"/>
        <v>-603</v>
      </c>
      <c r="DU148" s="375"/>
      <c r="DV148" s="375"/>
      <c r="DW148" s="375"/>
      <c r="DX148" s="375"/>
      <c r="DY148" s="375"/>
      <c r="DZ148" s="375"/>
      <c r="EA148" s="375"/>
      <c r="EB148" s="262"/>
      <c r="EC148" s="107">
        <f>SUM(EC143:EC147)</f>
        <v>2729</v>
      </c>
    </row>
    <row r="149" spans="1:133" s="51" customFormat="1" ht="15.75" thickTop="1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69"/>
      <c r="BJ149" s="524"/>
      <c r="BK149" s="556"/>
      <c r="BL149" s="70"/>
      <c r="BM149" s="271"/>
      <c r="BN149" s="271"/>
      <c r="BO149" s="70"/>
      <c r="BP149" s="271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ht="15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4386200.0499999998</v>
      </c>
      <c r="H150" s="204">
        <v>3571338.52</v>
      </c>
      <c r="I150" s="203">
        <v>3707648.7999999998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78">
        <v>22447699</v>
      </c>
      <c r="BJ150" s="541">
        <v>25090774</v>
      </c>
      <c r="BK150" s="561">
        <v>17445377</v>
      </c>
      <c r="BL150" s="56">
        <v>15866140</v>
      </c>
      <c r="BM150" s="282">
        <v>9142836</v>
      </c>
      <c r="BN150" s="282">
        <v>5775732</v>
      </c>
      <c r="BO150" s="56"/>
      <c r="BP150" s="282"/>
      <c r="BQ150" s="282"/>
      <c r="BR150" s="282"/>
      <c r="BS150" s="282"/>
      <c r="BT150" s="282"/>
      <c r="BU150" s="515">
        <f t="shared" si="756" ref="BU150:CD154">O150-C150</f>
        <v>-3557028.2200000007</v>
      </c>
      <c r="BV150" s="212">
        <f t="shared" si="756"/>
        <v>741615.52999999933</v>
      </c>
      <c r="BW150" s="212">
        <f t="shared" si="756"/>
        <v>735434.91999999993</v>
      </c>
      <c r="BX150" s="212">
        <f t="shared" si="756"/>
        <v>-493104.95999999996</v>
      </c>
      <c r="BY150" s="212">
        <f t="shared" si="756"/>
        <v>-1006482.0499999998</v>
      </c>
      <c r="BZ150" s="212">
        <f t="shared" si="756"/>
        <v>-341880.52000000002</v>
      </c>
      <c r="CA150" s="212">
        <f t="shared" si="756"/>
        <v>-72692.799999999814</v>
      </c>
      <c r="CB150" s="212">
        <f t="shared" si="756"/>
        <v>-619554.79000000004</v>
      </c>
      <c r="CC150" s="212">
        <f t="shared" si="756"/>
        <v>19621.669999999925</v>
      </c>
      <c r="CD150" s="395">
        <f t="shared" si="756"/>
        <v>-581818.6400000006</v>
      </c>
      <c r="CE150" s="212">
        <f t="shared" si="757" ref="CE150:CN154">Y150-M150</f>
        <v>1674947.4399999995</v>
      </c>
      <c r="CF150" s="212">
        <f t="shared" si="757"/>
        <v>3855878.3699999992</v>
      </c>
      <c r="CG150" s="212">
        <f t="shared" si="757"/>
        <v>3536626.9800000004</v>
      </c>
      <c r="CH150" s="212">
        <f t="shared" si="757"/>
        <v>-2358517.75</v>
      </c>
      <c r="CI150" s="212">
        <f t="shared" si="757"/>
        <v>-1333818</v>
      </c>
      <c r="CJ150" s="236">
        <f t="shared" si="757"/>
        <v>149882</v>
      </c>
      <c r="CK150" s="236">
        <f t="shared" si="757"/>
        <v>109716</v>
      </c>
      <c r="CL150" s="236">
        <f t="shared" si="757"/>
        <v>380303</v>
      </c>
      <c r="CM150" s="236">
        <f t="shared" si="757"/>
        <v>306954</v>
      </c>
      <c r="CN150" s="236">
        <f t="shared" si="757"/>
        <v>-313691</v>
      </c>
      <c r="CO150" s="236">
        <f t="shared" si="758" ref="CO150:CX154">AI150-W150</f>
        <v>981520</v>
      </c>
      <c r="CP150" s="395">
        <f t="shared" si="758"/>
        <v>3202050</v>
      </c>
      <c r="CQ150" s="236">
        <f t="shared" si="758"/>
        <v>3883494</v>
      </c>
      <c r="CR150" s="236">
        <f t="shared" si="758"/>
        <v>2407632</v>
      </c>
      <c r="CS150" s="236">
        <f t="shared" si="758"/>
        <v>3479973</v>
      </c>
      <c r="CT150" s="236">
        <f t="shared" si="758"/>
        <v>3649142</v>
      </c>
      <c r="CU150" s="236">
        <f t="shared" si="758"/>
        <v>3358080</v>
      </c>
      <c r="CV150" s="236">
        <f t="shared" si="758"/>
        <v>2003447</v>
      </c>
      <c r="CW150" s="236">
        <f t="shared" si="758"/>
        <v>1903838</v>
      </c>
      <c r="CX150" s="236">
        <f t="shared" si="758"/>
        <v>1703053</v>
      </c>
      <c r="CY150" s="236">
        <f t="shared" si="759" ref="CY150:DH154">AS150-AG150</f>
        <v>1808224</v>
      </c>
      <c r="CZ150" s="236">
        <f t="shared" si="759"/>
        <v>2545147</v>
      </c>
      <c r="DA150" s="236">
        <f t="shared" si="759"/>
        <v>1276097</v>
      </c>
      <c r="DB150" s="395">
        <f t="shared" si="759"/>
        <v>4346174</v>
      </c>
      <c r="DC150" s="395">
        <f t="shared" si="759"/>
        <v>2462412</v>
      </c>
      <c r="DD150" s="395">
        <f t="shared" si="759"/>
        <v>-310987</v>
      </c>
      <c r="DE150" s="395">
        <f t="shared" si="759"/>
        <v>-18306268</v>
      </c>
      <c r="DF150" s="395">
        <f t="shared" si="759"/>
        <v>-321328</v>
      </c>
      <c r="DG150" s="395">
        <f t="shared" si="759"/>
        <v>-1441644</v>
      </c>
      <c r="DH150" s="395">
        <f t="shared" si="759"/>
        <v>-761737</v>
      </c>
      <c r="DI150" s="395">
        <f t="shared" si="760" ref="DI150:DT154">BC150-AQ150</f>
        <v>-1101954</v>
      </c>
      <c r="DJ150" s="395">
        <f t="shared" si="760"/>
        <v>-894862</v>
      </c>
      <c r="DK150" s="395">
        <f t="shared" si="760"/>
        <v>-1877836</v>
      </c>
      <c r="DL150" s="395">
        <f t="shared" si="760"/>
        <v>-1553283</v>
      </c>
      <c r="DM150" s="395">
        <f t="shared" si="760"/>
        <v>590438</v>
      </c>
      <c r="DN150" s="395">
        <f t="shared" si="760"/>
        <v>-2658481</v>
      </c>
      <c r="DO150" s="395">
        <f t="shared" si="760"/>
        <v>1328754</v>
      </c>
      <c r="DP150" s="395">
        <f t="shared" si="760"/>
        <v>5446587</v>
      </c>
      <c r="DQ150" s="395">
        <f t="shared" si="760"/>
        <v>17445377</v>
      </c>
      <c r="DR150" s="395">
        <f t="shared" si="760"/>
        <v>3193200</v>
      </c>
      <c r="DS150" s="395">
        <f t="shared" si="760"/>
        <v>1571080</v>
      </c>
      <c r="DT150" s="395">
        <f t="shared" si="760"/>
        <v>-21811</v>
      </c>
      <c r="DU150" s="395"/>
      <c r="DV150" s="395"/>
      <c r="DW150" s="395"/>
      <c r="DX150" s="395"/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5775732</v>
      </c>
    </row>
    <row r="151" spans="1:133" s="51" customFormat="1" ht="15">
      <c r="A151" s="138"/>
      <c r="B151" s="52" t="s">
        <v>140</v>
      </c>
      <c r="C151" s="202">
        <v>1078358.7</v>
      </c>
      <c r="D151" s="203">
        <v>877535.44999999995</v>
      </c>
      <c r="E151" s="203">
        <v>486027.15999999997</v>
      </c>
      <c r="F151" s="204">
        <v>362719.09999999998</v>
      </c>
      <c r="G151" s="203">
        <v>249897.31</v>
      </c>
      <c r="H151" s="204">
        <v>260376.51999999999</v>
      </c>
      <c r="I151" s="203">
        <v>254593.89000000001</v>
      </c>
      <c r="J151" s="204">
        <v>276814.66999999998</v>
      </c>
      <c r="K151" s="203">
        <v>433603.14000000001</v>
      </c>
      <c r="L151" s="205">
        <v>1028700.9399999999</v>
      </c>
      <c r="M151" s="204">
        <v>955733.56999999995</v>
      </c>
      <c r="N151" s="204">
        <v>955992.44999999995</v>
      </c>
      <c r="O151" s="203">
        <v>788096.06000000006</v>
      </c>
      <c r="P151" s="204">
        <v>713039.58999999997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78">
        <v>1988712</v>
      </c>
      <c r="BJ151" s="541">
        <v>2443069</v>
      </c>
      <c r="BK151" s="561">
        <v>1836199</v>
      </c>
      <c r="BL151" s="56">
        <v>1652234</v>
      </c>
      <c r="BM151" s="282">
        <v>1004809</v>
      </c>
      <c r="BN151" s="282">
        <v>447291</v>
      </c>
      <c r="BO151" s="56"/>
      <c r="BP151" s="282"/>
      <c r="BQ151" s="282"/>
      <c r="BR151" s="282"/>
      <c r="BS151" s="282"/>
      <c r="BT151" s="282"/>
      <c r="BU151" s="515">
        <f t="shared" si="756"/>
        <v>-290262.6399999999</v>
      </c>
      <c r="BV151" s="212">
        <f t="shared" si="756"/>
        <v>-164495.85999999999</v>
      </c>
      <c r="BW151" s="212">
        <f t="shared" si="756"/>
        <v>-15023.159999999974</v>
      </c>
      <c r="BX151" s="212">
        <f t="shared" si="756"/>
        <v>-68947.099999999977</v>
      </c>
      <c r="BY151" s="212">
        <f t="shared" si="756"/>
        <v>-18635.309999999998</v>
      </c>
      <c r="BZ151" s="212">
        <f t="shared" si="756"/>
        <v>-41726.51999999999</v>
      </c>
      <c r="CA151" s="212">
        <f t="shared" si="756"/>
        <v>-40065.890000000014</v>
      </c>
      <c r="CB151" s="212">
        <f t="shared" si="756"/>
        <v>-27677.669999999984</v>
      </c>
      <c r="CC151" s="212">
        <f t="shared" si="756"/>
        <v>4528.859999999986</v>
      </c>
      <c r="CD151" s="395">
        <f t="shared" si="756"/>
        <v>-122741.93999999994</v>
      </c>
      <c r="CE151" s="212">
        <f t="shared" si="757"/>
        <v>208873.43000000005</v>
      </c>
      <c r="CF151" s="212">
        <f t="shared" si="757"/>
        <v>336721.55000000005</v>
      </c>
      <c r="CG151" s="212">
        <f t="shared" si="757"/>
        <v>359920.93999999994</v>
      </c>
      <c r="CH151" s="212">
        <f t="shared" si="757"/>
        <v>226084.41000000003</v>
      </c>
      <c r="CI151" s="212">
        <f t="shared" si="757"/>
        <v>130300</v>
      </c>
      <c r="CJ151" s="236">
        <f t="shared" si="757"/>
        <v>156779</v>
      </c>
      <c r="CK151" s="236">
        <f t="shared" si="757"/>
        <v>44645</v>
      </c>
      <c r="CL151" s="236">
        <f t="shared" si="757"/>
        <v>47296</v>
      </c>
      <c r="CM151" s="236">
        <f t="shared" si="757"/>
        <v>64311</v>
      </c>
      <c r="CN151" s="236">
        <f t="shared" si="757"/>
        <v>74190</v>
      </c>
      <c r="CO151" s="236">
        <f t="shared" si="758"/>
        <v>32361</v>
      </c>
      <c r="CP151" s="395">
        <f t="shared" si="758"/>
        <v>50288</v>
      </c>
      <c r="CQ151" s="236">
        <f t="shared" si="758"/>
        <v>198505</v>
      </c>
      <c r="CR151" s="236">
        <f t="shared" si="758"/>
        <v>259847</v>
      </c>
      <c r="CS151" s="236">
        <f t="shared" si="758"/>
        <v>261000</v>
      </c>
      <c r="CT151" s="236">
        <f t="shared" si="758"/>
        <v>226816</v>
      </c>
      <c r="CU151" s="236">
        <f t="shared" si="758"/>
        <v>149403</v>
      </c>
      <c r="CV151" s="236">
        <f t="shared" si="758"/>
        <v>76900</v>
      </c>
      <c r="CW151" s="236">
        <f t="shared" si="758"/>
        <v>155642</v>
      </c>
      <c r="CX151" s="236">
        <f t="shared" si="758"/>
        <v>130402</v>
      </c>
      <c r="CY151" s="236">
        <f t="shared" si="759"/>
        <v>105972</v>
      </c>
      <c r="CZ151" s="236">
        <f t="shared" si="759"/>
        <v>143736</v>
      </c>
      <c r="DA151" s="236">
        <f t="shared" si="759"/>
        <v>200159</v>
      </c>
      <c r="DB151" s="395">
        <f t="shared" si="759"/>
        <v>857333</v>
      </c>
      <c r="DC151" s="395">
        <f t="shared" si="759"/>
        <v>863510</v>
      </c>
      <c r="DD151" s="395">
        <f t="shared" si="759"/>
        <v>304630</v>
      </c>
      <c r="DE151" s="395">
        <f t="shared" si="759"/>
        <v>-1409017</v>
      </c>
      <c r="DF151" s="395">
        <f t="shared" si="759"/>
        <v>188585</v>
      </c>
      <c r="DG151" s="395">
        <f t="shared" si="759"/>
        <v>72383</v>
      </c>
      <c r="DH151" s="395">
        <f t="shared" si="759"/>
        <v>21093</v>
      </c>
      <c r="DI151" s="395">
        <f t="shared" si="760"/>
        <v>-32712</v>
      </c>
      <c r="DJ151" s="395">
        <f t="shared" si="760"/>
        <v>14629</v>
      </c>
      <c r="DK151" s="395">
        <f t="shared" si="760"/>
        <v>-30599</v>
      </c>
      <c r="DL151" s="395">
        <f t="shared" si="760"/>
        <v>-23486</v>
      </c>
      <c r="DM151" s="395">
        <f t="shared" si="760"/>
        <v>61653</v>
      </c>
      <c r="DN151" s="395">
        <f t="shared" si="760"/>
        <v>-91494</v>
      </c>
      <c r="DO151" s="395">
        <f t="shared" si="760"/>
        <v>-237910</v>
      </c>
      <c r="DP151" s="395">
        <f t="shared" si="760"/>
        <v>585878</v>
      </c>
      <c r="DQ151" s="395">
        <f t="shared" si="760"/>
        <v>1836199</v>
      </c>
      <c r="DR151" s="395">
        <f t="shared" si="760"/>
        <v>297709</v>
      </c>
      <c r="DS151" s="395">
        <f t="shared" si="760"/>
        <v>181719</v>
      </c>
      <c r="DT151" s="395">
        <f t="shared" si="760"/>
        <v>-101253</v>
      </c>
      <c r="DU151" s="395"/>
      <c r="DV151" s="395"/>
      <c r="DW151" s="395"/>
      <c r="DX151" s="395"/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447291</v>
      </c>
    </row>
    <row r="152" spans="1:133" s="51" customFormat="1" ht="15">
      <c r="A152" s="138"/>
      <c r="B152" s="52" t="s">
        <v>141</v>
      </c>
      <c r="C152" s="202">
        <v>5043542.8499999996</v>
      </c>
      <c r="D152" s="203">
        <v>3293201.5499999998</v>
      </c>
      <c r="E152" s="203">
        <v>1674029.8</v>
      </c>
      <c r="F152" s="204">
        <v>1179371.9399999999</v>
      </c>
      <c r="G152" s="203">
        <v>904191.48999999999</v>
      </c>
      <c r="H152" s="204">
        <v>810935.18000000005</v>
      </c>
      <c r="I152" s="203">
        <v>790495.12</v>
      </c>
      <c r="J152" s="204">
        <v>945449.85999999999</v>
      </c>
      <c r="K152" s="203">
        <v>1758428.22</v>
      </c>
      <c r="L152" s="205">
        <v>4054819.2599999998</v>
      </c>
      <c r="M152" s="204">
        <v>4227079.5599999996</v>
      </c>
      <c r="N152" s="204">
        <v>4443744.6100000003</v>
      </c>
      <c r="O152" s="203">
        <v>3591303.5699999998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78">
        <v>6137187</v>
      </c>
      <c r="BJ152" s="541">
        <v>7279605</v>
      </c>
      <c r="BK152" s="561">
        <v>4900255</v>
      </c>
      <c r="BL152" s="56">
        <v>4379909</v>
      </c>
      <c r="BM152" s="282">
        <v>2251948</v>
      </c>
      <c r="BN152" s="282">
        <v>644904</v>
      </c>
      <c r="BO152" s="56"/>
      <c r="BP152" s="282"/>
      <c r="BQ152" s="282"/>
      <c r="BR152" s="282"/>
      <c r="BS152" s="282"/>
      <c r="BT152" s="282"/>
      <c r="BU152" s="515">
        <f t="shared" si="756"/>
        <v>-1452239.2799999998</v>
      </c>
      <c r="BV152" s="212">
        <f t="shared" si="756"/>
        <v>146364.7200000002</v>
      </c>
      <c r="BW152" s="212">
        <f t="shared" si="756"/>
        <v>280059.19999999995</v>
      </c>
      <c r="BX152" s="212">
        <f t="shared" si="756"/>
        <v>-278600.93999999994</v>
      </c>
      <c r="BY152" s="212">
        <f t="shared" si="756"/>
        <v>-267512.48999999999</v>
      </c>
      <c r="BZ152" s="212">
        <f t="shared" si="756"/>
        <v>-190066.18000000005</v>
      </c>
      <c r="CA152" s="212">
        <f t="shared" si="756"/>
        <v>-163443.12</v>
      </c>
      <c r="CB152" s="212">
        <f t="shared" si="756"/>
        <v>-186872.85999999999</v>
      </c>
      <c r="CC152" s="212">
        <f t="shared" si="756"/>
        <v>-305530.21999999997</v>
      </c>
      <c r="CD152" s="395">
        <f t="shared" si="756"/>
        <v>-786801.25999999978</v>
      </c>
      <c r="CE152" s="212">
        <f t="shared" si="757"/>
        <v>871992.44000000041</v>
      </c>
      <c r="CF152" s="212">
        <f t="shared" si="757"/>
        <v>1226820.3899999997</v>
      </c>
      <c r="CG152" s="212">
        <f t="shared" si="757"/>
        <v>804054.43000000017</v>
      </c>
      <c r="CH152" s="212">
        <f t="shared" si="757"/>
        <v>-866957.27000000002</v>
      </c>
      <c r="CI152" s="212">
        <f t="shared" si="757"/>
        <v>-540073</v>
      </c>
      <c r="CJ152" s="236">
        <f t="shared" si="757"/>
        <v>8463</v>
      </c>
      <c r="CK152" s="236">
        <f t="shared" si="757"/>
        <v>130843</v>
      </c>
      <c r="CL152" s="236">
        <f t="shared" si="757"/>
        <v>50022</v>
      </c>
      <c r="CM152" s="236">
        <f t="shared" si="757"/>
        <v>171197</v>
      </c>
      <c r="CN152" s="236">
        <f t="shared" si="757"/>
        <v>140912</v>
      </c>
      <c r="CO152" s="236">
        <f t="shared" si="758"/>
        <v>214616</v>
      </c>
      <c r="CP152" s="395">
        <f t="shared" si="758"/>
        <v>1183591</v>
      </c>
      <c r="CQ152" s="236">
        <f t="shared" si="758"/>
        <v>1263497</v>
      </c>
      <c r="CR152" s="236">
        <f t="shared" si="758"/>
        <v>577575</v>
      </c>
      <c r="CS152" s="236">
        <f t="shared" si="758"/>
        <v>1192854</v>
      </c>
      <c r="CT152" s="236">
        <f t="shared" si="758"/>
        <v>1074567</v>
      </c>
      <c r="CU152" s="236">
        <f t="shared" si="758"/>
        <v>777114</v>
      </c>
      <c r="CV152" s="236">
        <f t="shared" si="758"/>
        <v>704351</v>
      </c>
      <c r="CW152" s="236">
        <f t="shared" si="758"/>
        <v>599675</v>
      </c>
      <c r="CX152" s="236">
        <f t="shared" si="758"/>
        <v>429226</v>
      </c>
      <c r="CY152" s="236">
        <f t="shared" si="759"/>
        <v>438145</v>
      </c>
      <c r="CZ152" s="236">
        <f t="shared" si="759"/>
        <v>674217</v>
      </c>
      <c r="DA152" s="236">
        <f t="shared" si="759"/>
        <v>623180</v>
      </c>
      <c r="DB152" s="395">
        <f t="shared" si="759"/>
        <v>1570399</v>
      </c>
      <c r="DC152" s="395">
        <f t="shared" si="759"/>
        <v>-351746</v>
      </c>
      <c r="DD152" s="395">
        <f t="shared" si="759"/>
        <v>-538100</v>
      </c>
      <c r="DE152" s="395">
        <f t="shared" si="759"/>
        <v>376976</v>
      </c>
      <c r="DF152" s="395">
        <f t="shared" si="759"/>
        <v>-594707</v>
      </c>
      <c r="DG152" s="395">
        <f t="shared" si="759"/>
        <v>-294863</v>
      </c>
      <c r="DH152" s="395">
        <f t="shared" si="759"/>
        <v>-315914</v>
      </c>
      <c r="DI152" s="395">
        <f t="shared" si="760"/>
        <v>-530420</v>
      </c>
      <c r="DJ152" s="395">
        <f t="shared" si="760"/>
        <v>-254300</v>
      </c>
      <c r="DK152" s="395">
        <f t="shared" si="760"/>
        <v>-400045</v>
      </c>
      <c r="DL152" s="395">
        <f t="shared" si="760"/>
        <v>-699922</v>
      </c>
      <c r="DM152" s="395">
        <f t="shared" si="760"/>
        <v>-240396</v>
      </c>
      <c r="DN152" s="395">
        <f t="shared" si="760"/>
        <v>-990053</v>
      </c>
      <c r="DO152" s="395">
        <f t="shared" si="760"/>
        <v>126364</v>
      </c>
      <c r="DP152" s="395">
        <f t="shared" si="760"/>
        <v>1569565</v>
      </c>
      <c r="DQ152" s="395">
        <f t="shared" si="760"/>
        <v>-1064933</v>
      </c>
      <c r="DR152" s="395">
        <f t="shared" si="760"/>
        <v>1327440</v>
      </c>
      <c r="DS152" s="395">
        <f t="shared" si="760"/>
        <v>355681</v>
      </c>
      <c r="DT152" s="395">
        <f t="shared" si="760"/>
        <v>-652767</v>
      </c>
      <c r="DU152" s="395"/>
      <c r="DV152" s="395"/>
      <c r="DW152" s="395"/>
      <c r="DX152" s="395"/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644904</v>
      </c>
    </row>
    <row r="153" spans="1:133" s="51" customFormat="1" ht="15">
      <c r="A153" s="138"/>
      <c r="B153" s="52" t="s">
        <v>142</v>
      </c>
      <c r="C153" s="202">
        <v>2479835.0800000001</v>
      </c>
      <c r="D153" s="203">
        <v>1605798.73</v>
      </c>
      <c r="E153" s="203">
        <v>778628.44999999995</v>
      </c>
      <c r="F153" s="204">
        <v>494929.37</v>
      </c>
      <c r="G153" s="203">
        <v>401515.22999999998</v>
      </c>
      <c r="H153" s="204">
        <v>294931.77000000002</v>
      </c>
      <c r="I153" s="203">
        <v>267948.85999999999</v>
      </c>
      <c r="J153" s="204">
        <v>429768.90000000002</v>
      </c>
      <c r="K153" s="203">
        <v>973412.31000000006</v>
      </c>
      <c r="L153" s="205">
        <v>1854858.6699999999</v>
      </c>
      <c r="M153" s="204">
        <v>1813456.3600000001</v>
      </c>
      <c r="N153" s="204">
        <v>1875597.1000000001</v>
      </c>
      <c r="O153" s="203">
        <v>1575861.76</v>
      </c>
      <c r="P153" s="204">
        <v>1467697.6899999999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78">
        <v>2752850</v>
      </c>
      <c r="BJ153" s="541">
        <v>3236377</v>
      </c>
      <c r="BK153" s="561">
        <v>2319071</v>
      </c>
      <c r="BL153" s="56">
        <v>1973167</v>
      </c>
      <c r="BM153" s="282">
        <v>1045941</v>
      </c>
      <c r="BN153" s="282">
        <v>323875</v>
      </c>
      <c r="BO153" s="56"/>
      <c r="BP153" s="282"/>
      <c r="BQ153" s="282"/>
      <c r="BR153" s="282"/>
      <c r="BS153" s="282"/>
      <c r="BT153" s="282"/>
      <c r="BU153" s="515">
        <f t="shared" si="756"/>
        <v>-903973.32000000007</v>
      </c>
      <c r="BV153" s="212">
        <f t="shared" si="756"/>
        <v>-138101.04000000004</v>
      </c>
      <c r="BW153" s="212">
        <f t="shared" si="756"/>
        <v>133439.55000000005</v>
      </c>
      <c r="BX153" s="212">
        <f t="shared" si="756"/>
        <v>-130801.37</v>
      </c>
      <c r="BY153" s="212">
        <f t="shared" si="756"/>
        <v>-191028.22999999998</v>
      </c>
      <c r="BZ153" s="212">
        <f t="shared" si="756"/>
        <v>-107328.77000000002</v>
      </c>
      <c r="CA153" s="212">
        <f t="shared" si="756"/>
        <v>-46012.859999999986</v>
      </c>
      <c r="CB153" s="212">
        <f t="shared" si="756"/>
        <v>4009.0999999999767</v>
      </c>
      <c r="CC153" s="212">
        <f t="shared" si="756"/>
        <v>-241226.31000000006</v>
      </c>
      <c r="CD153" s="395">
        <f t="shared" si="756"/>
        <v>-383887.66999999993</v>
      </c>
      <c r="CE153" s="212">
        <f t="shared" si="757"/>
        <v>214950.6399999999</v>
      </c>
      <c r="CF153" s="212">
        <f t="shared" si="757"/>
        <v>406815.89999999991</v>
      </c>
      <c r="CG153" s="212">
        <f t="shared" si="757"/>
        <v>352292.23999999999</v>
      </c>
      <c r="CH153" s="212">
        <f t="shared" si="757"/>
        <v>-389534.68999999994</v>
      </c>
      <c r="CI153" s="212">
        <f t="shared" si="757"/>
        <v>-251227</v>
      </c>
      <c r="CJ153" s="236">
        <f t="shared" si="757"/>
        <v>1429</v>
      </c>
      <c r="CK153" s="236">
        <f t="shared" si="757"/>
        <v>65965</v>
      </c>
      <c r="CL153" s="236">
        <f t="shared" si="757"/>
        <v>33206</v>
      </c>
      <c r="CM153" s="236">
        <f t="shared" si="757"/>
        <v>40172</v>
      </c>
      <c r="CN153" s="236">
        <f t="shared" si="757"/>
        <v>-77468</v>
      </c>
      <c r="CO153" s="236">
        <f t="shared" si="758"/>
        <v>73871</v>
      </c>
      <c r="CP153" s="395">
        <f t="shared" si="758"/>
        <v>673954</v>
      </c>
      <c r="CQ153" s="236">
        <f t="shared" si="758"/>
        <v>773366</v>
      </c>
      <c r="CR153" s="236">
        <f t="shared" si="758"/>
        <v>438115</v>
      </c>
      <c r="CS153" s="236">
        <f t="shared" si="758"/>
        <v>402006</v>
      </c>
      <c r="CT153" s="236">
        <f t="shared" si="758"/>
        <v>639737</v>
      </c>
      <c r="CU153" s="236">
        <f t="shared" si="758"/>
        <v>419371</v>
      </c>
      <c r="CV153" s="236">
        <f t="shared" si="758"/>
        <v>207408</v>
      </c>
      <c r="CW153" s="236">
        <f t="shared" si="758"/>
        <v>137472</v>
      </c>
      <c r="CX153" s="236">
        <f t="shared" si="758"/>
        <v>155923</v>
      </c>
      <c r="CY153" s="236">
        <f t="shared" si="759"/>
        <v>238871</v>
      </c>
      <c r="CZ153" s="236">
        <f t="shared" si="759"/>
        <v>354701</v>
      </c>
      <c r="DA153" s="236">
        <f t="shared" si="759"/>
        <v>377147</v>
      </c>
      <c r="DB153" s="395">
        <f t="shared" si="759"/>
        <v>448536</v>
      </c>
      <c r="DC153" s="395">
        <f t="shared" si="759"/>
        <v>-398561</v>
      </c>
      <c r="DD153" s="395">
        <f t="shared" si="759"/>
        <v>-427025</v>
      </c>
      <c r="DE153" s="395">
        <f t="shared" si="759"/>
        <v>373382</v>
      </c>
      <c r="DF153" s="395">
        <f t="shared" si="759"/>
        <v>-239655</v>
      </c>
      <c r="DG153" s="395">
        <f t="shared" si="759"/>
        <v>-85625</v>
      </c>
      <c r="DH153" s="395">
        <f t="shared" si="759"/>
        <v>46661</v>
      </c>
      <c r="DI153" s="395">
        <f t="shared" si="760"/>
        <v>-104997</v>
      </c>
      <c r="DJ153" s="395">
        <f t="shared" si="760"/>
        <v>-50383</v>
      </c>
      <c r="DK153" s="395">
        <f t="shared" si="760"/>
        <v>-184067</v>
      </c>
      <c r="DL153" s="395">
        <f t="shared" si="760"/>
        <v>-225664</v>
      </c>
      <c r="DM153" s="395">
        <f t="shared" si="760"/>
        <v>12407</v>
      </c>
      <c r="DN153" s="395">
        <f t="shared" si="760"/>
        <v>-7783</v>
      </c>
      <c r="DO153" s="395">
        <f t="shared" si="760"/>
        <v>349638</v>
      </c>
      <c r="DP153" s="395">
        <f t="shared" si="760"/>
        <v>942874</v>
      </c>
      <c r="DQ153" s="395">
        <f t="shared" si="760"/>
        <v>-384471</v>
      </c>
      <c r="DR153" s="395">
        <f t="shared" si="760"/>
        <v>494922</v>
      </c>
      <c r="DS153" s="395">
        <f t="shared" si="760"/>
        <v>51354</v>
      </c>
      <c r="DT153" s="395">
        <f t="shared" si="760"/>
        <v>-295751</v>
      </c>
      <c r="DU153" s="395"/>
      <c r="DV153" s="395"/>
      <c r="DW153" s="395"/>
      <c r="DX153" s="395"/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323875</v>
      </c>
    </row>
    <row r="154" spans="1:133" s="51" customFormat="1" ht="15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636364.76000000001</v>
      </c>
      <c r="G154" s="203">
        <v>467572.42999999999</v>
      </c>
      <c r="H154" s="204">
        <v>402655.95000000001</v>
      </c>
      <c r="I154" s="203">
        <v>391042.59999999998</v>
      </c>
      <c r="J154" s="204">
        <v>586406.43999999994</v>
      </c>
      <c r="K154" s="203">
        <v>582610.56000000006</v>
      </c>
      <c r="L154" s="205">
        <v>1109699.3200000001</v>
      </c>
      <c r="M154" s="204">
        <v>1061131.2</v>
      </c>
      <c r="N154" s="204">
        <v>1004458.65</v>
      </c>
      <c r="O154" s="203">
        <v>1010557.1899999999</v>
      </c>
      <c r="P154" s="204">
        <v>963518.65000000002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78">
        <v>1684358</v>
      </c>
      <c r="BJ154" s="541">
        <v>1852488</v>
      </c>
      <c r="BK154" s="561">
        <v>773433</v>
      </c>
      <c r="BL154" s="56">
        <v>1081738</v>
      </c>
      <c r="BM154" s="282">
        <v>1060441</v>
      </c>
      <c r="BN154" s="282">
        <v>281934</v>
      </c>
      <c r="BO154" s="56"/>
      <c r="BP154" s="282"/>
      <c r="BQ154" s="282"/>
      <c r="BR154" s="282"/>
      <c r="BS154" s="282"/>
      <c r="BT154" s="282"/>
      <c r="BU154" s="515">
        <f t="shared" si="756"/>
        <v>-37369.70000000007</v>
      </c>
      <c r="BV154" s="212">
        <f t="shared" si="756"/>
        <v>-212148.23999999987</v>
      </c>
      <c r="BW154" s="212">
        <f t="shared" si="756"/>
        <v>318580.81</v>
      </c>
      <c r="BX154" s="212">
        <f t="shared" si="756"/>
        <v>-194105.76000000001</v>
      </c>
      <c r="BY154" s="212">
        <f t="shared" si="756"/>
        <v>-301217.42999999999</v>
      </c>
      <c r="BZ154" s="212">
        <f t="shared" si="756"/>
        <v>-69903.950000000012</v>
      </c>
      <c r="CA154" s="212">
        <f t="shared" si="756"/>
        <v>12667.400000000023</v>
      </c>
      <c r="CB154" s="212">
        <f t="shared" si="756"/>
        <v>-181319.43999999994</v>
      </c>
      <c r="CC154" s="212">
        <f t="shared" si="756"/>
        <v>130316.43999999994</v>
      </c>
      <c r="CD154" s="395">
        <f t="shared" si="756"/>
        <v>-144780.32000000007</v>
      </c>
      <c r="CE154" s="212">
        <f t="shared" si="757"/>
        <v>14358.800000000047</v>
      </c>
      <c r="CF154" s="212">
        <f t="shared" si="757"/>
        <v>184097.34999999998</v>
      </c>
      <c r="CG154" s="212">
        <f t="shared" si="757"/>
        <v>-74192.189999999944</v>
      </c>
      <c r="CH154" s="212">
        <f t="shared" si="757"/>
        <v>-405311.65000000002</v>
      </c>
      <c r="CI154" s="212">
        <f t="shared" si="757"/>
        <v>-227070</v>
      </c>
      <c r="CJ154" s="236">
        <f t="shared" si="757"/>
        <v>98264</v>
      </c>
      <c r="CK154" s="236">
        <f t="shared" si="757"/>
        <v>358345</v>
      </c>
      <c r="CL154" s="236">
        <f t="shared" si="757"/>
        <v>72457</v>
      </c>
      <c r="CM154" s="236">
        <f t="shared" si="757"/>
        <v>121160</v>
      </c>
      <c r="CN154" s="236">
        <f t="shared" si="757"/>
        <v>109666</v>
      </c>
      <c r="CO154" s="236">
        <f t="shared" si="758"/>
        <v>-32743</v>
      </c>
      <c r="CP154" s="395">
        <f t="shared" si="758"/>
        <v>496693</v>
      </c>
      <c r="CQ154" s="236">
        <f t="shared" si="758"/>
        <v>422251</v>
      </c>
      <c r="CR154" s="236">
        <f t="shared" si="758"/>
        <v>188468</v>
      </c>
      <c r="CS154" s="236">
        <f t="shared" si="758"/>
        <v>120981</v>
      </c>
      <c r="CT154" s="236">
        <f t="shared" si="758"/>
        <v>597935</v>
      </c>
      <c r="CU154" s="236">
        <f t="shared" si="758"/>
        <v>187749</v>
      </c>
      <c r="CV154" s="236">
        <f t="shared" si="758"/>
        <v>465749</v>
      </c>
      <c r="CW154" s="236">
        <f t="shared" si="758"/>
        <v>266511</v>
      </c>
      <c r="CX154" s="236">
        <f t="shared" si="758"/>
        <v>195335</v>
      </c>
      <c r="CY154" s="236">
        <f t="shared" si="759"/>
        <v>490722</v>
      </c>
      <c r="CZ154" s="236">
        <f t="shared" si="759"/>
        <v>229307</v>
      </c>
      <c r="DA154" s="236">
        <f t="shared" si="759"/>
        <v>1125430</v>
      </c>
      <c r="DB154" s="395">
        <f t="shared" si="759"/>
        <v>531008</v>
      </c>
      <c r="DC154" s="395">
        <f t="shared" si="759"/>
        <v>439700</v>
      </c>
      <c r="DD154" s="395">
        <f t="shared" si="759"/>
        <v>637067</v>
      </c>
      <c r="DE154" s="395">
        <f t="shared" si="759"/>
        <v>96748</v>
      </c>
      <c r="DF154" s="395">
        <f t="shared" si="759"/>
        <v>-344582</v>
      </c>
      <c r="DG154" s="395">
        <f t="shared" si="759"/>
        <v>539539</v>
      </c>
      <c r="DH154" s="395">
        <f t="shared" si="759"/>
        <v>-110001</v>
      </c>
      <c r="DI154" s="395">
        <f t="shared" si="760"/>
        <v>43773</v>
      </c>
      <c r="DJ154" s="395">
        <f t="shared" si="760"/>
        <v>-200918</v>
      </c>
      <c r="DK154" s="395">
        <f t="shared" si="760"/>
        <v>-745736</v>
      </c>
      <c r="DL154" s="395">
        <f t="shared" si="760"/>
        <v>-357619</v>
      </c>
      <c r="DM154" s="395">
        <f t="shared" si="760"/>
        <v>-1107395</v>
      </c>
      <c r="DN154" s="395">
        <f t="shared" si="760"/>
        <v>-943631</v>
      </c>
      <c r="DO154" s="395">
        <f t="shared" si="760"/>
        <v>-253083</v>
      </c>
      <c r="DP154" s="395">
        <f t="shared" si="760"/>
        <v>-161603</v>
      </c>
      <c r="DQ154" s="395">
        <f t="shared" si="760"/>
        <v>-380661</v>
      </c>
      <c r="DR154" s="395">
        <f t="shared" si="760"/>
        <v>270178</v>
      </c>
      <c r="DS154" s="395">
        <f t="shared" si="760"/>
        <v>-280775</v>
      </c>
      <c r="DT154" s="395">
        <f t="shared" si="760"/>
        <v>-614337</v>
      </c>
      <c r="DU154" s="395"/>
      <c r="DV154" s="395"/>
      <c r="DW154" s="395"/>
      <c r="DX154" s="395"/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281934</v>
      </c>
    </row>
    <row r="155" spans="1:133" s="65" customFormat="1" ht="15">
      <c r="A155" s="139"/>
      <c r="B155" s="52" t="s">
        <v>144</v>
      </c>
      <c r="C155" s="207">
        <f t="shared" si="761" ref="C155:V155">SUM(C150:C154)</f>
        <v>24496359.759999998</v>
      </c>
      <c r="D155" s="208">
        <f t="shared" si="761"/>
        <v>17914230.84</v>
      </c>
      <c r="E155" s="208">
        <f t="shared" si="761"/>
        <v>9714805.6799999997</v>
      </c>
      <c r="F155" s="209">
        <f t="shared" si="761"/>
        <v>7572441.1299999999</v>
      </c>
      <c r="G155" s="208">
        <f t="shared" si="761"/>
        <v>6409376.5099999998</v>
      </c>
      <c r="H155" s="209">
        <f t="shared" si="761"/>
        <v>5340237.9400000004</v>
      </c>
      <c r="I155" s="208">
        <f t="shared" si="761"/>
        <v>5411729.2699999996</v>
      </c>
      <c r="J155" s="209">
        <f t="shared" si="761"/>
        <v>6700416.6600000001</v>
      </c>
      <c r="K155" s="208">
        <f t="shared" si="761"/>
        <v>9739791.5600000005</v>
      </c>
      <c r="L155" s="210">
        <f t="shared" si="761"/>
        <v>20824111.829999998</v>
      </c>
      <c r="M155" s="209">
        <f t="shared" si="761"/>
        <v>21155492.25</v>
      </c>
      <c r="N155" s="209">
        <f t="shared" si="761"/>
        <v>21971456.440000001</v>
      </c>
      <c r="O155" s="209">
        <f t="shared" si="761"/>
        <v>18255486.600000001</v>
      </c>
      <c r="P155" s="209">
        <f t="shared" si="761"/>
        <v>18287465.949999999</v>
      </c>
      <c r="Q155" s="209">
        <f t="shared" si="761"/>
        <v>11167297</v>
      </c>
      <c r="R155" s="209">
        <f t="shared" si="761"/>
        <v>6406881</v>
      </c>
      <c r="S155" s="209">
        <f t="shared" si="761"/>
        <v>4624501</v>
      </c>
      <c r="T155" s="209">
        <f t="shared" si="761"/>
        <v>4589332</v>
      </c>
      <c r="U155" s="209">
        <f t="shared" si="761"/>
        <v>5102182</v>
      </c>
      <c r="V155" s="209">
        <f t="shared" si="761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79">
        <v>35010806</v>
      </c>
      <c r="BJ155" s="542">
        <v>39902313</v>
      </c>
      <c r="BK155" s="562">
        <v>27274335</v>
      </c>
      <c r="BL155" s="77">
        <v>24953188</v>
      </c>
      <c r="BM155" s="283">
        <v>14505975</v>
      </c>
      <c r="BN155" s="283">
        <v>7473736</v>
      </c>
      <c r="BO155" s="77"/>
      <c r="BP155" s="283"/>
      <c r="BQ155" s="283"/>
      <c r="BR155" s="283"/>
      <c r="BS155" s="283"/>
      <c r="BT155" s="283"/>
      <c r="BU155" s="516">
        <f t="shared" si="762" ref="BU155:BY155">SUM(BU150:BU154)</f>
        <v>-6240873.1600000011</v>
      </c>
      <c r="BV155" s="213">
        <f t="shared" si="762"/>
        <v>373235.10999999964</v>
      </c>
      <c r="BW155" s="213">
        <f t="shared" si="762"/>
        <v>1452491.3200000001</v>
      </c>
      <c r="BX155" s="213">
        <f t="shared" si="762"/>
        <v>-1165560.1299999999</v>
      </c>
      <c r="BY155" s="213">
        <f t="shared" si="762"/>
        <v>-1784875.5099999998</v>
      </c>
      <c r="BZ155" s="213">
        <f t="shared" si="763" ref="BZ155:CH155">SUM(BZ150:BZ154)</f>
        <v>-750905.94000000018</v>
      </c>
      <c r="CA155" s="213">
        <f t="shared" si="763"/>
        <v>-309547.26999999979</v>
      </c>
      <c r="CB155" s="213">
        <f t="shared" si="763"/>
        <v>-1011415.6599999999</v>
      </c>
      <c r="CC155" s="213">
        <f t="shared" si="763"/>
        <v>-392289.56000000017</v>
      </c>
      <c r="CD155" s="396">
        <f t="shared" si="763"/>
        <v>-2020029.8300000003</v>
      </c>
      <c r="CE155" s="213">
        <f t="shared" si="763"/>
        <v>2985122.75</v>
      </c>
      <c r="CF155" s="213">
        <f t="shared" si="763"/>
        <v>6010333.5599999987</v>
      </c>
      <c r="CG155" s="213">
        <f t="shared" si="763"/>
        <v>4978702.4000000004</v>
      </c>
      <c r="CH155" s="213">
        <f t="shared" si="763"/>
        <v>-3794236.9499999997</v>
      </c>
      <c r="CI155" s="213">
        <f t="shared" si="764" ref="CI155:CJ155">SUM(CI150:CI154)</f>
        <v>-2221888</v>
      </c>
      <c r="CJ155" s="237">
        <f t="shared" si="764"/>
        <v>414817</v>
      </c>
      <c r="CK155" s="237">
        <f t="shared" si="765" ref="CK155:CL155">SUM(CK150:CK154)</f>
        <v>709514</v>
      </c>
      <c r="CL155" s="237">
        <f t="shared" si="765"/>
        <v>583284</v>
      </c>
      <c r="CM155" s="237">
        <f t="shared" si="766" ref="CM155">SUM(CM150:CM154)</f>
        <v>703794</v>
      </c>
      <c r="CN155" s="237">
        <f t="shared" si="767" ref="CN155:CO155">SUM(CN150:CN154)</f>
        <v>-66391</v>
      </c>
      <c r="CO155" s="237">
        <f t="shared" si="767"/>
        <v>1269625</v>
      </c>
      <c r="CP155" s="396">
        <f t="shared" si="768" ref="CP155:CQ155">SUM(CP150:CP154)</f>
        <v>5606576</v>
      </c>
      <c r="CQ155" s="237">
        <f t="shared" si="768"/>
        <v>6541113</v>
      </c>
      <c r="CR155" s="237">
        <f t="shared" si="769" ref="CR155">SUM(CR150:CR154)</f>
        <v>3871637</v>
      </c>
      <c r="CS155" s="237">
        <f t="shared" si="770" ref="CS155">SUM(CS150:CS154)</f>
        <v>5456814</v>
      </c>
      <c r="CT155" s="237">
        <f t="shared" si="771" ref="CT155">SUM(CT150:CT154)</f>
        <v>6188197</v>
      </c>
      <c r="CU155" s="237">
        <f t="shared" si="772" ref="CU155">SUM(CU150:CU154)</f>
        <v>4891717</v>
      </c>
      <c r="CV155" s="237">
        <f t="shared" si="773" ref="CV155">SUM(CV150:CV154)</f>
        <v>3457855</v>
      </c>
      <c r="CW155" s="237">
        <f t="shared" si="774" ref="CW155">SUM(CW150:CW154)</f>
        <v>3063138</v>
      </c>
      <c r="CX155" s="237">
        <f t="shared" si="775" ref="CX155">SUM(CX150:CX154)</f>
        <v>2613939</v>
      </c>
      <c r="CY155" s="237">
        <f t="shared" si="776" ref="CY155">SUM(CY150:CY154)</f>
        <v>3081934</v>
      </c>
      <c r="CZ155" s="237">
        <f t="shared" si="777" ref="CZ155">SUM(CZ150:CZ154)</f>
        <v>3947108</v>
      </c>
      <c r="DA155" s="237">
        <f t="shared" si="778" ref="DA155">SUM(DA150:DA154)</f>
        <v>3602013</v>
      </c>
      <c r="DB155" s="396">
        <f t="shared" si="779" ref="DB155">SUM(DB150:DB154)</f>
        <v>7753450</v>
      </c>
      <c r="DC155" s="396">
        <f t="shared" si="780" ref="DC155">SUM(DC150:DC154)</f>
        <v>3015315</v>
      </c>
      <c r="DD155" s="396">
        <f t="shared" si="781" ref="DD155">SUM(DD150:DD154)</f>
        <v>-334415</v>
      </c>
      <c r="DE155" s="396">
        <f t="shared" si="782" ref="DE155">SUM(DE150:DE154)</f>
        <v>-18868179</v>
      </c>
      <c r="DF155" s="396">
        <f t="shared" si="783" ref="DF155:DG155">SUM(DF150:DF154)</f>
        <v>-1311687</v>
      </c>
      <c r="DG155" s="396">
        <f t="shared" si="783"/>
        <v>-1210210</v>
      </c>
      <c r="DH155" s="396">
        <f t="shared" si="784" ref="DH155">SUM(DH150:DH154)</f>
        <v>-1119898</v>
      </c>
      <c r="DI155" s="396">
        <f t="shared" si="785" ref="DI155">SUM(DI150:DI154)</f>
        <v>-1726310</v>
      </c>
      <c r="DJ155" s="396">
        <f t="shared" si="786" ref="DJ155:DK155">SUM(DJ150:DJ154)</f>
        <v>-1385834</v>
      </c>
      <c r="DK155" s="396">
        <f t="shared" si="786"/>
        <v>-3238283</v>
      </c>
      <c r="DL155" s="396">
        <f t="shared" si="787" ref="DL155:DM155">SUM(DL150:DL154)</f>
        <v>-2859974</v>
      </c>
      <c r="DM155" s="396">
        <f t="shared" si="787"/>
        <v>-683293</v>
      </c>
      <c r="DN155" s="396">
        <f t="shared" si="788" ref="DN155:DO155">SUM(DN150:DN154)</f>
        <v>-4691442</v>
      </c>
      <c r="DO155" s="396">
        <f t="shared" si="788"/>
        <v>1313763</v>
      </c>
      <c r="DP155" s="396">
        <f t="shared" si="789" ref="DP155">SUM(DP150:DP154)</f>
        <v>8383301</v>
      </c>
      <c r="DQ155" s="396">
        <f t="shared" si="790" ref="DQ155:DR155">SUM(DQ150:DQ154)</f>
        <v>17451511</v>
      </c>
      <c r="DR155" s="396">
        <f t="shared" si="790"/>
        <v>5583449</v>
      </c>
      <c r="DS155" s="396">
        <f t="shared" si="791" ref="DS155:DT155">SUM(DS150:DS154)</f>
        <v>1879059</v>
      </c>
      <c r="DT155" s="396">
        <f t="shared" si="791"/>
        <v>-1685919</v>
      </c>
      <c r="DU155" s="396"/>
      <c r="DV155" s="396"/>
      <c r="DW155" s="396"/>
      <c r="DX155" s="396"/>
      <c r="DY155" s="396"/>
      <c r="DZ155" s="396"/>
      <c r="EA155" s="396"/>
      <c r="EB155" s="262"/>
      <c r="EC155" s="77">
        <f>SUM(EC150:EC154)</f>
        <v>7473736</v>
      </c>
    </row>
    <row r="156" spans="1:133" s="51" customFormat="1" ht="15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63"/>
      <c r="BJ156" s="527"/>
      <c r="BK156" s="550"/>
      <c r="BL156" s="82"/>
      <c r="BM156" s="274"/>
      <c r="BN156" s="274"/>
      <c r="BO156" s="82"/>
      <c r="BP156" s="274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ht="15">
      <c r="A157" s="138"/>
      <c r="B157" s="52" t="s">
        <v>139</v>
      </c>
      <c r="C157" s="103"/>
      <c r="D157" s="166">
        <f t="shared" si="792" ref="D157:AB157">(C66+C150+D94-D66-D150)/(C66+C150+D94-D150)</f>
        <v>0.60357559543553274</v>
      </c>
      <c r="E157" s="167">
        <f t="shared" si="792"/>
        <v>0.56188838895537507</v>
      </c>
      <c r="F157" s="167">
        <f t="shared" si="792"/>
        <v>0.42817828045150014</v>
      </c>
      <c r="G157" s="167">
        <f t="shared" si="792"/>
        <v>0.36334852014088931</v>
      </c>
      <c r="H157" s="168">
        <f t="shared" si="792"/>
        <v>0.39914850438071103</v>
      </c>
      <c r="I157" s="167">
        <f t="shared" si="792"/>
        <v>0.37377173038616135</v>
      </c>
      <c r="J157" s="168">
        <f t="shared" si="792"/>
        <v>0.43303613399555324</v>
      </c>
      <c r="K157" s="167">
        <f t="shared" si="792"/>
        <v>0.54910946743988587</v>
      </c>
      <c r="L157" s="169">
        <f t="shared" si="792"/>
        <v>0.68143778821808643</v>
      </c>
      <c r="M157" s="168">
        <f t="shared" si="792"/>
        <v>0.74676491235559073</v>
      </c>
      <c r="N157" s="168">
        <f t="shared" si="792"/>
        <v>0.68477967284155916</v>
      </c>
      <c r="O157" s="168">
        <f t="shared" si="792"/>
        <v>0.65939896446836366</v>
      </c>
      <c r="P157" s="168">
        <f t="shared" si="792"/>
        <v>0.58780681503457832</v>
      </c>
      <c r="Q157" s="168">
        <f t="shared" si="792"/>
        <v>0.56611028854638368</v>
      </c>
      <c r="R157" s="168">
        <f t="shared" si="792"/>
        <v>0.39197145928439486</v>
      </c>
      <c r="S157" s="168">
        <f t="shared" si="792"/>
        <v>0.35313914950685948</v>
      </c>
      <c r="T157" s="168">
        <f t="shared" si="792"/>
        <v>0.27080718276645127</v>
      </c>
      <c r="U157" s="168">
        <f t="shared" si="792"/>
        <v>0.2812655766754722</v>
      </c>
      <c r="V157" s="168">
        <f t="shared" si="792"/>
        <v>0.32014682836870256</v>
      </c>
      <c r="W157" s="168">
        <f t="shared" si="792"/>
        <v>0.41849963048474392</v>
      </c>
      <c r="X157" s="169">
        <f t="shared" si="792"/>
        <v>0.57136626222200737</v>
      </c>
      <c r="Y157" s="168">
        <f t="shared" si="792"/>
        <v>0.68672811631749286</v>
      </c>
      <c r="Z157" s="168">
        <f t="shared" si="792"/>
        <v>0.66531389247680839</v>
      </c>
      <c r="AA157" s="168">
        <f t="shared" si="792"/>
        <v>0.66292776222014882</v>
      </c>
      <c r="AB157" s="168">
        <f t="shared" si="792"/>
        <v>0.59002987320461786</v>
      </c>
      <c r="AC157" s="168">
        <f t="shared" si="793" ref="AC157:BH162">(AB66+AB150+AC94-AC66-AC150)/(AB66+AB150+AC94-AC150)</f>
        <v>0.46482401630173253</v>
      </c>
      <c r="AD157" s="168">
        <f t="shared" si="793"/>
        <v>0.34604323441493995</v>
      </c>
      <c r="AE157" s="168">
        <f t="shared" si="793"/>
        <v>0.37740545518017132</v>
      </c>
      <c r="AF157" s="168">
        <f t="shared" si="793"/>
        <v>0.32362841649044777</v>
      </c>
      <c r="AG157" s="168">
        <f t="shared" si="793"/>
        <v>0.32065379644164699</v>
      </c>
      <c r="AH157" s="168">
        <f t="shared" si="793"/>
        <v>0.37257539900543479</v>
      </c>
      <c r="AI157" s="168">
        <f t="shared" si="793"/>
        <v>0.4726172192609992</v>
      </c>
      <c r="AJ157" s="168">
        <f t="shared" si="793"/>
        <v>0.66829794369375539</v>
      </c>
      <c r="AK157" s="168">
        <f t="shared" si="793"/>
        <v>0.72211113410795447</v>
      </c>
      <c r="AL157" s="168">
        <f t="shared" si="793"/>
        <v>0.72934766405884865</v>
      </c>
      <c r="AM157" s="168">
        <f t="shared" si="793"/>
        <v>0.69662156618310922</v>
      </c>
      <c r="AN157" s="168">
        <f t="shared" si="793"/>
        <v>0.64392370975133384</v>
      </c>
      <c r="AO157" s="168">
        <f t="shared" si="793"/>
        <v>0.55599439246659188</v>
      </c>
      <c r="AP157" s="168">
        <f t="shared" si="793"/>
        <v>0.44795687418084762</v>
      </c>
      <c r="AQ157" s="168">
        <f t="shared" si="793"/>
        <v>0.42851750359346513</v>
      </c>
      <c r="AR157" s="168">
        <f t="shared" si="793"/>
        <v>0.37227926128861166</v>
      </c>
      <c r="AS157" s="168">
        <f t="shared" si="793"/>
        <v>0.36905097089495864</v>
      </c>
      <c r="AT157" s="168">
        <f t="shared" si="793"/>
        <v>0.45202796082262553</v>
      </c>
      <c r="AU157" s="168">
        <f t="shared" si="793"/>
        <v>0.51910417312644652</v>
      </c>
      <c r="AV157" s="168">
        <f t="shared" si="793"/>
        <v>0.63204345346612723</v>
      </c>
      <c r="AW157" s="168">
        <f t="shared" si="793"/>
        <v>0.74239134440955035</v>
      </c>
      <c r="AX157" s="168">
        <f t="shared" si="793"/>
        <v>0.71519833994423609</v>
      </c>
      <c r="AY157" s="168">
        <f t="shared" si="793"/>
        <v>0.76093705998846795</v>
      </c>
      <c r="AZ157" s="168">
        <f t="shared" si="793"/>
        <v>0.40951754684779135</v>
      </c>
      <c r="BA157" s="168">
        <f t="shared" si="793"/>
        <v>0.51546876341866443</v>
      </c>
      <c r="BB157" s="168">
        <f t="shared" si="793"/>
        <v>0.38563077200591556</v>
      </c>
      <c r="BC157" s="168">
        <f t="shared" si="793"/>
        <v>0.36549632006264132</v>
      </c>
      <c r="BD157" s="168">
        <f t="shared" si="793"/>
        <v>0.31669170803580637</v>
      </c>
      <c r="BE157" s="168">
        <f t="shared" si="793"/>
        <v>0.36546849526486758</v>
      </c>
      <c r="BF157" s="168">
        <f t="shared" si="793"/>
        <v>0.34321711880710304</v>
      </c>
      <c r="BG157" s="168">
        <f t="shared" si="793"/>
        <v>0.50077601091208068</v>
      </c>
      <c r="BH157" s="169">
        <f t="shared" si="793"/>
        <v>0.70834664433582195</v>
      </c>
      <c r="BI157" s="480">
        <f t="shared" si="794" ref="BI157:BJ162">(BH66+BH150+BI94-BI66-BI150)/(BH66+BH150+BI94-BI150)</f>
        <v>0.73254454710170291</v>
      </c>
      <c r="BJ157" s="543">
        <f t="shared" si="794"/>
        <v>0.72190596715004485</v>
      </c>
      <c r="BK157" s="397">
        <f t="shared" si="795" ref="BK157:BN162">(BJ66+BJ150+BK94-BK66-BK150)/(BJ66+BJ150+BK94-BK150)</f>
        <v>0.71505776904600205</v>
      </c>
      <c r="BL157" s="397">
        <f t="shared" si="795"/>
        <v>0.63514428285290858</v>
      </c>
      <c r="BM157" s="397">
        <f t="shared" si="795"/>
        <v>0.51956933994403065</v>
      </c>
      <c r="BN157" s="397">
        <f t="shared" si="795"/>
        <v>0.43483703031019155</v>
      </c>
      <c r="BO157" s="168"/>
      <c r="BP157" s="168"/>
      <c r="BQ157" s="168"/>
      <c r="BR157" s="168"/>
      <c r="BS157" s="168"/>
      <c r="BT157" s="238"/>
      <c r="BU157" s="103"/>
      <c r="BV157" s="168">
        <f t="shared" si="796" ref="BV157:CE162">P157-D157</f>
        <v>-0.015768780400954419</v>
      </c>
      <c r="BW157" s="168">
        <f t="shared" si="796"/>
        <v>0.0042218995910086043</v>
      </c>
      <c r="BX157" s="168">
        <f t="shared" si="796"/>
        <v>-0.036206821167105274</v>
      </c>
      <c r="BY157" s="168">
        <f t="shared" si="796"/>
        <v>-0.010209370634029824</v>
      </c>
      <c r="BZ157" s="168">
        <f t="shared" si="796"/>
        <v>-0.12834132161425976</v>
      </c>
      <c r="CA157" s="168">
        <f t="shared" si="796"/>
        <v>-0.092506153710689154</v>
      </c>
      <c r="CB157" s="168">
        <f t="shared" si="796"/>
        <v>-0.11288930562685068</v>
      </c>
      <c r="CC157" s="168">
        <f t="shared" si="796"/>
        <v>-0.13060983695514194</v>
      </c>
      <c r="CD157" s="397">
        <f t="shared" si="796"/>
        <v>-0.11007152599607906</v>
      </c>
      <c r="CE157" s="168">
        <f t="shared" si="796"/>
        <v>-0.060036796038097862</v>
      </c>
      <c r="CF157" s="168">
        <f t="shared" si="797" ref="CF157:CO162">Z157-N157</f>
        <v>-0.019465780364750773</v>
      </c>
      <c r="CG157" s="168">
        <f t="shared" si="797"/>
        <v>0.0035287977517851621</v>
      </c>
      <c r="CH157" s="168">
        <f t="shared" si="797"/>
        <v>0.002223058170039538</v>
      </c>
      <c r="CI157" s="168">
        <f t="shared" si="797"/>
        <v>-0.10128627224465114</v>
      </c>
      <c r="CJ157" s="238">
        <f t="shared" si="797"/>
        <v>-0.045928224869454914</v>
      </c>
      <c r="CK157" s="238">
        <f t="shared" si="797"/>
        <v>0.024266305673311839</v>
      </c>
      <c r="CL157" s="238">
        <f t="shared" si="797"/>
        <v>0.052821233723996497</v>
      </c>
      <c r="CM157" s="238">
        <f t="shared" si="797"/>
        <v>0.039388219766174792</v>
      </c>
      <c r="CN157" s="238">
        <f t="shared" si="797"/>
        <v>0.05242857063673223</v>
      </c>
      <c r="CO157" s="238">
        <f t="shared" si="797"/>
        <v>0.054117588776255277</v>
      </c>
      <c r="CP157" s="397">
        <f t="shared" si="798" ref="CP157:CY162">AJ157-X157</f>
        <v>0.096931681471748021</v>
      </c>
      <c r="CQ157" s="238">
        <f t="shared" si="798"/>
        <v>0.035383017790461602</v>
      </c>
      <c r="CR157" s="238">
        <f t="shared" si="798"/>
        <v>0.064033771582040266</v>
      </c>
      <c r="CS157" s="238">
        <f t="shared" si="798"/>
        <v>0.0336938039629604</v>
      </c>
      <c r="CT157" s="238">
        <f t="shared" si="798"/>
        <v>0.053893836546715979</v>
      </c>
      <c r="CU157" s="238">
        <f t="shared" si="798"/>
        <v>0.091170376164859346</v>
      </c>
      <c r="CV157" s="238">
        <f t="shared" si="798"/>
        <v>0.10191363976590767</v>
      </c>
      <c r="CW157" s="238">
        <f t="shared" si="798"/>
        <v>0.051112048413293809</v>
      </c>
      <c r="CX157" s="238">
        <f t="shared" si="798"/>
        <v>0.048650844798163895</v>
      </c>
      <c r="CY157" s="238">
        <f t="shared" si="798"/>
        <v>0.048397174453311653</v>
      </c>
      <c r="CZ157" s="238">
        <f t="shared" si="799" ref="CZ157:DI162">AT157-AH157</f>
        <v>0.079452561817190737</v>
      </c>
      <c r="DA157" s="238">
        <f t="shared" si="799"/>
        <v>0.046486953865447322</v>
      </c>
      <c r="DB157" s="397">
        <f t="shared" si="799"/>
        <v>-0.036254490227628167</v>
      </c>
      <c r="DC157" s="397">
        <f t="shared" si="799"/>
        <v>0.02028021030159588</v>
      </c>
      <c r="DD157" s="397">
        <f t="shared" si="799"/>
        <v>-0.01414932411461256</v>
      </c>
      <c r="DE157" s="397">
        <f t="shared" si="799"/>
        <v>0.064315493805358726</v>
      </c>
      <c r="DF157" s="397">
        <f t="shared" si="799"/>
        <v>-0.23440616290354249</v>
      </c>
      <c r="DG157" s="397">
        <f t="shared" si="799"/>
        <v>-0.040525629047927447</v>
      </c>
      <c r="DH157" s="397">
        <f t="shared" si="799"/>
        <v>-0.062326102174932063</v>
      </c>
      <c r="DI157" s="397">
        <f t="shared" si="799"/>
        <v>-0.06302118353082381</v>
      </c>
      <c r="DJ157" s="397">
        <f t="shared" si="800" ref="DJ157:DT162">BD157-AR157</f>
        <v>-0.055587553252805288</v>
      </c>
      <c r="DK157" s="397">
        <f t="shared" si="800"/>
        <v>-0.0035824756300910643</v>
      </c>
      <c r="DL157" s="397">
        <f t="shared" si="800"/>
        <v>-0.10881084201552249</v>
      </c>
      <c r="DM157" s="397">
        <f t="shared" si="800"/>
        <v>-0.01832816221436584</v>
      </c>
      <c r="DN157" s="397">
        <f t="shared" si="800"/>
        <v>0.076303190869694726</v>
      </c>
      <c r="DO157" s="397">
        <f t="shared" si="800"/>
        <v>-0.0098467973078474325</v>
      </c>
      <c r="DP157" s="397">
        <f t="shared" si="800"/>
        <v>0.0067076272058087527</v>
      </c>
      <c r="DQ157" s="397">
        <f t="shared" si="800"/>
        <v>-0.0458792909424659</v>
      </c>
      <c r="DR157" s="397">
        <f t="shared" si="800"/>
        <v>0.22562673600511723</v>
      </c>
      <c r="DS157" s="397">
        <f t="shared" si="800"/>
        <v>0.0041005765253662174</v>
      </c>
      <c r="DT157" s="397">
        <f t="shared" si="800"/>
        <v>0.049206258304275996</v>
      </c>
      <c r="DU157" s="397"/>
      <c r="DV157" s="397"/>
      <c r="DW157" s="397"/>
      <c r="DX157" s="397"/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ht="15">
      <c r="A158" s="138"/>
      <c r="B158" s="52" t="s">
        <v>140</v>
      </c>
      <c r="C158" s="103"/>
      <c r="D158" s="167">
        <f t="shared" si="801" ref="D158:AB158">(C67+C151+D95-D67-D151)/(C67+C151+D95-D151)</f>
        <v>0.25198492850648874</v>
      </c>
      <c r="E158" s="167">
        <f t="shared" si="801"/>
        <v>0.1944051622380982</v>
      </c>
      <c r="F158" s="167">
        <f t="shared" si="801"/>
        <v>0.15390071141686648</v>
      </c>
      <c r="G158" s="167">
        <f t="shared" si="801"/>
        <v>0.10486297795100803</v>
      </c>
      <c r="H158" s="168">
        <f t="shared" si="801"/>
        <v>0.10384992281241291</v>
      </c>
      <c r="I158" s="167">
        <f t="shared" si="801"/>
        <v>0.087552374604678102</v>
      </c>
      <c r="J158" s="168">
        <f t="shared" si="801"/>
        <v>0.098079196545133862</v>
      </c>
      <c r="K158" s="167">
        <f t="shared" si="801"/>
        <v>0.12067591630686358</v>
      </c>
      <c r="L158" s="169">
        <f t="shared" si="801"/>
        <v>0.22563800388576619</v>
      </c>
      <c r="M158" s="168">
        <f t="shared" si="801"/>
        <v>0.30612543188945424</v>
      </c>
      <c r="N158" s="168">
        <f t="shared" si="801"/>
        <v>0.25141630039156304</v>
      </c>
      <c r="O158" s="168">
        <f t="shared" si="801"/>
        <v>0.23658224645817741</v>
      </c>
      <c r="P158" s="168">
        <f t="shared" si="801"/>
        <v>0.22283518677338698</v>
      </c>
      <c r="Q158" s="168">
        <f t="shared" si="801"/>
        <v>0.16663192023406853</v>
      </c>
      <c r="R158" s="168">
        <f t="shared" si="801"/>
        <v>0.11487561485546779</v>
      </c>
      <c r="S158" s="168">
        <f t="shared" si="801"/>
        <v>0.045854767520445254</v>
      </c>
      <c r="T158" s="168">
        <f t="shared" si="801"/>
        <v>0.057023044474858245</v>
      </c>
      <c r="U158" s="168">
        <f t="shared" si="801"/>
        <v>0.044432671109306557</v>
      </c>
      <c r="V158" s="168">
        <f t="shared" si="801"/>
        <v>0.068321923351566824</v>
      </c>
      <c r="W158" s="168">
        <f t="shared" si="801"/>
        <v>0.079853838672955743</v>
      </c>
      <c r="X158" s="169">
        <f t="shared" si="801"/>
        <v>0.19628371839891351</v>
      </c>
      <c r="Y158" s="168">
        <f t="shared" si="801"/>
        <v>0.26972036118917192</v>
      </c>
      <c r="Z158" s="168">
        <f t="shared" si="801"/>
        <v>0.25964815596098217</v>
      </c>
      <c r="AA158" s="168">
        <f t="shared" si="801"/>
        <v>0.25702027802786681</v>
      </c>
      <c r="AB158" s="168">
        <f t="shared" si="801"/>
        <v>0.20913195442600166</v>
      </c>
      <c r="AC158" s="168">
        <f t="shared" si="793"/>
        <v>0.14662398683769956</v>
      </c>
      <c r="AD158" s="168">
        <f t="shared" si="793"/>
        <v>0.10453836514134658</v>
      </c>
      <c r="AE158" s="168">
        <f t="shared" si="793"/>
        <v>0.14123565460701379</v>
      </c>
      <c r="AF158" s="168">
        <f t="shared" si="793"/>
        <v>0.094983173751260419</v>
      </c>
      <c r="AG158" s="168">
        <f t="shared" si="793"/>
        <v>0.092711348094361698</v>
      </c>
      <c r="AH158" s="168">
        <f t="shared" si="793"/>
        <v>0.10895438684915114</v>
      </c>
      <c r="AI158" s="168">
        <f t="shared" si="793"/>
        <v>0.17946022746682566</v>
      </c>
      <c r="AJ158" s="168">
        <f t="shared" si="793"/>
        <v>0.25248701334916296</v>
      </c>
      <c r="AK158" s="168">
        <f t="shared" si="793"/>
        <v>0.29217426840533667</v>
      </c>
      <c r="AL158" s="168">
        <f t="shared" si="793"/>
        <v>0.30563864278264319</v>
      </c>
      <c r="AM158" s="168">
        <f t="shared" si="793"/>
        <v>0.2904563096812266</v>
      </c>
      <c r="AN158" s="168">
        <f t="shared" si="793"/>
        <v>0.26095509455863147</v>
      </c>
      <c r="AO158" s="168">
        <f t="shared" si="793"/>
        <v>0.20830766416655019</v>
      </c>
      <c r="AP158" s="168">
        <f t="shared" si="793"/>
        <v>0.15314694893591163</v>
      </c>
      <c r="AQ158" s="168">
        <f t="shared" si="793"/>
        <v>0.15054530791742357</v>
      </c>
      <c r="AR158" s="168">
        <f t="shared" si="793"/>
        <v>0.091923386231222995</v>
      </c>
      <c r="AS158" s="168">
        <f t="shared" si="793"/>
        <v>0.097207390552956949</v>
      </c>
      <c r="AT158" s="168">
        <f t="shared" si="793"/>
        <v>0.14324215029219192</v>
      </c>
      <c r="AU158" s="168">
        <f t="shared" si="793"/>
        <v>0.13781469910086813</v>
      </c>
      <c r="AV158" s="168">
        <f t="shared" si="793"/>
        <v>0.23724074028477538</v>
      </c>
      <c r="AW158" s="168">
        <f t="shared" si="793"/>
        <v>0.30918771340994566</v>
      </c>
      <c r="AX158" s="168">
        <f t="shared" si="793"/>
        <v>0.34005163492756441</v>
      </c>
      <c r="AY158" s="168">
        <f t="shared" si="793"/>
        <v>0.39389560389691664</v>
      </c>
      <c r="AZ158" s="168">
        <f t="shared" si="793"/>
        <v>0.13102503866875054</v>
      </c>
      <c r="BA158" s="168">
        <f t="shared" si="793"/>
        <v>0.19397751154446152</v>
      </c>
      <c r="BB158" s="168">
        <f t="shared" si="793"/>
        <v>0.13265652186590804</v>
      </c>
      <c r="BC158" s="168">
        <f t="shared" si="793"/>
        <v>0.11395289946821981</v>
      </c>
      <c r="BD158" s="168">
        <f t="shared" si="793"/>
        <v>0.10413217344062416</v>
      </c>
      <c r="BE158" s="168">
        <f t="shared" si="793"/>
        <v>0.10240844455219146</v>
      </c>
      <c r="BF158" s="168">
        <f t="shared" si="793"/>
        <v>0.10563487963026454</v>
      </c>
      <c r="BG158" s="168">
        <f t="shared" si="793"/>
        <v>0.16398199050948703</v>
      </c>
      <c r="BH158" s="169">
        <f t="shared" si="793"/>
        <v>0.24121309371444571</v>
      </c>
      <c r="BI158" s="480">
        <f t="shared" si="794"/>
        <v>0.30798621399764486</v>
      </c>
      <c r="BJ158" s="543">
        <f t="shared" si="794"/>
        <v>0.28912954592482187</v>
      </c>
      <c r="BK158" s="397">
        <f t="shared" si="795"/>
        <v>0.3092969680639493</v>
      </c>
      <c r="BL158" s="397">
        <f t="shared" si="795"/>
        <v>0.28406368282568217</v>
      </c>
      <c r="BM158" s="397">
        <f t="shared" si="795"/>
        <v>0.15806942953255576</v>
      </c>
      <c r="BN158" s="397">
        <f t="shared" si="795"/>
        <v>0.028010692833427383</v>
      </c>
      <c r="BO158" s="168"/>
      <c r="BP158" s="168"/>
      <c r="BQ158" s="168"/>
      <c r="BR158" s="168"/>
      <c r="BS158" s="168"/>
      <c r="BT158" s="238"/>
      <c r="BU158" s="103"/>
      <c r="BV158" s="168">
        <f t="shared" si="796"/>
        <v>-0.029149741733101753</v>
      </c>
      <c r="BW158" s="168">
        <f t="shared" si="796"/>
        <v>-0.027773242004029669</v>
      </c>
      <c r="BX158" s="168">
        <f t="shared" si="796"/>
        <v>-0.039025096561398687</v>
      </c>
      <c r="BY158" s="168">
        <f t="shared" si="796"/>
        <v>-0.059008210430562778</v>
      </c>
      <c r="BZ158" s="168">
        <f t="shared" si="796"/>
        <v>-0.046826878337554667</v>
      </c>
      <c r="CA158" s="168">
        <f t="shared" si="796"/>
        <v>-0.043119703495371545</v>
      </c>
      <c r="CB158" s="168">
        <f t="shared" si="796"/>
        <v>-0.029757273193567038</v>
      </c>
      <c r="CC158" s="168">
        <f t="shared" si="796"/>
        <v>-0.040822077633907841</v>
      </c>
      <c r="CD158" s="397">
        <f t="shared" si="796"/>
        <v>-0.029354285486852677</v>
      </c>
      <c r="CE158" s="168">
        <f t="shared" si="796"/>
        <v>-0.036405070700282316</v>
      </c>
      <c r="CF158" s="168">
        <f t="shared" si="797"/>
        <v>0.0082318555694191331</v>
      </c>
      <c r="CG158" s="168">
        <f t="shared" si="797"/>
        <v>0.020438031569689402</v>
      </c>
      <c r="CH158" s="168">
        <f t="shared" si="797"/>
        <v>-0.013703232347385325</v>
      </c>
      <c r="CI158" s="168">
        <f t="shared" si="797"/>
        <v>-0.020007933396368971</v>
      </c>
      <c r="CJ158" s="238">
        <f t="shared" si="797"/>
        <v>-0.010337249714121213</v>
      </c>
      <c r="CK158" s="238">
        <f t="shared" si="797"/>
        <v>0.095380887086568528</v>
      </c>
      <c r="CL158" s="238">
        <f t="shared" si="797"/>
        <v>0.037960129276402174</v>
      </c>
      <c r="CM158" s="238">
        <f t="shared" si="797"/>
        <v>0.048278676985055141</v>
      </c>
      <c r="CN158" s="238">
        <f t="shared" si="797"/>
        <v>0.040632463497584315</v>
      </c>
      <c r="CO158" s="238">
        <f t="shared" si="797"/>
        <v>0.099606388793869918</v>
      </c>
      <c r="CP158" s="397">
        <f t="shared" si="798"/>
        <v>0.056203294950249449</v>
      </c>
      <c r="CQ158" s="238">
        <f t="shared" si="798"/>
        <v>0.022453907216164748</v>
      </c>
      <c r="CR158" s="238">
        <f t="shared" si="798"/>
        <v>0.045990486821661014</v>
      </c>
      <c r="CS158" s="238">
        <f t="shared" si="798"/>
        <v>0.033436031653359788</v>
      </c>
      <c r="CT158" s="238">
        <f t="shared" si="798"/>
        <v>0.051823140132629814</v>
      </c>
      <c r="CU158" s="238">
        <f t="shared" si="798"/>
        <v>0.061683677328850633</v>
      </c>
      <c r="CV158" s="238">
        <f t="shared" si="798"/>
        <v>0.04860858379456505</v>
      </c>
      <c r="CW158" s="238">
        <f t="shared" si="798"/>
        <v>0.0093096533104097823</v>
      </c>
      <c r="CX158" s="238">
        <f t="shared" si="798"/>
        <v>-0.0030597875200374242</v>
      </c>
      <c r="CY158" s="238">
        <f t="shared" si="798"/>
        <v>0.0044960424585952508</v>
      </c>
      <c r="CZ158" s="238">
        <f t="shared" si="799"/>
        <v>0.034287763443040783</v>
      </c>
      <c r="DA158" s="238">
        <f t="shared" si="799"/>
        <v>-0.041645528365957529</v>
      </c>
      <c r="DB158" s="397">
        <f t="shared" si="799"/>
        <v>-0.015246273064387583</v>
      </c>
      <c r="DC158" s="397">
        <f t="shared" si="799"/>
        <v>0.017013445004608996</v>
      </c>
      <c r="DD158" s="397">
        <f t="shared" si="799"/>
        <v>0.034412992144921217</v>
      </c>
      <c r="DE158" s="397">
        <f t="shared" si="799"/>
        <v>0.10343929421569004</v>
      </c>
      <c r="DF158" s="397">
        <f t="shared" si="799"/>
        <v>-0.12993005588988094</v>
      </c>
      <c r="DG158" s="397">
        <f t="shared" si="799"/>
        <v>-0.014330152622088671</v>
      </c>
      <c r="DH158" s="397">
        <f t="shared" si="799"/>
        <v>-0.020490427070003592</v>
      </c>
      <c r="DI158" s="397">
        <f t="shared" si="799"/>
        <v>-0.036592408449203764</v>
      </c>
      <c r="DJ158" s="397">
        <f t="shared" si="800"/>
        <v>0.012208787209401162</v>
      </c>
      <c r="DK158" s="397">
        <f t="shared" si="800"/>
        <v>0.0052010539992345117</v>
      </c>
      <c r="DL158" s="397">
        <f t="shared" si="800"/>
        <v>-0.037607270661927386</v>
      </c>
      <c r="DM158" s="397">
        <f t="shared" si="800"/>
        <v>0.026167291408618898</v>
      </c>
      <c r="DN158" s="397">
        <f t="shared" si="800"/>
        <v>0.0039723534296703389</v>
      </c>
      <c r="DO158" s="397">
        <f t="shared" si="800"/>
        <v>-0.0012014994123007994</v>
      </c>
      <c r="DP158" s="397">
        <f t="shared" si="800"/>
        <v>-0.050922089002742532</v>
      </c>
      <c r="DQ158" s="397">
        <f t="shared" si="800"/>
        <v>-0.084598635832967339</v>
      </c>
      <c r="DR158" s="397">
        <f t="shared" si="800"/>
        <v>0.15303864415693164</v>
      </c>
      <c r="DS158" s="397">
        <f t="shared" si="800"/>
        <v>-0.035908082011905762</v>
      </c>
      <c r="DT158" s="397">
        <f t="shared" si="800"/>
        <v>-0.10464582903248065</v>
      </c>
      <c r="DU158" s="397"/>
      <c r="DV158" s="397"/>
      <c r="DW158" s="397"/>
      <c r="DX158" s="397"/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ht="15">
      <c r="A159" s="138"/>
      <c r="B159" s="52" t="s">
        <v>141</v>
      </c>
      <c r="C159" s="103"/>
      <c r="D159" s="167">
        <f t="shared" si="802" ref="D159:AB159">(C68+C152+D96-D68-D152)/(C68+C152+D96-D152)</f>
        <v>0.78354862185985752</v>
      </c>
      <c r="E159" s="167">
        <f t="shared" si="802"/>
        <v>0.78679169062576493</v>
      </c>
      <c r="F159" s="167">
        <f t="shared" si="802"/>
        <v>0.69702341292933878</v>
      </c>
      <c r="G159" s="167">
        <f t="shared" si="802"/>
        <v>0.70532853711834298</v>
      </c>
      <c r="H159" s="168">
        <f t="shared" si="802"/>
        <v>0.72820805261165367</v>
      </c>
      <c r="I159" s="167">
        <f t="shared" si="802"/>
        <v>0.71720203472723321</v>
      </c>
      <c r="J159" s="168">
        <f t="shared" si="802"/>
        <v>0.7770593539016426</v>
      </c>
      <c r="K159" s="167">
        <f t="shared" si="802"/>
        <v>0.77434177143225802</v>
      </c>
      <c r="L159" s="169">
        <f t="shared" si="802"/>
        <v>0.90822982518094619</v>
      </c>
      <c r="M159" s="168">
        <f t="shared" si="802"/>
        <v>0.88430141428523823</v>
      </c>
      <c r="N159" s="168">
        <f t="shared" si="802"/>
        <v>0.79379184741440467</v>
      </c>
      <c r="O159" s="168">
        <f t="shared" si="802"/>
        <v>0.7935223140706914</v>
      </c>
      <c r="P159" s="168">
        <f t="shared" si="802"/>
        <v>0.63389828515898039</v>
      </c>
      <c r="Q159" s="168">
        <f t="shared" si="802"/>
        <v>0.6965882038746386</v>
      </c>
      <c r="R159" s="168">
        <f t="shared" si="802"/>
        <v>0.57046598523894299</v>
      </c>
      <c r="S159" s="168">
        <f t="shared" si="802"/>
        <v>0.52500001963363585</v>
      </c>
      <c r="T159" s="168">
        <f t="shared" si="802"/>
        <v>0.44930691600868944</v>
      </c>
      <c r="U159" s="168">
        <f t="shared" si="802"/>
        <v>0.47819099485325117</v>
      </c>
      <c r="V159" s="168">
        <f t="shared" si="802"/>
        <v>0.50306558122795286</v>
      </c>
      <c r="W159" s="168">
        <f t="shared" si="802"/>
        <v>0.60904983469286089</v>
      </c>
      <c r="X159" s="169">
        <f t="shared" si="802"/>
        <v>0.72525022495653235</v>
      </c>
      <c r="Y159" s="168">
        <f t="shared" si="802"/>
        <v>0.76952133488132191</v>
      </c>
      <c r="Z159" s="168">
        <f t="shared" si="802"/>
        <v>0.78269878966879036</v>
      </c>
      <c r="AA159" s="168">
        <f t="shared" si="802"/>
        <v>0.83226800112336097</v>
      </c>
      <c r="AB159" s="168">
        <f t="shared" si="802"/>
        <v>0.7709827113123402</v>
      </c>
      <c r="AC159" s="168">
        <f t="shared" si="793"/>
        <v>0.69176585073942809</v>
      </c>
      <c r="AD159" s="168">
        <f t="shared" si="793"/>
        <v>0.5500004379114527</v>
      </c>
      <c r="AE159" s="168">
        <f t="shared" si="793"/>
        <v>0.53385721704655142</v>
      </c>
      <c r="AF159" s="168">
        <f t="shared" si="793"/>
        <v>0.532027381569668</v>
      </c>
      <c r="AG159" s="168">
        <f t="shared" si="793"/>
        <v>0.55065424063417212</v>
      </c>
      <c r="AH159" s="168">
        <f t="shared" si="793"/>
        <v>0.53363049795824669</v>
      </c>
      <c r="AI159" s="168">
        <f t="shared" si="793"/>
        <v>0.63925577203331374</v>
      </c>
      <c r="AJ159" s="168">
        <f t="shared" si="793"/>
        <v>0.75747594308280419</v>
      </c>
      <c r="AK159" s="168">
        <f t="shared" si="793"/>
        <v>0.70795080316213721</v>
      </c>
      <c r="AL159" s="168">
        <f t="shared" si="793"/>
        <v>0.78937041854182721</v>
      </c>
      <c r="AM159" s="168">
        <f t="shared" si="793"/>
        <v>0.760115694808292</v>
      </c>
      <c r="AN159" s="168">
        <f t="shared" si="793"/>
        <v>0.78622642824407973</v>
      </c>
      <c r="AO159" s="168">
        <f t="shared" si="793"/>
        <v>0.68864306353455795</v>
      </c>
      <c r="AP159" s="168">
        <f t="shared" si="793"/>
        <v>0.59869537374835058</v>
      </c>
      <c r="AQ159" s="168">
        <f t="shared" si="793"/>
        <v>0.61890632877968943</v>
      </c>
      <c r="AR159" s="168">
        <f t="shared" si="793"/>
        <v>0.63575166062547073</v>
      </c>
      <c r="AS159" s="168">
        <f t="shared" si="793"/>
        <v>0.57571043980189773</v>
      </c>
      <c r="AT159" s="168">
        <f t="shared" si="793"/>
        <v>0.63911337152210002</v>
      </c>
      <c r="AU159" s="168">
        <f t="shared" si="793"/>
        <v>0.71268807401506917</v>
      </c>
      <c r="AV159" s="168">
        <f t="shared" si="793"/>
        <v>0.71011947705772382</v>
      </c>
      <c r="AW159" s="168">
        <f t="shared" si="793"/>
        <v>0.84431650902156763</v>
      </c>
      <c r="AX159" s="168">
        <f t="shared" si="793"/>
        <v>0.83675934687311648</v>
      </c>
      <c r="AY159" s="168">
        <f t="shared" si="793"/>
        <v>0.77967510666403539</v>
      </c>
      <c r="AZ159" s="168">
        <f t="shared" si="793"/>
        <v>0.7879306772840623</v>
      </c>
      <c r="BA159" s="168">
        <f t="shared" si="793"/>
        <v>0.67683514480555851</v>
      </c>
      <c r="BB159" s="168">
        <f t="shared" si="793"/>
        <v>0.57483356994401569</v>
      </c>
      <c r="BC159" s="168">
        <f t="shared" si="793"/>
        <v>0.56814493214471806</v>
      </c>
      <c r="BD159" s="168">
        <f t="shared" si="793"/>
        <v>0.52521401994891903</v>
      </c>
      <c r="BE159" s="168">
        <f t="shared" si="793"/>
        <v>0.5478436484411271</v>
      </c>
      <c r="BF159" s="168">
        <f t="shared" si="793"/>
        <v>0.56560807900762089</v>
      </c>
      <c r="BG159" s="168">
        <f t="shared" si="793"/>
        <v>0.68267917474894968</v>
      </c>
      <c r="BH159" s="169">
        <f t="shared" si="793"/>
        <v>0.75744121606923343</v>
      </c>
      <c r="BI159" s="480">
        <f t="shared" si="794"/>
        <v>0.8309401020443461</v>
      </c>
      <c r="BJ159" s="543">
        <f t="shared" si="794"/>
        <v>0.81017921677927973</v>
      </c>
      <c r="BK159" s="397">
        <f t="shared" si="795"/>
        <v>0.79268843404259448</v>
      </c>
      <c r="BL159" s="397">
        <f t="shared" si="795"/>
        <v>0.75228905557753956</v>
      </c>
      <c r="BM159" s="397">
        <f t="shared" si="795"/>
        <v>0.65612501035554627</v>
      </c>
      <c r="BN159" s="397">
        <f t="shared" si="795"/>
        <v>0.62148724502304487</v>
      </c>
      <c r="BO159" s="168"/>
      <c r="BP159" s="168"/>
      <c r="BQ159" s="168"/>
      <c r="BR159" s="168"/>
      <c r="BS159" s="168"/>
      <c r="BT159" s="238"/>
      <c r="BU159" s="103"/>
      <c r="BV159" s="168">
        <f t="shared" si="796"/>
        <v>-0.14965033670087713</v>
      </c>
      <c r="BW159" s="168">
        <f t="shared" si="796"/>
        <v>-0.090203486751126327</v>
      </c>
      <c r="BX159" s="168">
        <f t="shared" si="796"/>
        <v>-0.1265574276903958</v>
      </c>
      <c r="BY159" s="168">
        <f t="shared" si="796"/>
        <v>-0.18032851748470713</v>
      </c>
      <c r="BZ159" s="168">
        <f t="shared" si="796"/>
        <v>-0.27890113660296423</v>
      </c>
      <c r="CA159" s="168">
        <f t="shared" si="796"/>
        <v>-0.23901103987398203</v>
      </c>
      <c r="CB159" s="168">
        <f t="shared" si="796"/>
        <v>-0.27399377267368974</v>
      </c>
      <c r="CC159" s="168">
        <f t="shared" si="796"/>
        <v>-0.16529193673939713</v>
      </c>
      <c r="CD159" s="397">
        <f t="shared" si="796"/>
        <v>-0.18297960022441384</v>
      </c>
      <c r="CE159" s="168">
        <f t="shared" si="796"/>
        <v>-0.11478007940391632</v>
      </c>
      <c r="CF159" s="168">
        <f t="shared" si="797"/>
        <v>-0.01109305774561431</v>
      </c>
      <c r="CG159" s="168">
        <f t="shared" si="797"/>
        <v>0.038745687052669564</v>
      </c>
      <c r="CH159" s="168">
        <f t="shared" si="797"/>
        <v>0.13708442615335981</v>
      </c>
      <c r="CI159" s="168">
        <f t="shared" si="797"/>
        <v>-0.0048223531352105109</v>
      </c>
      <c r="CJ159" s="238">
        <f t="shared" si="797"/>
        <v>-0.020465547327490285</v>
      </c>
      <c r="CK159" s="238">
        <f t="shared" si="797"/>
        <v>0.0088571974129155739</v>
      </c>
      <c r="CL159" s="238">
        <f t="shared" si="797"/>
        <v>0.082720465560978562</v>
      </c>
      <c r="CM159" s="238">
        <f t="shared" si="797"/>
        <v>0.072463245780920948</v>
      </c>
      <c r="CN159" s="238">
        <f t="shared" si="797"/>
        <v>0.030564916730293823</v>
      </c>
      <c r="CO159" s="238">
        <f t="shared" si="797"/>
        <v>0.030205937340452849</v>
      </c>
      <c r="CP159" s="397">
        <f t="shared" si="798"/>
        <v>0.032225718126271841</v>
      </c>
      <c r="CQ159" s="238">
        <f t="shared" si="798"/>
        <v>-0.061570531719184696</v>
      </c>
      <c r="CR159" s="238">
        <f t="shared" si="798"/>
        <v>0.00667162887303685</v>
      </c>
      <c r="CS159" s="238">
        <f t="shared" si="798"/>
        <v>-0.07215230631506897</v>
      </c>
      <c r="CT159" s="238">
        <f t="shared" si="798"/>
        <v>0.015243716931739537</v>
      </c>
      <c r="CU159" s="238">
        <f t="shared" si="798"/>
        <v>-0.0031227872048701366</v>
      </c>
      <c r="CV159" s="238">
        <f t="shared" si="798"/>
        <v>0.048694935836897879</v>
      </c>
      <c r="CW159" s="238">
        <f t="shared" si="798"/>
        <v>0.085049111733138005</v>
      </c>
      <c r="CX159" s="238">
        <f t="shared" si="798"/>
        <v>0.10372427905580273</v>
      </c>
      <c r="CY159" s="238">
        <f t="shared" si="798"/>
        <v>0.025056199167725612</v>
      </c>
      <c r="CZ159" s="238">
        <f t="shared" si="799"/>
        <v>0.10548287356385333</v>
      </c>
      <c r="DA159" s="238">
        <f t="shared" si="799"/>
        <v>0.073432301981755432</v>
      </c>
      <c r="DB159" s="397">
        <f t="shared" si="799"/>
        <v>-0.047356466025080368</v>
      </c>
      <c r="DC159" s="397">
        <f t="shared" si="799"/>
        <v>0.13636570585943042</v>
      </c>
      <c r="DD159" s="397">
        <f t="shared" si="799"/>
        <v>0.047388928331289271</v>
      </c>
      <c r="DE159" s="397">
        <f t="shared" si="799"/>
        <v>0.019559411855743392</v>
      </c>
      <c r="DF159" s="397">
        <f t="shared" si="799"/>
        <v>0.0017042490399825638</v>
      </c>
      <c r="DG159" s="397">
        <f t="shared" si="799"/>
        <v>-0.011807918728999445</v>
      </c>
      <c r="DH159" s="397">
        <f t="shared" si="799"/>
        <v>-0.023861803804334891</v>
      </c>
      <c r="DI159" s="397">
        <f t="shared" si="799"/>
        <v>-0.050761396634971367</v>
      </c>
      <c r="DJ159" s="397">
        <f t="shared" si="800"/>
        <v>-0.1105376406765517</v>
      </c>
      <c r="DK159" s="397">
        <f t="shared" si="800"/>
        <v>-0.027866791360770637</v>
      </c>
      <c r="DL159" s="397">
        <f t="shared" si="800"/>
        <v>-0.073505292514479126</v>
      </c>
      <c r="DM159" s="397">
        <f t="shared" si="800"/>
        <v>-0.030008899266119493</v>
      </c>
      <c r="DN159" s="397">
        <f t="shared" si="800"/>
        <v>0.0473217390115096</v>
      </c>
      <c r="DO159" s="397">
        <f t="shared" si="800"/>
        <v>-0.013376406977221533</v>
      </c>
      <c r="DP159" s="397">
        <f t="shared" si="800"/>
        <v>-0.026580130093836751</v>
      </c>
      <c r="DQ159" s="397">
        <f t="shared" si="800"/>
        <v>0.013013327378559092</v>
      </c>
      <c r="DR159" s="397">
        <f t="shared" si="800"/>
        <v>-0.035641621706522741</v>
      </c>
      <c r="DS159" s="397">
        <f t="shared" si="800"/>
        <v>-0.020710134450012241</v>
      </c>
      <c r="DT159" s="397">
        <f t="shared" si="800"/>
        <v>0.046653675079029178</v>
      </c>
      <c r="DU159" s="397"/>
      <c r="DV159" s="397"/>
      <c r="DW159" s="397"/>
      <c r="DX159" s="397"/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ht="15">
      <c r="A160" s="138"/>
      <c r="B160" s="52" t="s">
        <v>142</v>
      </c>
      <c r="C160" s="103"/>
      <c r="D160" s="167">
        <f t="shared" si="803" ref="D160:AB160">(C69+C153+D97-D69-D153)/(C69+C153+D97-D153)</f>
        <v>0.75237096487029054</v>
      </c>
      <c r="E160" s="167">
        <f t="shared" si="803"/>
        <v>0.74632014816657055</v>
      </c>
      <c r="F160" s="167">
        <f t="shared" si="803"/>
        <v>0.69988562374264462</v>
      </c>
      <c r="G160" s="167">
        <f t="shared" si="803"/>
        <v>0.57956635703909232</v>
      </c>
      <c r="H160" s="168">
        <f t="shared" si="803"/>
        <v>0.48552635815650064</v>
      </c>
      <c r="I160" s="167">
        <f t="shared" si="803"/>
        <v>0.46634907135580689</v>
      </c>
      <c r="J160" s="168">
        <f t="shared" si="803"/>
        <v>0.5715065030498151</v>
      </c>
      <c r="K160" s="167">
        <f t="shared" si="803"/>
        <v>0.58870355233164928</v>
      </c>
      <c r="L160" s="169">
        <f t="shared" si="803"/>
        <v>0.64472015262855553</v>
      </c>
      <c r="M160" s="168">
        <f t="shared" si="803"/>
        <v>0.82221237366662947</v>
      </c>
      <c r="N160" s="168">
        <f t="shared" si="803"/>
        <v>0.76770886876332867</v>
      </c>
      <c r="O160" s="168">
        <f t="shared" si="803"/>
        <v>0.76101883519500668</v>
      </c>
      <c r="P160" s="168">
        <f t="shared" si="803"/>
        <v>0.64868608718043874</v>
      </c>
      <c r="Q160" s="168">
        <f t="shared" si="803"/>
        <v>0.6799815026601026</v>
      </c>
      <c r="R160" s="168">
        <f t="shared" si="803"/>
        <v>0.59199050565569022</v>
      </c>
      <c r="S160" s="168">
        <f t="shared" si="803"/>
        <v>0.58354116869700579</v>
      </c>
      <c r="T160" s="168">
        <f t="shared" si="803"/>
        <v>0.45964409853090188</v>
      </c>
      <c r="U160" s="168">
        <f t="shared" si="803"/>
        <v>0.48957106497341107</v>
      </c>
      <c r="V160" s="168">
        <f t="shared" si="803"/>
        <v>0.68972888966873047</v>
      </c>
      <c r="W160" s="168">
        <f t="shared" si="803"/>
        <v>0.58470893243845379</v>
      </c>
      <c r="X160" s="169">
        <f t="shared" si="803"/>
        <v>0.72971456246119737</v>
      </c>
      <c r="Y160" s="168">
        <f t="shared" si="803"/>
        <v>0.75152488410502771</v>
      </c>
      <c r="Z160" s="168">
        <f t="shared" si="803"/>
        <v>0.74862410283132719</v>
      </c>
      <c r="AA160" s="168">
        <f t="shared" si="803"/>
        <v>0.82110199855221599</v>
      </c>
      <c r="AB160" s="168">
        <f t="shared" si="803"/>
        <v>0.82484562796461802</v>
      </c>
      <c r="AC160" s="168">
        <f t="shared" si="793"/>
        <v>0.7201924517065611</v>
      </c>
      <c r="AD160" s="168">
        <f t="shared" si="793"/>
        <v>0.51523131136382527</v>
      </c>
      <c r="AE160" s="168">
        <f t="shared" si="793"/>
        <v>0.61264215811463341</v>
      </c>
      <c r="AF160" s="168">
        <f t="shared" si="793"/>
        <v>0.56634996927480408</v>
      </c>
      <c r="AG160" s="168">
        <f t="shared" si="793"/>
        <v>0.50542281750495077</v>
      </c>
      <c r="AH160" s="168">
        <f t="shared" si="793"/>
        <v>0.57953686067109822</v>
      </c>
      <c r="AI160" s="168">
        <f t="shared" si="793"/>
        <v>0.64012020745480103</v>
      </c>
      <c r="AJ160" s="168">
        <f t="shared" si="793"/>
        <v>0.65094807205347605</v>
      </c>
      <c r="AK160" s="168">
        <f t="shared" si="793"/>
        <v>0.66252442985879045</v>
      </c>
      <c r="AL160" s="168">
        <f t="shared" si="793"/>
        <v>0.7531542948037081</v>
      </c>
      <c r="AM160" s="168">
        <f t="shared" si="793"/>
        <v>0.7722505125241601</v>
      </c>
      <c r="AN160" s="168">
        <f t="shared" si="793"/>
        <v>0.80105678854610363</v>
      </c>
      <c r="AO160" s="168">
        <f t="shared" si="793"/>
        <v>0.71136373365643191</v>
      </c>
      <c r="AP160" s="168">
        <f t="shared" si="793"/>
        <v>0.68630379547039944</v>
      </c>
      <c r="AQ160" s="168">
        <f t="shared" si="793"/>
        <v>0.72648084572882843</v>
      </c>
      <c r="AR160" s="168">
        <f t="shared" si="793"/>
        <v>0.59277040569040729</v>
      </c>
      <c r="AS160" s="168">
        <f t="shared" si="793"/>
        <v>0.54624873791751016</v>
      </c>
      <c r="AT160" s="168">
        <f t="shared" si="793"/>
        <v>0.63375762642119549</v>
      </c>
      <c r="AU160" s="168">
        <f t="shared" si="793"/>
        <v>0.66746755701146532</v>
      </c>
      <c r="AV160" s="168">
        <f t="shared" si="793"/>
        <v>0.70341672192367943</v>
      </c>
      <c r="AW160" s="168">
        <f t="shared" si="793"/>
        <v>0.81880073279123133</v>
      </c>
      <c r="AX160" s="168">
        <f t="shared" si="793"/>
        <v>0.8480343974336404</v>
      </c>
      <c r="AY160" s="168">
        <f t="shared" si="793"/>
        <v>0.77089881787197101</v>
      </c>
      <c r="AZ160" s="168">
        <f t="shared" si="793"/>
        <v>0.80408479150516432</v>
      </c>
      <c r="BA160" s="168">
        <f t="shared" si="793"/>
        <v>0.71643317703134946</v>
      </c>
      <c r="BB160" s="168">
        <f t="shared" si="793"/>
        <v>0.63416151144321553</v>
      </c>
      <c r="BC160" s="168">
        <f t="shared" si="793"/>
        <v>0.63293207522086081</v>
      </c>
      <c r="BD160" s="168">
        <f t="shared" si="793"/>
        <v>0.49518023820824009</v>
      </c>
      <c r="BE160" s="168">
        <f t="shared" si="793"/>
        <v>0.50518182308408732</v>
      </c>
      <c r="BF160" s="168">
        <f t="shared" si="793"/>
        <v>0.51122735991776491</v>
      </c>
      <c r="BG160" s="168">
        <f t="shared" si="793"/>
        <v>0.56754677450623603</v>
      </c>
      <c r="BH160" s="169">
        <f t="shared" si="793"/>
        <v>0.6378599258838038</v>
      </c>
      <c r="BI160" s="480">
        <f t="shared" si="794"/>
        <v>0.7701501909794416</v>
      </c>
      <c r="BJ160" s="543">
        <f t="shared" si="794"/>
        <v>0.77632373326147786</v>
      </c>
      <c r="BK160" s="397">
        <f t="shared" si="795"/>
        <v>0.78099649309476049</v>
      </c>
      <c r="BL160" s="397">
        <f t="shared" si="795"/>
        <v>0.74859864942201737</v>
      </c>
      <c r="BM160" s="397">
        <f t="shared" si="795"/>
        <v>0.72513394560465438</v>
      </c>
      <c r="BN160" s="397">
        <f t="shared" si="795"/>
        <v>0.60222367766278695</v>
      </c>
      <c r="BO160" s="168"/>
      <c r="BP160" s="168"/>
      <c r="BQ160" s="168"/>
      <c r="BR160" s="168"/>
      <c r="BS160" s="168"/>
      <c r="BT160" s="238"/>
      <c r="BU160" s="103"/>
      <c r="BV160" s="168">
        <f t="shared" si="796"/>
        <v>-0.1036848776898518</v>
      </c>
      <c r="BW160" s="168">
        <f t="shared" si="796"/>
        <v>-0.066338645506467953</v>
      </c>
      <c r="BX160" s="168">
        <f t="shared" si="796"/>
        <v>-0.1078951180869544</v>
      </c>
      <c r="BY160" s="168">
        <f t="shared" si="796"/>
        <v>0.0039748116579134685</v>
      </c>
      <c r="BZ160" s="168">
        <f t="shared" si="796"/>
        <v>-0.025882259625598758</v>
      </c>
      <c r="CA160" s="168">
        <f t="shared" si="796"/>
        <v>0.023221993617604186</v>
      </c>
      <c r="CB160" s="168">
        <f t="shared" si="796"/>
        <v>0.11822238661891538</v>
      </c>
      <c r="CC160" s="168">
        <f t="shared" si="796"/>
        <v>-0.0039946198931954946</v>
      </c>
      <c r="CD160" s="397">
        <f t="shared" si="796"/>
        <v>0.084994409832641837</v>
      </c>
      <c r="CE160" s="168">
        <f t="shared" si="796"/>
        <v>-0.070687489561601757</v>
      </c>
      <c r="CF160" s="168">
        <f t="shared" si="797"/>
        <v>-0.01908476593200148</v>
      </c>
      <c r="CG160" s="168">
        <f t="shared" si="797"/>
        <v>0.060083163357209313</v>
      </c>
      <c r="CH160" s="168">
        <f t="shared" si="797"/>
        <v>0.17615954078417928</v>
      </c>
      <c r="CI160" s="168">
        <f t="shared" si="797"/>
        <v>0.0402109490464585</v>
      </c>
      <c r="CJ160" s="238">
        <f t="shared" si="797"/>
        <v>-0.076759194291864952</v>
      </c>
      <c r="CK160" s="238">
        <f t="shared" si="797"/>
        <v>0.029100989417627621</v>
      </c>
      <c r="CL160" s="238">
        <f t="shared" si="797"/>
        <v>0.1067058707439022</v>
      </c>
      <c r="CM160" s="238">
        <f t="shared" si="797"/>
        <v>0.015851752531539698</v>
      </c>
      <c r="CN160" s="238">
        <f t="shared" si="797"/>
        <v>-0.11019202899763225</v>
      </c>
      <c r="CO160" s="238">
        <f t="shared" si="797"/>
        <v>0.055411275016347239</v>
      </c>
      <c r="CP160" s="397">
        <f t="shared" si="798"/>
        <v>-0.078766490407721323</v>
      </c>
      <c r="CQ160" s="238">
        <f t="shared" si="798"/>
        <v>-0.089000454246237259</v>
      </c>
      <c r="CR160" s="238">
        <f t="shared" si="798"/>
        <v>0.0045301919723809148</v>
      </c>
      <c r="CS160" s="238">
        <f t="shared" si="798"/>
        <v>-0.04885148602805589</v>
      </c>
      <c r="CT160" s="238">
        <f t="shared" si="798"/>
        <v>-0.023788839418514396</v>
      </c>
      <c r="CU160" s="238">
        <f t="shared" si="798"/>
        <v>-0.0088287180501291918</v>
      </c>
      <c r="CV160" s="238">
        <f t="shared" si="798"/>
        <v>0.17107248410657416</v>
      </c>
      <c r="CW160" s="238">
        <f t="shared" si="798"/>
        <v>0.11383868761419502</v>
      </c>
      <c r="CX160" s="238">
        <f t="shared" si="798"/>
        <v>0.02642043641560321</v>
      </c>
      <c r="CY160" s="238">
        <f t="shared" si="798"/>
        <v>0.040825920412559391</v>
      </c>
      <c r="CZ160" s="238">
        <f t="shared" si="799"/>
        <v>0.054220765750097266</v>
      </c>
      <c r="DA160" s="238">
        <f t="shared" si="799"/>
        <v>0.027347349556664291</v>
      </c>
      <c r="DB160" s="397">
        <f t="shared" si="799"/>
        <v>0.052468649870203388</v>
      </c>
      <c r="DC160" s="397">
        <f t="shared" si="799"/>
        <v>0.15627630293244088</v>
      </c>
      <c r="DD160" s="397">
        <f t="shared" si="799"/>
        <v>0.094880102629932295</v>
      </c>
      <c r="DE160" s="397">
        <f t="shared" si="799"/>
        <v>-0.0013516946521890949</v>
      </c>
      <c r="DF160" s="397">
        <f t="shared" si="799"/>
        <v>0.0030280029590606938</v>
      </c>
      <c r="DG160" s="397">
        <f t="shared" si="799"/>
        <v>0.0050694433749175483</v>
      </c>
      <c r="DH160" s="397">
        <f t="shared" si="799"/>
        <v>-0.052142284027183905</v>
      </c>
      <c r="DI160" s="397">
        <f t="shared" si="799"/>
        <v>-0.093548770507967616</v>
      </c>
      <c r="DJ160" s="397">
        <f t="shared" si="800"/>
        <v>-0.0975901674821672</v>
      </c>
      <c r="DK160" s="397">
        <f t="shared" si="800"/>
        <v>-0.041066914833422841</v>
      </c>
      <c r="DL160" s="397">
        <f t="shared" si="800"/>
        <v>-0.12253026650343057</v>
      </c>
      <c r="DM160" s="397">
        <f t="shared" si="800"/>
        <v>-0.099920782505229289</v>
      </c>
      <c r="DN160" s="397">
        <f t="shared" si="800"/>
        <v>-0.065556796039875631</v>
      </c>
      <c r="DO160" s="397">
        <f t="shared" si="800"/>
        <v>-0.048650541811789738</v>
      </c>
      <c r="DP160" s="397">
        <f t="shared" si="800"/>
        <v>-0.071710664172162542</v>
      </c>
      <c r="DQ160" s="397">
        <f t="shared" si="800"/>
        <v>0.010097675222789482</v>
      </c>
      <c r="DR160" s="397">
        <f t="shared" si="800"/>
        <v>-0.05548614208314695</v>
      </c>
      <c r="DS160" s="397">
        <f t="shared" si="800"/>
        <v>0.0087007685733049289</v>
      </c>
      <c r="DT160" s="397">
        <f t="shared" si="800"/>
        <v>-0.031937833780428582</v>
      </c>
      <c r="DU160" s="397"/>
      <c r="DV160" s="397"/>
      <c r="DW160" s="397"/>
      <c r="DX160" s="397"/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ht="15">
      <c r="A161" s="138"/>
      <c r="B161" s="52" t="s">
        <v>143</v>
      </c>
      <c r="C161" s="103"/>
      <c r="D161" s="167">
        <f t="shared" si="804" ref="D161:AB161">(C70+C154+D98-D70-D154)/(C70+C154+D98-D154)</f>
        <v>0.83693711794431502</v>
      </c>
      <c r="E161" s="167">
        <f t="shared" si="804"/>
        <v>0.78625377546100617</v>
      </c>
      <c r="F161" s="167">
        <f t="shared" si="804"/>
        <v>0.84728575660174998</v>
      </c>
      <c r="G161" s="167">
        <f t="shared" si="804"/>
        <v>0.76473608986946517</v>
      </c>
      <c r="H161" s="168">
        <f t="shared" si="804"/>
        <v>0.90992749052651289</v>
      </c>
      <c r="I161" s="167">
        <f t="shared" si="804"/>
        <v>0.89662824368739535</v>
      </c>
      <c r="J161" s="168">
        <f t="shared" si="804"/>
        <v>0.93304175188887162</v>
      </c>
      <c r="K161" s="167">
        <f t="shared" si="804"/>
        <v>0.8412005518120268</v>
      </c>
      <c r="L161" s="169">
        <f t="shared" si="804"/>
        <v>0.87346688178956444</v>
      </c>
      <c r="M161" s="168">
        <f t="shared" si="804"/>
        <v>0.931175263017196</v>
      </c>
      <c r="N161" s="168">
        <f t="shared" si="804"/>
        <v>0.88363987228937202</v>
      </c>
      <c r="O161" s="168">
        <f t="shared" si="804"/>
        <v>0.80526017830413477</v>
      </c>
      <c r="P161" s="168">
        <f t="shared" si="804"/>
        <v>0.77990162277396791</v>
      </c>
      <c r="Q161" s="168">
        <f t="shared" si="804"/>
        <v>0.8574533420807231</v>
      </c>
      <c r="R161" s="168">
        <f t="shared" si="804"/>
        <v>0.84465175166703355</v>
      </c>
      <c r="S161" s="168">
        <f t="shared" si="804"/>
        <v>0.80420675453910007</v>
      </c>
      <c r="T161" s="168">
        <f t="shared" si="804"/>
        <v>0.57868226252761645</v>
      </c>
      <c r="U161" s="168">
        <f t="shared" si="804"/>
        <v>0.74055072876245698</v>
      </c>
      <c r="V161" s="168">
        <f t="shared" si="804"/>
        <v>0.69155652493905151</v>
      </c>
      <c r="W161" s="168">
        <f t="shared" si="804"/>
        <v>0.7113363842250342</v>
      </c>
      <c r="X161" s="169">
        <f t="shared" si="804"/>
        <v>0.77880200538253219</v>
      </c>
      <c r="Y161" s="168">
        <f t="shared" si="804"/>
        <v>0.8224965748032651</v>
      </c>
      <c r="Z161" s="168">
        <f t="shared" si="804"/>
        <v>0.77368752917364547</v>
      </c>
      <c r="AA161" s="168">
        <f t="shared" si="804"/>
        <v>0.8247748233467197</v>
      </c>
      <c r="AB161" s="168">
        <f t="shared" si="804"/>
        <v>0.82137204478035353</v>
      </c>
      <c r="AC161" s="168">
        <f t="shared" si="793"/>
        <v>0.68433614348663951</v>
      </c>
      <c r="AD161" s="168">
        <f t="shared" si="793"/>
        <v>0.57571649358070986</v>
      </c>
      <c r="AE161" s="168">
        <f t="shared" si="793"/>
        <v>0.59335798663309081</v>
      </c>
      <c r="AF161" s="168">
        <f t="shared" si="793"/>
        <v>0.60661334702423453</v>
      </c>
      <c r="AG161" s="168">
        <f t="shared" si="793"/>
        <v>0.53870718680601437</v>
      </c>
      <c r="AH161" s="168">
        <f t="shared" si="793"/>
        <v>0.57951615402066081</v>
      </c>
      <c r="AI161" s="168">
        <f t="shared" si="793"/>
        <v>0.6576401257256077</v>
      </c>
      <c r="AJ161" s="168">
        <f t="shared" si="793"/>
        <v>0.63492255574679302</v>
      </c>
      <c r="AK161" s="168">
        <f t="shared" si="793"/>
        <v>0.68384299272033444</v>
      </c>
      <c r="AL161" s="168">
        <f t="shared" si="793"/>
        <v>0.78015414239800318</v>
      </c>
      <c r="AM161" s="168">
        <f t="shared" si="793"/>
        <v>0.65803163142116494</v>
      </c>
      <c r="AN161" s="168">
        <f t="shared" si="793"/>
        <v>0.76514508614992305</v>
      </c>
      <c r="AO161" s="168">
        <f t="shared" si="793"/>
        <v>0.708167240160264</v>
      </c>
      <c r="AP161" s="168">
        <f t="shared" si="793"/>
        <v>0.50926985817329362</v>
      </c>
      <c r="AQ161" s="168">
        <f t="shared" si="793"/>
        <v>0.72322993364344956</v>
      </c>
      <c r="AR161" s="168">
        <f t="shared" si="793"/>
        <v>0.76094847777256192</v>
      </c>
      <c r="AS161" s="168">
        <f t="shared" si="793"/>
        <v>0.70484591915008965</v>
      </c>
      <c r="AT161" s="168">
        <f t="shared" si="793"/>
        <v>0.88707757041800772</v>
      </c>
      <c r="AU161" s="168">
        <f t="shared" si="793"/>
        <v>0.49551547305714633</v>
      </c>
      <c r="AV161" s="168">
        <f t="shared" si="793"/>
        <v>0.66168998163176806</v>
      </c>
      <c r="AW161" s="168">
        <f t="shared" si="793"/>
        <v>0.83317562755255392</v>
      </c>
      <c r="AX161" s="168">
        <f t="shared" si="793"/>
        <v>0.85422133621374341</v>
      </c>
      <c r="AY161" s="168">
        <f t="shared" si="793"/>
        <v>0.8938933424208888</v>
      </c>
      <c r="AZ161" s="168">
        <f t="shared" si="793"/>
        <v>0.88873246411956353</v>
      </c>
      <c r="BA161" s="168">
        <f t="shared" si="793"/>
        <v>0.86933639908766314</v>
      </c>
      <c r="BB161" s="168">
        <f t="shared" si="793"/>
        <v>0.92813015177193703</v>
      </c>
      <c r="BC161" s="168">
        <f t="shared" si="793"/>
        <v>0.84576237956531486</v>
      </c>
      <c r="BD161" s="168">
        <f t="shared" si="793"/>
        <v>0.75882508065487686</v>
      </c>
      <c r="BE161" s="168">
        <f t="shared" si="793"/>
        <v>0.97964895237930028</v>
      </c>
      <c r="BF161" s="168">
        <f t="shared" si="793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80">
        <f t="shared" si="794"/>
        <v>0.87918225496046876</v>
      </c>
      <c r="BJ161" s="543">
        <f>(BI70+BI154+BJ98-BJ70-BJ154)/(BI70+BI154+BJ98-BJ154)</f>
        <v>0.84690941347006776</v>
      </c>
      <c r="BK161" s="397">
        <f t="shared" si="795"/>
        <v>0.90659837456316295</v>
      </c>
      <c r="BL161" s="397">
        <f t="shared" si="795"/>
        <v>0.85606210419799134</v>
      </c>
      <c r="BM161" s="397">
        <f t="shared" si="795"/>
        <v>0.74543906268762339</v>
      </c>
      <c r="BN161" s="397">
        <f t="shared" si="795"/>
        <v>0.85627726204182109</v>
      </c>
      <c r="BO161" s="168"/>
      <c r="BP161" s="168"/>
      <c r="BQ161" s="168"/>
      <c r="BR161" s="168"/>
      <c r="BS161" s="168"/>
      <c r="BT161" s="238"/>
      <c r="BU161" s="103"/>
      <c r="BV161" s="168">
        <f t="shared" si="796"/>
        <v>-0.057035495170347117</v>
      </c>
      <c r="BW161" s="168">
        <f t="shared" si="796"/>
        <v>0.071199566619716936</v>
      </c>
      <c r="BX161" s="168">
        <f t="shared" si="796"/>
        <v>-0.0026340049347164385</v>
      </c>
      <c r="BY161" s="168">
        <f t="shared" si="796"/>
        <v>0.039470664669634892</v>
      </c>
      <c r="BZ161" s="168">
        <f t="shared" si="796"/>
        <v>-0.33124522799889644</v>
      </c>
      <c r="CA161" s="168">
        <f t="shared" si="796"/>
        <v>-0.15607751492493838</v>
      </c>
      <c r="CB161" s="168">
        <f t="shared" si="796"/>
        <v>-0.24148522694982011</v>
      </c>
      <c r="CC161" s="168">
        <f t="shared" si="796"/>
        <v>-0.1298641675869926</v>
      </c>
      <c r="CD161" s="397">
        <f t="shared" si="796"/>
        <v>-0.09466487640703225</v>
      </c>
      <c r="CE161" s="168">
        <f t="shared" si="796"/>
        <v>-0.1086786882139309</v>
      </c>
      <c r="CF161" s="168">
        <f t="shared" si="797"/>
        <v>-0.10995234311572655</v>
      </c>
      <c r="CG161" s="168">
        <f t="shared" si="797"/>
        <v>0.019514645042584933</v>
      </c>
      <c r="CH161" s="168">
        <f t="shared" si="797"/>
        <v>0.041470422006385621</v>
      </c>
      <c r="CI161" s="168">
        <f t="shared" si="797"/>
        <v>-0.17311719859408359</v>
      </c>
      <c r="CJ161" s="238">
        <f t="shared" si="797"/>
        <v>-0.26893525808632368</v>
      </c>
      <c r="CK161" s="238">
        <f t="shared" si="797"/>
        <v>-0.21084876790600926</v>
      </c>
      <c r="CL161" s="238">
        <f t="shared" si="797"/>
        <v>0.027931084496618075</v>
      </c>
      <c r="CM161" s="238">
        <f t="shared" si="797"/>
        <v>-0.20184354195644261</v>
      </c>
      <c r="CN161" s="238">
        <f t="shared" si="797"/>
        <v>-0.1120403709183907</v>
      </c>
      <c r="CO161" s="238">
        <f t="shared" si="797"/>
        <v>-0.053696258499426497</v>
      </c>
      <c r="CP161" s="397">
        <f t="shared" si="798"/>
        <v>-0.14387944963573918</v>
      </c>
      <c r="CQ161" s="238">
        <f t="shared" si="798"/>
        <v>-0.13865358208293066</v>
      </c>
      <c r="CR161" s="238">
        <f t="shared" si="798"/>
        <v>0.006466613224357709</v>
      </c>
      <c r="CS161" s="238">
        <f t="shared" si="798"/>
        <v>-0.16674319192555476</v>
      </c>
      <c r="CT161" s="238">
        <f t="shared" si="798"/>
        <v>-0.056226958630430479</v>
      </c>
      <c r="CU161" s="238">
        <f t="shared" si="798"/>
        <v>0.023831096673624486</v>
      </c>
      <c r="CV161" s="238">
        <f t="shared" si="798"/>
        <v>-0.066446635407416244</v>
      </c>
      <c r="CW161" s="238">
        <f t="shared" si="798"/>
        <v>0.12987194701035876</v>
      </c>
      <c r="CX161" s="238">
        <f t="shared" si="798"/>
        <v>0.15433513074832739</v>
      </c>
      <c r="CY161" s="238">
        <f t="shared" si="798"/>
        <v>0.16613873234407528</v>
      </c>
      <c r="CZ161" s="238">
        <f t="shared" si="799"/>
        <v>0.30756141639734691</v>
      </c>
      <c r="DA161" s="238">
        <f t="shared" si="799"/>
        <v>-0.16212465266846138</v>
      </c>
      <c r="DB161" s="397">
        <f t="shared" si="799"/>
        <v>0.026767425884975049</v>
      </c>
      <c r="DC161" s="397">
        <f t="shared" si="799"/>
        <v>0.14933263483221948</v>
      </c>
      <c r="DD161" s="397">
        <f t="shared" si="799"/>
        <v>0.074067193815740229</v>
      </c>
      <c r="DE161" s="397">
        <f t="shared" si="799"/>
        <v>0.23586171099972386</v>
      </c>
      <c r="DF161" s="397">
        <f t="shared" si="799"/>
        <v>0.12358737796964048</v>
      </c>
      <c r="DG161" s="397">
        <f t="shared" si="799"/>
        <v>0.16116915892739914</v>
      </c>
      <c r="DH161" s="397">
        <f t="shared" si="799"/>
        <v>0.41886029359864341</v>
      </c>
      <c r="DI161" s="397">
        <f t="shared" si="799"/>
        <v>0.1225324459218653</v>
      </c>
      <c r="DJ161" s="397">
        <f t="shared" si="800"/>
        <v>-0.0021233971176850552</v>
      </c>
      <c r="DK161" s="397">
        <f t="shared" si="800"/>
        <v>0.27480303322921062</v>
      </c>
      <c r="DL161" s="397">
        <f t="shared" si="800"/>
        <v>0.050338528301529628</v>
      </c>
      <c r="DM161" s="397">
        <f t="shared" si="800"/>
        <v>0.46990348741584725</v>
      </c>
      <c r="DN161" s="397">
        <f t="shared" si="800"/>
        <v>0.30134358545969264</v>
      </c>
      <c r="DO161" s="397">
        <f t="shared" si="800"/>
        <v>0.046006627407914835</v>
      </c>
      <c r="DP161" s="397">
        <f t="shared" si="800"/>
        <v>-0.0073119227436756473</v>
      </c>
      <c r="DQ161" s="397">
        <f t="shared" si="800"/>
        <v>0.012705032142274142</v>
      </c>
      <c r="DR161" s="397">
        <f t="shared" si="800"/>
        <v>-0.03267035992157219</v>
      </c>
      <c r="DS161" s="397">
        <f t="shared" si="800"/>
        <v>-0.12389733640003975</v>
      </c>
      <c r="DT161" s="397">
        <f t="shared" si="800"/>
        <v>-0.071852889730115943</v>
      </c>
      <c r="DU161" s="397"/>
      <c r="DV161" s="397"/>
      <c r="DW161" s="397"/>
      <c r="DX161" s="397"/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.75" thickBot="1">
      <c r="A162" s="139"/>
      <c r="B162" s="104" t="s">
        <v>144</v>
      </c>
      <c r="C162" s="105"/>
      <c r="D162" s="170">
        <f t="shared" si="805" ref="D162:AB162">(C71+C155+D99-D71-D155)/(C71+C155+D99-D155)</f>
        <v>0.60490017993053757</v>
      </c>
      <c r="E162" s="170">
        <f t="shared" si="805"/>
        <v>0.56465523032221965</v>
      </c>
      <c r="F162" s="170">
        <f t="shared" si="805"/>
        <v>0.44476043113614078</v>
      </c>
      <c r="G162" s="170">
        <f t="shared" si="805"/>
        <v>0.37261640417226799</v>
      </c>
      <c r="H162" s="171">
        <f t="shared" si="805"/>
        <v>0.39634825275027019</v>
      </c>
      <c r="I162" s="170">
        <f t="shared" si="805"/>
        <v>0.36518514923469492</v>
      </c>
      <c r="J162" s="171">
        <f t="shared" si="805"/>
        <v>0.41946773675488486</v>
      </c>
      <c r="K162" s="170">
        <f t="shared" si="805"/>
        <v>0.5040581570764171</v>
      </c>
      <c r="L162" s="172">
        <f t="shared" si="805"/>
        <v>0.6670018844886576</v>
      </c>
      <c r="M162" s="171">
        <f t="shared" si="805"/>
        <v>0.72713110652429291</v>
      </c>
      <c r="N162" s="171">
        <f t="shared" si="805"/>
        <v>0.66005111530406846</v>
      </c>
      <c r="O162" s="171">
        <f t="shared" si="805"/>
        <v>0.63942570911029617</v>
      </c>
      <c r="P162" s="171">
        <f t="shared" si="805"/>
        <v>0.55533844038506652</v>
      </c>
      <c r="Q162" s="171">
        <f t="shared" si="805"/>
        <v>0.54925738965891635</v>
      </c>
      <c r="R162" s="171">
        <f t="shared" si="805"/>
        <v>0.39595731815837931</v>
      </c>
      <c r="S162" s="171">
        <f t="shared" si="805"/>
        <v>0.34171599114318757</v>
      </c>
      <c r="T162" s="171">
        <f t="shared" si="805"/>
        <v>0.25614609323496551</v>
      </c>
      <c r="U162" s="171">
        <f t="shared" si="805"/>
        <v>0.27181379811486567</v>
      </c>
      <c r="V162" s="171">
        <f t="shared" si="805"/>
        <v>0.30763262375853517</v>
      </c>
      <c r="W162" s="171">
        <f t="shared" si="805"/>
        <v>0.38476722328311846</v>
      </c>
      <c r="X162" s="172">
        <f t="shared" si="805"/>
        <v>0.53925406408711007</v>
      </c>
      <c r="Y162" s="171">
        <f t="shared" si="805"/>
        <v>0.65066411673763347</v>
      </c>
      <c r="Z162" s="171">
        <f t="shared" si="805"/>
        <v>0.63796241664153508</v>
      </c>
      <c r="AA162" s="171">
        <f t="shared" si="805"/>
        <v>0.65421303593088387</v>
      </c>
      <c r="AB162" s="171">
        <f t="shared" si="805"/>
        <v>0.58196952355471632</v>
      </c>
      <c r="AC162" s="171">
        <f t="shared" si="793"/>
        <v>0.45619449061165263</v>
      </c>
      <c r="AD162" s="171">
        <f t="shared" si="793"/>
        <v>0.33194395906370117</v>
      </c>
      <c r="AE162" s="171">
        <f t="shared" si="793"/>
        <v>0.35699965645134829</v>
      </c>
      <c r="AF162" s="171">
        <f t="shared" si="793"/>
        <v>0.31073648278528287</v>
      </c>
      <c r="AG162" s="171">
        <f t="shared" si="793"/>
        <v>0.30143679800551976</v>
      </c>
      <c r="AH162" s="171">
        <f t="shared" si="793"/>
        <v>0.3425398288453772</v>
      </c>
      <c r="AI162" s="171">
        <f t="shared" si="793"/>
        <v>0.44182238222644249</v>
      </c>
      <c r="AJ162" s="171">
        <f t="shared" si="793"/>
        <v>0.61321693946022926</v>
      </c>
      <c r="AK162" s="171">
        <f t="shared" si="793"/>
        <v>0.66513011807761602</v>
      </c>
      <c r="AL162" s="171">
        <f t="shared" si="793"/>
        <v>0.69555882532849178</v>
      </c>
      <c r="AM162" s="171">
        <f t="shared" si="793"/>
        <v>0.66216013988784783</v>
      </c>
      <c r="AN162" s="171">
        <f t="shared" si="793"/>
        <v>0.62958865718539325</v>
      </c>
      <c r="AO162" s="171">
        <f t="shared" si="793"/>
        <v>0.53300674293562078</v>
      </c>
      <c r="AP162" s="171">
        <f t="shared" si="793"/>
        <v>0.42414209372808642</v>
      </c>
      <c r="AQ162" s="171">
        <f t="shared" si="793"/>
        <v>0.42271213312197486</v>
      </c>
      <c r="AR162" s="171">
        <f t="shared" si="793"/>
        <v>0.37745300239991292</v>
      </c>
      <c r="AS162" s="171">
        <f t="shared" si="793"/>
        <v>0.35086745498287392</v>
      </c>
      <c r="AT162" s="171">
        <f t="shared" si="793"/>
        <v>0.43528580919388971</v>
      </c>
      <c r="AU162" s="171">
        <f t="shared" si="793"/>
        <v>0.47020635525602766</v>
      </c>
      <c r="AV162" s="171">
        <f t="shared" si="793"/>
        <v>0.58078383215756146</v>
      </c>
      <c r="AW162" s="171">
        <f t="shared" si="793"/>
        <v>0.71252760595924591</v>
      </c>
      <c r="AX162" s="171">
        <f t="shared" si="793"/>
        <v>0.69588198874437024</v>
      </c>
      <c r="AY162" s="171">
        <f t="shared" si="793"/>
        <v>0.72252565695716831</v>
      </c>
      <c r="AZ162" s="171">
        <f t="shared" si="793"/>
        <v>0.48358874048595291</v>
      </c>
      <c r="BA162" s="171">
        <f t="shared" si="793"/>
        <v>0.49880032203191654</v>
      </c>
      <c r="BB162" s="171">
        <f t="shared" si="793"/>
        <v>0.38699551547181515</v>
      </c>
      <c r="BC162" s="171">
        <f t="shared" si="793"/>
        <v>0.35714205341601363</v>
      </c>
      <c r="BD162" s="171">
        <f t="shared" si="793"/>
        <v>0.31273820519746737</v>
      </c>
      <c r="BE162" s="171">
        <f t="shared" si="793"/>
        <v>0.35014393202676947</v>
      </c>
      <c r="BF162" s="171">
        <f t="shared" si="793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81">
        <f t="shared" si="794"/>
        <v>0.69254263743556921</v>
      </c>
      <c r="BJ162" s="544">
        <f t="shared" si="794"/>
        <v>0.68266748644431496</v>
      </c>
      <c r="BK162" s="398">
        <f t="shared" si="795"/>
        <v>0.68281411745275689</v>
      </c>
      <c r="BL162" s="398">
        <f t="shared" si="795"/>
        <v>0.60935192151974404</v>
      </c>
      <c r="BM162" s="398">
        <f t="shared" si="795"/>
        <v>0.4924494462126473</v>
      </c>
      <c r="BN162" s="398">
        <f t="shared" si="795"/>
        <v>0.38789755659079767</v>
      </c>
      <c r="BO162" s="171"/>
      <c r="BP162" s="171"/>
      <c r="BQ162" s="171"/>
      <c r="BR162" s="171"/>
      <c r="BS162" s="171"/>
      <c r="BT162" s="239"/>
      <c r="BU162" s="105"/>
      <c r="BV162" s="171">
        <f t="shared" si="796"/>
        <v>-0.049561739545471051</v>
      </c>
      <c r="BW162" s="171">
        <f t="shared" si="796"/>
        <v>-0.015397840663303297</v>
      </c>
      <c r="BX162" s="171">
        <f t="shared" si="796"/>
        <v>-0.048803112977761465</v>
      </c>
      <c r="BY162" s="171">
        <f t="shared" si="796"/>
        <v>-0.03090041302908042</v>
      </c>
      <c r="BZ162" s="171">
        <f t="shared" si="796"/>
        <v>-0.14020215951530468</v>
      </c>
      <c r="CA162" s="171">
        <f t="shared" si="796"/>
        <v>-0.093371351119829249</v>
      </c>
      <c r="CB162" s="171">
        <f t="shared" si="796"/>
        <v>-0.11183511299634968</v>
      </c>
      <c r="CC162" s="171">
        <f t="shared" si="796"/>
        <v>-0.11929093379329864</v>
      </c>
      <c r="CD162" s="398">
        <f t="shared" si="796"/>
        <v>-0.12774782040154753</v>
      </c>
      <c r="CE162" s="171">
        <f t="shared" si="796"/>
        <v>-0.076466989786659445</v>
      </c>
      <c r="CF162" s="171">
        <f t="shared" si="797"/>
        <v>-0.022088698662533379</v>
      </c>
      <c r="CG162" s="171">
        <f t="shared" si="797"/>
        <v>0.014787326820587698</v>
      </c>
      <c r="CH162" s="171">
        <f t="shared" si="797"/>
        <v>0.026631083169649794</v>
      </c>
      <c r="CI162" s="171">
        <f t="shared" si="797"/>
        <v>-0.093062899047263725</v>
      </c>
      <c r="CJ162" s="239">
        <f t="shared" si="797"/>
        <v>-0.064013359094678146</v>
      </c>
      <c r="CK162" s="239">
        <f t="shared" si="797"/>
        <v>0.015283665308160721</v>
      </c>
      <c r="CL162" s="239">
        <f t="shared" si="797"/>
        <v>0.054590389550317364</v>
      </c>
      <c r="CM162" s="239">
        <f t="shared" si="797"/>
        <v>0.029622999890654089</v>
      </c>
      <c r="CN162" s="239">
        <f t="shared" si="797"/>
        <v>0.03490720508684203</v>
      </c>
      <c r="CO162" s="239">
        <f t="shared" si="797"/>
        <v>0.057055158943324025</v>
      </c>
      <c r="CP162" s="398">
        <f t="shared" si="798"/>
        <v>0.073962875373119186</v>
      </c>
      <c r="CQ162" s="239">
        <f t="shared" si="798"/>
        <v>0.014466001339982548</v>
      </c>
      <c r="CR162" s="239">
        <f t="shared" si="798"/>
        <v>0.057596408686956702</v>
      </c>
      <c r="CS162" s="239">
        <f t="shared" si="798"/>
        <v>0.0079471039569639634</v>
      </c>
      <c r="CT162" s="239">
        <f t="shared" si="798"/>
        <v>0.047619133630676935</v>
      </c>
      <c r="CU162" s="239">
        <f t="shared" si="798"/>
        <v>0.076812252323968155</v>
      </c>
      <c r="CV162" s="239">
        <f t="shared" si="798"/>
        <v>0.092198134664385256</v>
      </c>
      <c r="CW162" s="239">
        <f t="shared" si="798"/>
        <v>0.065712476670626574</v>
      </c>
      <c r="CX162" s="239">
        <f t="shared" si="798"/>
        <v>0.066716519614630043</v>
      </c>
      <c r="CY162" s="239">
        <f t="shared" si="798"/>
        <v>0.049430656977354159</v>
      </c>
      <c r="CZ162" s="239">
        <f t="shared" si="799"/>
        <v>0.092745980348512502</v>
      </c>
      <c r="DA162" s="239">
        <f t="shared" si="799"/>
        <v>0.028383973029585174</v>
      </c>
      <c r="DB162" s="398">
        <f t="shared" si="799"/>
        <v>-0.032433107302667796</v>
      </c>
      <c r="DC162" s="398">
        <f t="shared" si="799"/>
        <v>0.047397487881629896</v>
      </c>
      <c r="DD162" s="398">
        <f t="shared" si="799"/>
        <v>0.00032316341587845798</v>
      </c>
      <c r="DE162" s="398">
        <f t="shared" si="799"/>
        <v>0.060365517069320473</v>
      </c>
      <c r="DF162" s="398">
        <f t="shared" si="799"/>
        <v>-0.14599991669944035</v>
      </c>
      <c r="DG162" s="398">
        <f t="shared" si="799"/>
        <v>-0.034206420903704238</v>
      </c>
      <c r="DH162" s="398">
        <f t="shared" si="799"/>
        <v>-0.037146578256271268</v>
      </c>
      <c r="DI162" s="398">
        <f t="shared" si="799"/>
        <v>-0.065570079705961237</v>
      </c>
      <c r="DJ162" s="398">
        <f t="shared" si="800"/>
        <v>-0.064714797202445551</v>
      </c>
      <c r="DK162" s="398">
        <f t="shared" si="800"/>
        <v>-0.00072352295610444983</v>
      </c>
      <c r="DL162" s="398">
        <f t="shared" si="800"/>
        <v>-0.11054135155933659</v>
      </c>
      <c r="DM162" s="398">
        <f t="shared" si="800"/>
        <v>-0.010446809265567403</v>
      </c>
      <c r="DN162" s="398">
        <f t="shared" si="800"/>
        <v>0.065476069504359247</v>
      </c>
      <c r="DO162" s="398">
        <f t="shared" si="800"/>
        <v>-0.019984968523676705</v>
      </c>
      <c r="DP162" s="398">
        <f t="shared" si="800"/>
        <v>-0.013214502300055275</v>
      </c>
      <c r="DQ162" s="398">
        <f t="shared" si="800"/>
        <v>-0.039711539504411419</v>
      </c>
      <c r="DR162" s="398">
        <f t="shared" si="800"/>
        <v>0.12576318103379114</v>
      </c>
      <c r="DS162" s="398">
        <f t="shared" si="800"/>
        <v>-0.0063508758192692416</v>
      </c>
      <c r="DT162" s="398">
        <f t="shared" si="800"/>
        <v>0.0009020411189825106</v>
      </c>
      <c r="DU162" s="398"/>
      <c r="DV162" s="398"/>
      <c r="DW162" s="398"/>
      <c r="DX162" s="398"/>
      <c r="DY162" s="398"/>
      <c r="DZ162" s="398"/>
      <c r="EA162" s="398"/>
      <c r="EB162" s="262"/>
      <c r="EC162" s="107">
        <f t="shared" si="806" ref="EC162">SUM(EC157:EC161)</f>
        <v>0</v>
      </c>
    </row>
    <row r="163" spans="1:1" ht="15.75" thickTop="1">
      <c r="A163" s="138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>
    <tabColor rgb="FF0070C0"/>
  </sheetPr>
  <dimension ref="A1:E353"/>
  <sheetViews>
    <sheetView workbookViewId="0" topLeftCell="A294">
      <selection pane="topLeft" activeCell="D355" sqref="D355"/>
    </sheetView>
  </sheetViews>
  <sheetFormatPr defaultRowHeight="15"/>
  <cols>
    <col min="2" max="2" width="12.4285714285714" customWidth="1"/>
    <col min="3" max="3" width="12.1428571428571" customWidth="1"/>
  </cols>
  <sheetData>
    <row r="1" spans="1:5" ht="15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ht="15" hidden="1">
      <c r="A2" t="s">
        <v>194</v>
      </c>
      <c r="B2" s="141">
        <v>45472</v>
      </c>
      <c r="C2">
        <v>5</v>
      </c>
      <c r="D2" t="s">
        <v>198</v>
      </c>
      <c r="E2">
        <v>158711</v>
      </c>
    </row>
    <row r="3" spans="1:5" ht="15" hidden="1">
      <c r="A3" t="s">
        <v>194</v>
      </c>
      <c r="B3" s="141">
        <v>45472</v>
      </c>
      <c r="C3">
        <v>5</v>
      </c>
      <c r="D3" t="s">
        <v>195</v>
      </c>
      <c r="E3">
        <v>1005768</v>
      </c>
    </row>
    <row r="4" spans="1:5" ht="15">
      <c r="A4" t="s">
        <v>194</v>
      </c>
      <c r="B4" s="141">
        <v>45472</v>
      </c>
      <c r="C4">
        <v>6</v>
      </c>
      <c r="D4" t="s">
        <v>203</v>
      </c>
      <c r="E4">
        <v>16008</v>
      </c>
    </row>
    <row r="5" spans="1:5" ht="15">
      <c r="A5" t="s">
        <v>194</v>
      </c>
      <c r="B5" s="141">
        <v>45472</v>
      </c>
      <c r="C5">
        <v>7</v>
      </c>
      <c r="D5" t="s">
        <v>195</v>
      </c>
      <c r="E5">
        <v>180670</v>
      </c>
    </row>
    <row r="6" spans="1:5" ht="15" hidden="1">
      <c r="A6" t="s">
        <v>194</v>
      </c>
      <c r="B6" s="141">
        <v>45472</v>
      </c>
      <c r="C6">
        <v>4</v>
      </c>
      <c r="D6" t="s">
        <v>198</v>
      </c>
      <c r="E6">
        <v>160</v>
      </c>
    </row>
    <row r="7" spans="1:5" ht="15">
      <c r="A7" t="s">
        <v>194</v>
      </c>
      <c r="B7" s="141">
        <v>45472</v>
      </c>
      <c r="C7">
        <v>6</v>
      </c>
      <c r="D7" t="s">
        <v>200</v>
      </c>
      <c r="E7">
        <v>29635</v>
      </c>
    </row>
    <row r="8" spans="1:5" ht="15" hidden="1">
      <c r="A8" t="s">
        <v>194</v>
      </c>
      <c r="B8" s="141">
        <v>45472</v>
      </c>
      <c r="C8">
        <v>4</v>
      </c>
      <c r="D8" t="s">
        <v>195</v>
      </c>
      <c r="E8">
        <v>12310</v>
      </c>
    </row>
    <row r="9" spans="1:5" ht="15">
      <c r="A9" t="s">
        <v>194</v>
      </c>
      <c r="B9" s="141">
        <v>45472</v>
      </c>
      <c r="C9">
        <v>6</v>
      </c>
      <c r="D9" t="s">
        <v>195</v>
      </c>
      <c r="E9">
        <v>590459</v>
      </c>
    </row>
    <row r="10" spans="1:5" ht="15" hidden="1">
      <c r="A10" t="s">
        <v>194</v>
      </c>
      <c r="B10" s="141">
        <v>45472</v>
      </c>
      <c r="C10">
        <v>5</v>
      </c>
      <c r="D10" t="s">
        <v>200</v>
      </c>
      <c r="E10">
        <v>156349</v>
      </c>
    </row>
    <row r="11" spans="1:5" ht="15" hidden="1">
      <c r="A11" t="s">
        <v>194</v>
      </c>
      <c r="B11" s="141">
        <v>45472</v>
      </c>
      <c r="C11">
        <v>4</v>
      </c>
      <c r="D11" t="s">
        <v>201</v>
      </c>
      <c r="E11">
        <v>76</v>
      </c>
    </row>
    <row r="12" spans="1:5" ht="15">
      <c r="A12" t="s">
        <v>194</v>
      </c>
      <c r="B12" s="141">
        <v>45472</v>
      </c>
      <c r="C12">
        <v>7</v>
      </c>
      <c r="D12" t="s">
        <v>201</v>
      </c>
      <c r="E12">
        <v>440</v>
      </c>
    </row>
    <row r="13" spans="1:5" ht="15" hidden="1">
      <c r="A13" t="s">
        <v>194</v>
      </c>
      <c r="B13" s="141">
        <v>45472</v>
      </c>
      <c r="C13">
        <v>4</v>
      </c>
      <c r="D13" t="s">
        <v>202</v>
      </c>
      <c r="E13">
        <v>10</v>
      </c>
    </row>
    <row r="14" spans="1:5" ht="15">
      <c r="A14" t="s">
        <v>194</v>
      </c>
      <c r="B14" s="141">
        <v>45472</v>
      </c>
      <c r="C14">
        <v>7</v>
      </c>
      <c r="D14" t="s">
        <v>202</v>
      </c>
      <c r="E14">
        <v>60</v>
      </c>
    </row>
    <row r="15" spans="1:5" ht="15" hidden="1">
      <c r="A15" t="s">
        <v>194</v>
      </c>
      <c r="B15" s="141">
        <v>45472</v>
      </c>
      <c r="C15">
        <v>4</v>
      </c>
      <c r="D15" t="s">
        <v>203</v>
      </c>
      <c r="E15">
        <v>191</v>
      </c>
    </row>
    <row r="16" spans="1:5" ht="15">
      <c r="A16" t="s">
        <v>194</v>
      </c>
      <c r="B16" s="141">
        <v>45472</v>
      </c>
      <c r="C16">
        <v>7</v>
      </c>
      <c r="D16" t="s">
        <v>203</v>
      </c>
      <c r="E16">
        <v>3439</v>
      </c>
    </row>
    <row r="17" spans="1:5" ht="15">
      <c r="A17" t="s">
        <v>194</v>
      </c>
      <c r="B17" s="141">
        <v>45472</v>
      </c>
      <c r="C17">
        <v>6</v>
      </c>
      <c r="D17" t="s">
        <v>700</v>
      </c>
      <c r="E17">
        <v>83583</v>
      </c>
    </row>
    <row r="18" spans="1:5" ht="15" hidden="1">
      <c r="A18" t="s">
        <v>194</v>
      </c>
      <c r="B18" s="141">
        <v>45472</v>
      </c>
      <c r="C18">
        <v>5</v>
      </c>
      <c r="D18" t="s">
        <v>201</v>
      </c>
      <c r="E18">
        <v>11319</v>
      </c>
    </row>
    <row r="19" spans="1:5" ht="15">
      <c r="A19" t="s">
        <v>194</v>
      </c>
      <c r="B19" s="141">
        <v>45472</v>
      </c>
      <c r="C19">
        <v>6</v>
      </c>
      <c r="D19" t="s">
        <v>202</v>
      </c>
      <c r="E19">
        <v>6965</v>
      </c>
    </row>
    <row r="20" spans="1:5" ht="15" hidden="1">
      <c r="A20" t="s">
        <v>194</v>
      </c>
      <c r="B20" s="141">
        <v>45472</v>
      </c>
      <c r="C20">
        <v>5</v>
      </c>
      <c r="D20" t="s">
        <v>203</v>
      </c>
      <c r="E20">
        <v>26359</v>
      </c>
    </row>
    <row r="21" spans="1:5" ht="15">
      <c r="A21" t="s">
        <v>194</v>
      </c>
      <c r="B21" s="141">
        <v>45472</v>
      </c>
      <c r="C21">
        <v>7</v>
      </c>
      <c r="D21" t="s">
        <v>700</v>
      </c>
      <c r="E21">
        <v>19859</v>
      </c>
    </row>
    <row r="22" spans="1:5" ht="15" hidden="1">
      <c r="A22" t="s">
        <v>194</v>
      </c>
      <c r="B22" s="141">
        <v>45472</v>
      </c>
      <c r="C22">
        <v>4</v>
      </c>
      <c r="D22" t="s">
        <v>200</v>
      </c>
      <c r="E22">
        <v>1610</v>
      </c>
    </row>
    <row r="23" spans="1:5" ht="15">
      <c r="A23" t="s">
        <v>194</v>
      </c>
      <c r="B23" s="141">
        <v>45472</v>
      </c>
      <c r="C23">
        <v>7</v>
      </c>
      <c r="D23" t="s">
        <v>200</v>
      </c>
      <c r="E23">
        <v>15481</v>
      </c>
    </row>
    <row r="24" spans="1:5" ht="15">
      <c r="A24" t="s">
        <v>194</v>
      </c>
      <c r="B24" s="141">
        <v>45472</v>
      </c>
      <c r="C24">
        <v>6</v>
      </c>
      <c r="D24" t="s">
        <v>201</v>
      </c>
      <c r="E24">
        <v>9474</v>
      </c>
    </row>
    <row r="25" spans="1:5" ht="15" hidden="1">
      <c r="A25" t="s">
        <v>194</v>
      </c>
      <c r="B25" s="141">
        <v>45472</v>
      </c>
      <c r="C25">
        <v>5</v>
      </c>
      <c r="D25" t="s">
        <v>202</v>
      </c>
      <c r="E25">
        <v>2988</v>
      </c>
    </row>
    <row r="26" spans="1:5" ht="15">
      <c r="A26" t="s">
        <v>204</v>
      </c>
      <c r="B26" s="141">
        <v>45472</v>
      </c>
      <c r="C26">
        <v>6</v>
      </c>
      <c r="D26" t="s">
        <v>700</v>
      </c>
      <c r="E26">
        <v>39416</v>
      </c>
    </row>
    <row r="27" spans="1:5" ht="15" hidden="1">
      <c r="A27" t="s">
        <v>204</v>
      </c>
      <c r="B27" s="141">
        <v>45472</v>
      </c>
      <c r="C27">
        <v>5</v>
      </c>
      <c r="D27" t="s">
        <v>201</v>
      </c>
      <c r="E27">
        <v>1456</v>
      </c>
    </row>
    <row r="28" spans="1:5" ht="15">
      <c r="A28" t="s">
        <v>204</v>
      </c>
      <c r="B28" s="141">
        <v>45472</v>
      </c>
      <c r="C28">
        <v>6</v>
      </c>
      <c r="D28" t="s">
        <v>202</v>
      </c>
      <c r="E28">
        <v>1335</v>
      </c>
    </row>
    <row r="29" spans="1:5" ht="15" hidden="1">
      <c r="A29" t="s">
        <v>204</v>
      </c>
      <c r="B29" s="141">
        <v>45472</v>
      </c>
      <c r="C29">
        <v>5</v>
      </c>
      <c r="D29" t="s">
        <v>203</v>
      </c>
      <c r="E29">
        <v>3071</v>
      </c>
    </row>
    <row r="30" spans="1:5" ht="15">
      <c r="A30" t="s">
        <v>204</v>
      </c>
      <c r="B30" s="141">
        <v>45472</v>
      </c>
      <c r="C30">
        <v>6</v>
      </c>
      <c r="D30" t="s">
        <v>195</v>
      </c>
      <c r="E30">
        <v>106481</v>
      </c>
    </row>
    <row r="31" spans="1:5" ht="15" hidden="1">
      <c r="A31" t="s">
        <v>204</v>
      </c>
      <c r="B31" s="141">
        <v>45472</v>
      </c>
      <c r="C31">
        <v>5</v>
      </c>
      <c r="D31" t="s">
        <v>200</v>
      </c>
      <c r="E31">
        <v>26089</v>
      </c>
    </row>
    <row r="32" spans="1:5" ht="15" hidden="1">
      <c r="A32" t="s">
        <v>204</v>
      </c>
      <c r="B32" s="141">
        <v>45472</v>
      </c>
      <c r="C32">
        <v>5</v>
      </c>
      <c r="D32" t="s">
        <v>198</v>
      </c>
      <c r="E32">
        <v>66507</v>
      </c>
    </row>
    <row r="33" spans="1:5" ht="15">
      <c r="A33" t="s">
        <v>204</v>
      </c>
      <c r="B33" s="141">
        <v>45472</v>
      </c>
      <c r="C33">
        <v>7</v>
      </c>
      <c r="D33" t="s">
        <v>195</v>
      </c>
      <c r="E33">
        <v>23726</v>
      </c>
    </row>
    <row r="34" spans="1:5" ht="15" hidden="1">
      <c r="A34" t="s">
        <v>204</v>
      </c>
      <c r="B34" s="141">
        <v>45472</v>
      </c>
      <c r="C34">
        <v>4</v>
      </c>
      <c r="D34" t="s">
        <v>198</v>
      </c>
      <c r="E34">
        <v>38</v>
      </c>
    </row>
    <row r="35" spans="1:5" ht="15">
      <c r="A35" t="s">
        <v>204</v>
      </c>
      <c r="B35" s="141">
        <v>45472</v>
      </c>
      <c r="C35">
        <v>6</v>
      </c>
      <c r="D35" t="s">
        <v>200</v>
      </c>
      <c r="E35">
        <v>5541</v>
      </c>
    </row>
    <row r="36" spans="1:5" ht="15">
      <c r="A36" t="s">
        <v>204</v>
      </c>
      <c r="B36" s="141">
        <v>45472</v>
      </c>
      <c r="C36">
        <v>7</v>
      </c>
      <c r="D36" t="s">
        <v>700</v>
      </c>
      <c r="E36">
        <v>7900</v>
      </c>
    </row>
    <row r="37" spans="1:5" ht="15" hidden="1">
      <c r="A37" t="s">
        <v>204</v>
      </c>
      <c r="B37" s="141">
        <v>45472</v>
      </c>
      <c r="C37">
        <v>4</v>
      </c>
      <c r="D37" t="s">
        <v>200</v>
      </c>
      <c r="E37">
        <v>135</v>
      </c>
    </row>
    <row r="38" spans="1:5" ht="15">
      <c r="A38" t="s">
        <v>204</v>
      </c>
      <c r="B38" s="141">
        <v>45472</v>
      </c>
      <c r="C38">
        <v>7</v>
      </c>
      <c r="D38" t="s">
        <v>200</v>
      </c>
      <c r="E38">
        <v>2499</v>
      </c>
    </row>
    <row r="39" spans="1:5" ht="15">
      <c r="A39" t="s">
        <v>204</v>
      </c>
      <c r="B39" s="141">
        <v>45472</v>
      </c>
      <c r="C39">
        <v>6</v>
      </c>
      <c r="D39" t="s">
        <v>201</v>
      </c>
      <c r="E39">
        <v>1558</v>
      </c>
    </row>
    <row r="40" spans="1:5" ht="15" hidden="1">
      <c r="A40" t="s">
        <v>204</v>
      </c>
      <c r="B40" s="141">
        <v>45472</v>
      </c>
      <c r="C40">
        <v>5</v>
      </c>
      <c r="D40" t="s">
        <v>202</v>
      </c>
      <c r="E40">
        <v>423</v>
      </c>
    </row>
    <row r="41" spans="1:5" ht="15" hidden="1">
      <c r="A41" t="s">
        <v>204</v>
      </c>
      <c r="B41" s="141">
        <v>45472</v>
      </c>
      <c r="C41">
        <v>4</v>
      </c>
      <c r="D41" t="s">
        <v>195</v>
      </c>
      <c r="E41">
        <v>983</v>
      </c>
    </row>
    <row r="42" spans="1:5" ht="15" hidden="1">
      <c r="A42" t="s">
        <v>204</v>
      </c>
      <c r="B42" s="141">
        <v>45472</v>
      </c>
      <c r="C42">
        <v>4</v>
      </c>
      <c r="D42" t="s">
        <v>201</v>
      </c>
      <c r="E42">
        <v>13</v>
      </c>
    </row>
    <row r="43" spans="1:5" ht="15">
      <c r="A43" t="s">
        <v>204</v>
      </c>
      <c r="B43" s="141">
        <v>45472</v>
      </c>
      <c r="C43">
        <v>7</v>
      </c>
      <c r="D43" t="s">
        <v>201</v>
      </c>
      <c r="E43">
        <v>111</v>
      </c>
    </row>
    <row r="44" spans="1:5" ht="15" hidden="1">
      <c r="A44" t="s">
        <v>204</v>
      </c>
      <c r="B44" s="141">
        <v>45472</v>
      </c>
      <c r="C44">
        <v>4</v>
      </c>
      <c r="D44" t="s">
        <v>202</v>
      </c>
      <c r="E44">
        <v>3</v>
      </c>
    </row>
    <row r="45" spans="1:5" ht="15">
      <c r="A45" t="s">
        <v>204</v>
      </c>
      <c r="B45" s="141">
        <v>45472</v>
      </c>
      <c r="C45">
        <v>7</v>
      </c>
      <c r="D45" t="s">
        <v>202</v>
      </c>
      <c r="E45">
        <v>15</v>
      </c>
    </row>
    <row r="46" spans="1:5" ht="15" hidden="1">
      <c r="A46" t="s">
        <v>204</v>
      </c>
      <c r="B46" s="141">
        <v>45472</v>
      </c>
      <c r="C46">
        <v>4</v>
      </c>
      <c r="D46" t="s">
        <v>203</v>
      </c>
      <c r="E46">
        <v>5</v>
      </c>
    </row>
    <row r="47" spans="1:5" ht="15">
      <c r="A47" t="s">
        <v>204</v>
      </c>
      <c r="B47" s="141">
        <v>45472</v>
      </c>
      <c r="C47">
        <v>7</v>
      </c>
      <c r="D47" t="s">
        <v>203</v>
      </c>
      <c r="E47">
        <v>647</v>
      </c>
    </row>
    <row r="48" spans="1:5" ht="15" hidden="1">
      <c r="A48" t="s">
        <v>204</v>
      </c>
      <c r="B48" s="141">
        <v>45472</v>
      </c>
      <c r="C48">
        <v>5</v>
      </c>
      <c r="D48" t="s">
        <v>195</v>
      </c>
      <c r="E48">
        <v>167319</v>
      </c>
    </row>
    <row r="49" spans="1:5" ht="15">
      <c r="A49" t="s">
        <v>204</v>
      </c>
      <c r="B49" s="141">
        <v>45472</v>
      </c>
      <c r="C49">
        <v>6</v>
      </c>
      <c r="D49" t="s">
        <v>203</v>
      </c>
      <c r="E49">
        <v>2947</v>
      </c>
    </row>
    <row r="50" spans="1:5" ht="15">
      <c r="A50" t="s">
        <v>205</v>
      </c>
      <c r="B50" s="141">
        <v>45472</v>
      </c>
      <c r="C50">
        <v>6</v>
      </c>
      <c r="D50" t="s">
        <v>700</v>
      </c>
      <c r="E50">
        <v>7210</v>
      </c>
    </row>
    <row r="51" spans="1:5" ht="15" hidden="1">
      <c r="A51" t="s">
        <v>205</v>
      </c>
      <c r="B51" s="141">
        <v>45472</v>
      </c>
      <c r="C51">
        <v>5</v>
      </c>
      <c r="D51" t="s">
        <v>201</v>
      </c>
      <c r="E51">
        <v>771</v>
      </c>
    </row>
    <row r="52" spans="1:5" ht="15">
      <c r="A52" t="s">
        <v>205</v>
      </c>
      <c r="B52" s="141">
        <v>45472</v>
      </c>
      <c r="C52">
        <v>6</v>
      </c>
      <c r="D52" t="s">
        <v>202</v>
      </c>
      <c r="E52">
        <v>686</v>
      </c>
    </row>
    <row r="53" spans="1:5" ht="15" hidden="1">
      <c r="A53" t="s">
        <v>205</v>
      </c>
      <c r="B53" s="141">
        <v>45472</v>
      </c>
      <c r="C53">
        <v>5</v>
      </c>
      <c r="D53" t="s">
        <v>203</v>
      </c>
      <c r="E53">
        <v>546</v>
      </c>
    </row>
    <row r="54" spans="1:5" ht="15" hidden="1">
      <c r="A54" t="s">
        <v>205</v>
      </c>
      <c r="B54" s="141">
        <v>45472</v>
      </c>
      <c r="C54">
        <v>5</v>
      </c>
      <c r="D54" t="s">
        <v>198</v>
      </c>
      <c r="E54">
        <v>11647</v>
      </c>
    </row>
    <row r="55" spans="1:5" ht="15">
      <c r="A55" t="s">
        <v>205</v>
      </c>
      <c r="B55" s="141">
        <v>45472</v>
      </c>
      <c r="C55">
        <v>7</v>
      </c>
      <c r="D55" t="s">
        <v>195</v>
      </c>
      <c r="E55">
        <v>8222</v>
      </c>
    </row>
    <row r="56" spans="1:5" ht="15" hidden="1">
      <c r="A56" t="s">
        <v>205</v>
      </c>
      <c r="B56" s="141">
        <v>45472</v>
      </c>
      <c r="C56">
        <v>4</v>
      </c>
      <c r="D56" t="s">
        <v>198</v>
      </c>
      <c r="E56">
        <v>13</v>
      </c>
    </row>
    <row r="57" spans="1:5" ht="15">
      <c r="A57" t="s">
        <v>205</v>
      </c>
      <c r="B57" s="141">
        <v>45472</v>
      </c>
      <c r="C57">
        <v>6</v>
      </c>
      <c r="D57" t="s">
        <v>200</v>
      </c>
      <c r="E57">
        <v>2222</v>
      </c>
    </row>
    <row r="58" spans="1:5" ht="15">
      <c r="A58" t="s">
        <v>205</v>
      </c>
      <c r="B58" s="141">
        <v>45472</v>
      </c>
      <c r="C58">
        <v>7</v>
      </c>
      <c r="D58" t="s">
        <v>700</v>
      </c>
      <c r="E58">
        <v>1591</v>
      </c>
    </row>
    <row r="59" spans="1:5" ht="15" hidden="1">
      <c r="A59" t="s">
        <v>205</v>
      </c>
      <c r="B59" s="141">
        <v>45472</v>
      </c>
      <c r="C59">
        <v>4</v>
      </c>
      <c r="D59" t="s">
        <v>200</v>
      </c>
      <c r="E59">
        <v>66</v>
      </c>
    </row>
    <row r="60" spans="1:5" ht="15">
      <c r="A60" t="s">
        <v>205</v>
      </c>
      <c r="B60" s="141">
        <v>45472</v>
      </c>
      <c r="C60">
        <v>7</v>
      </c>
      <c r="D60" t="s">
        <v>200</v>
      </c>
      <c r="E60">
        <v>1022</v>
      </c>
    </row>
    <row r="61" spans="1:5" ht="15">
      <c r="A61" t="s">
        <v>205</v>
      </c>
      <c r="B61" s="141">
        <v>45472</v>
      </c>
      <c r="C61">
        <v>6</v>
      </c>
      <c r="D61" t="s">
        <v>201</v>
      </c>
      <c r="E61">
        <v>757</v>
      </c>
    </row>
    <row r="62" spans="1:5" ht="15" hidden="1">
      <c r="A62" t="s">
        <v>205</v>
      </c>
      <c r="B62" s="141">
        <v>45472</v>
      </c>
      <c r="C62">
        <v>5</v>
      </c>
      <c r="D62" t="s">
        <v>202</v>
      </c>
      <c r="E62">
        <v>205</v>
      </c>
    </row>
    <row r="63" spans="1:5" ht="15" hidden="1">
      <c r="A63" t="s">
        <v>205</v>
      </c>
      <c r="B63" s="141">
        <v>45472</v>
      </c>
      <c r="C63">
        <v>5</v>
      </c>
      <c r="D63" t="s">
        <v>195</v>
      </c>
      <c r="E63">
        <v>60506</v>
      </c>
    </row>
    <row r="64" spans="1:5" ht="15">
      <c r="A64" t="s">
        <v>205</v>
      </c>
      <c r="B64" s="141">
        <v>45472</v>
      </c>
      <c r="C64">
        <v>6</v>
      </c>
      <c r="D64" t="s">
        <v>203</v>
      </c>
      <c r="E64">
        <v>1183</v>
      </c>
    </row>
    <row r="65" spans="1:5" ht="15" hidden="1">
      <c r="A65" t="s">
        <v>205</v>
      </c>
      <c r="B65" s="141">
        <v>45472</v>
      </c>
      <c r="C65">
        <v>4</v>
      </c>
      <c r="D65" t="s">
        <v>201</v>
      </c>
      <c r="E65">
        <v>8</v>
      </c>
    </row>
    <row r="66" spans="1:5" ht="15">
      <c r="A66" t="s">
        <v>205</v>
      </c>
      <c r="B66" s="141">
        <v>45472</v>
      </c>
      <c r="C66">
        <v>7</v>
      </c>
      <c r="D66" t="s">
        <v>201</v>
      </c>
      <c r="E66">
        <v>57</v>
      </c>
    </row>
    <row r="67" spans="1:5" ht="15" hidden="1">
      <c r="A67" t="s">
        <v>205</v>
      </c>
      <c r="B67" s="141">
        <v>45472</v>
      </c>
      <c r="C67">
        <v>4</v>
      </c>
      <c r="D67" t="s">
        <v>202</v>
      </c>
      <c r="E67">
        <v>1</v>
      </c>
    </row>
    <row r="68" spans="1:5" ht="15">
      <c r="A68" t="s">
        <v>205</v>
      </c>
      <c r="B68" s="141">
        <v>45472</v>
      </c>
      <c r="C68">
        <v>7</v>
      </c>
      <c r="D68" t="s">
        <v>202</v>
      </c>
      <c r="E68">
        <v>11</v>
      </c>
    </row>
    <row r="69" spans="1:5" ht="15">
      <c r="A69" t="s">
        <v>205</v>
      </c>
      <c r="B69" s="141">
        <v>45472</v>
      </c>
      <c r="C69">
        <v>7</v>
      </c>
      <c r="D69" t="s">
        <v>203</v>
      </c>
      <c r="E69">
        <v>293</v>
      </c>
    </row>
    <row r="70" spans="1:5" ht="15" hidden="1">
      <c r="A70" t="s">
        <v>205</v>
      </c>
      <c r="B70" s="141">
        <v>45472</v>
      </c>
      <c r="C70">
        <v>4</v>
      </c>
      <c r="D70" t="s">
        <v>195</v>
      </c>
      <c r="E70">
        <v>514</v>
      </c>
    </row>
    <row r="71" spans="1:5" ht="15">
      <c r="A71" t="s">
        <v>205</v>
      </c>
      <c r="B71" s="141">
        <v>45472</v>
      </c>
      <c r="C71">
        <v>6</v>
      </c>
      <c r="D71" t="s">
        <v>195</v>
      </c>
      <c r="E71">
        <v>36225</v>
      </c>
    </row>
    <row r="72" spans="1:5" ht="15" hidden="1">
      <c r="A72" t="s">
        <v>205</v>
      </c>
      <c r="B72" s="141">
        <v>45472</v>
      </c>
      <c r="C72">
        <v>5</v>
      </c>
      <c r="D72" t="s">
        <v>200</v>
      </c>
      <c r="E72">
        <v>11665</v>
      </c>
    </row>
    <row r="73" spans="1:5" ht="15">
      <c r="A73" t="s">
        <v>206</v>
      </c>
      <c r="B73" s="141">
        <v>45472</v>
      </c>
      <c r="C73">
        <v>6</v>
      </c>
      <c r="D73" t="s">
        <v>700</v>
      </c>
      <c r="E73">
        <v>4854</v>
      </c>
    </row>
    <row r="74" spans="1:5" ht="15" hidden="1">
      <c r="A74" t="s">
        <v>206</v>
      </c>
      <c r="B74" s="141">
        <v>45472</v>
      </c>
      <c r="C74">
        <v>5</v>
      </c>
      <c r="D74" t="s">
        <v>201</v>
      </c>
      <c r="E74">
        <v>264</v>
      </c>
    </row>
    <row r="75" spans="1:5" ht="15">
      <c r="A75" t="s">
        <v>206</v>
      </c>
      <c r="B75" s="141">
        <v>45472</v>
      </c>
      <c r="C75">
        <v>6</v>
      </c>
      <c r="D75" t="s">
        <v>202</v>
      </c>
      <c r="E75">
        <v>294</v>
      </c>
    </row>
    <row r="76" spans="1:5" ht="15" hidden="1">
      <c r="A76" t="s">
        <v>206</v>
      </c>
      <c r="B76" s="141">
        <v>45472</v>
      </c>
      <c r="C76">
        <v>5</v>
      </c>
      <c r="D76" t="s">
        <v>203</v>
      </c>
      <c r="E76">
        <v>468</v>
      </c>
    </row>
    <row r="77" spans="1:5" ht="15" hidden="1">
      <c r="A77" t="s">
        <v>206</v>
      </c>
      <c r="B77" s="141">
        <v>45472</v>
      </c>
      <c r="C77">
        <v>5</v>
      </c>
      <c r="D77" t="s">
        <v>198</v>
      </c>
      <c r="E77">
        <v>7340</v>
      </c>
    </row>
    <row r="78" spans="1:5" ht="15">
      <c r="A78" t="s">
        <v>206</v>
      </c>
      <c r="B78" s="141">
        <v>45472</v>
      </c>
      <c r="C78">
        <v>7</v>
      </c>
      <c r="D78" t="s">
        <v>195</v>
      </c>
      <c r="E78">
        <v>4728</v>
      </c>
    </row>
    <row r="79" spans="1:5" ht="15" hidden="1">
      <c r="A79" t="s">
        <v>206</v>
      </c>
      <c r="B79" s="141">
        <v>45472</v>
      </c>
      <c r="C79">
        <v>4</v>
      </c>
      <c r="D79" t="s">
        <v>198</v>
      </c>
      <c r="E79">
        <v>5</v>
      </c>
    </row>
    <row r="80" spans="1:5" ht="15">
      <c r="A80" t="s">
        <v>206</v>
      </c>
      <c r="B80" s="141">
        <v>45472</v>
      </c>
      <c r="C80">
        <v>6</v>
      </c>
      <c r="D80" t="s">
        <v>200</v>
      </c>
      <c r="E80">
        <v>923</v>
      </c>
    </row>
    <row r="81" spans="1:5" ht="15" hidden="1">
      <c r="A81" t="s">
        <v>206</v>
      </c>
      <c r="B81" s="141">
        <v>45472</v>
      </c>
      <c r="C81">
        <v>5</v>
      </c>
      <c r="D81" t="s">
        <v>195</v>
      </c>
      <c r="E81">
        <v>32242</v>
      </c>
    </row>
    <row r="82" spans="1:5" ht="15">
      <c r="A82" t="s">
        <v>206</v>
      </c>
      <c r="B82" s="141">
        <v>45472</v>
      </c>
      <c r="C82">
        <v>6</v>
      </c>
      <c r="D82" t="s">
        <v>203</v>
      </c>
      <c r="E82">
        <v>542</v>
      </c>
    </row>
    <row r="83" spans="1:5" ht="15" hidden="1">
      <c r="A83" t="s">
        <v>206</v>
      </c>
      <c r="B83" s="141">
        <v>45472</v>
      </c>
      <c r="C83">
        <v>4</v>
      </c>
      <c r="D83" t="s">
        <v>195</v>
      </c>
      <c r="E83">
        <v>195</v>
      </c>
    </row>
    <row r="84" spans="1:5" ht="15">
      <c r="A84" t="s">
        <v>206</v>
      </c>
      <c r="B84" s="141">
        <v>45472</v>
      </c>
      <c r="C84">
        <v>6</v>
      </c>
      <c r="D84" t="s">
        <v>195</v>
      </c>
      <c r="E84">
        <v>18846</v>
      </c>
    </row>
    <row r="85" spans="1:5" ht="15" hidden="1">
      <c r="A85" t="s">
        <v>206</v>
      </c>
      <c r="B85" s="141">
        <v>45472</v>
      </c>
      <c r="C85">
        <v>5</v>
      </c>
      <c r="D85" t="s">
        <v>200</v>
      </c>
      <c r="E85">
        <v>5091</v>
      </c>
    </row>
    <row r="86" spans="1:5" ht="15">
      <c r="A86" t="s">
        <v>206</v>
      </c>
      <c r="B86" s="141">
        <v>45472</v>
      </c>
      <c r="C86">
        <v>7</v>
      </c>
      <c r="D86" t="s">
        <v>700</v>
      </c>
      <c r="E86">
        <v>1165</v>
      </c>
    </row>
    <row r="87" spans="1:5" ht="15" hidden="1">
      <c r="A87" t="s">
        <v>206</v>
      </c>
      <c r="B87" s="141">
        <v>45472</v>
      </c>
      <c r="C87">
        <v>4</v>
      </c>
      <c r="D87" t="s">
        <v>200</v>
      </c>
      <c r="E87">
        <v>33</v>
      </c>
    </row>
    <row r="88" spans="1:5" ht="15">
      <c r="A88" t="s">
        <v>206</v>
      </c>
      <c r="B88" s="141">
        <v>45472</v>
      </c>
      <c r="C88">
        <v>7</v>
      </c>
      <c r="D88" t="s">
        <v>200</v>
      </c>
      <c r="E88">
        <v>555</v>
      </c>
    </row>
    <row r="89" spans="1:5" ht="15">
      <c r="A89" t="s">
        <v>206</v>
      </c>
      <c r="B89" s="141">
        <v>45472</v>
      </c>
      <c r="C89">
        <v>6</v>
      </c>
      <c r="D89" t="s">
        <v>201</v>
      </c>
      <c r="E89">
        <v>312</v>
      </c>
    </row>
    <row r="90" spans="1:5" ht="15" hidden="1">
      <c r="A90" t="s">
        <v>206</v>
      </c>
      <c r="B90" s="141">
        <v>45472</v>
      </c>
      <c r="C90">
        <v>5</v>
      </c>
      <c r="D90" t="s">
        <v>202</v>
      </c>
      <c r="E90">
        <v>78</v>
      </c>
    </row>
    <row r="91" spans="1:5" ht="15" hidden="1">
      <c r="A91" t="s">
        <v>206</v>
      </c>
      <c r="B91" s="141">
        <v>45472</v>
      </c>
      <c r="C91">
        <v>4</v>
      </c>
      <c r="D91" t="s">
        <v>201</v>
      </c>
      <c r="E91">
        <v>4</v>
      </c>
    </row>
    <row r="92" spans="1:5" ht="15">
      <c r="A92" t="s">
        <v>206</v>
      </c>
      <c r="B92" s="141">
        <v>45472</v>
      </c>
      <c r="C92">
        <v>7</v>
      </c>
      <c r="D92" t="s">
        <v>201</v>
      </c>
      <c r="E92">
        <v>33</v>
      </c>
    </row>
    <row r="93" spans="1:5" ht="15">
      <c r="A93" t="s">
        <v>206</v>
      </c>
      <c r="B93" s="141">
        <v>45472</v>
      </c>
      <c r="C93">
        <v>7</v>
      </c>
      <c r="D93" t="s">
        <v>202</v>
      </c>
      <c r="E93">
        <v>3</v>
      </c>
    </row>
    <row r="94" spans="1:5" ht="15" hidden="1">
      <c r="A94" t="s">
        <v>206</v>
      </c>
      <c r="B94" s="141">
        <v>45472</v>
      </c>
      <c r="C94">
        <v>4</v>
      </c>
      <c r="D94" t="s">
        <v>203</v>
      </c>
      <c r="E94">
        <v>4</v>
      </c>
    </row>
    <row r="95" spans="1:5" ht="15">
      <c r="A95" t="s">
        <v>206</v>
      </c>
      <c r="B95" s="141">
        <v>45472</v>
      </c>
      <c r="C95">
        <v>7</v>
      </c>
      <c r="D95" t="s">
        <v>203</v>
      </c>
      <c r="E95">
        <v>135</v>
      </c>
    </row>
    <row r="96" spans="1:5" ht="15" hidden="1">
      <c r="A96" t="s">
        <v>207</v>
      </c>
      <c r="B96" s="141">
        <v>45472</v>
      </c>
      <c r="C96">
        <v>4</v>
      </c>
      <c r="D96" t="s">
        <v>195</v>
      </c>
      <c r="E96">
        <v>274</v>
      </c>
    </row>
    <row r="97" spans="1:5" ht="15">
      <c r="A97" t="s">
        <v>207</v>
      </c>
      <c r="B97" s="141">
        <v>45472</v>
      </c>
      <c r="C97">
        <v>6</v>
      </c>
      <c r="D97" t="s">
        <v>700</v>
      </c>
      <c r="E97">
        <v>27352</v>
      </c>
    </row>
    <row r="98" spans="1:5" ht="15" hidden="1">
      <c r="A98" t="s">
        <v>207</v>
      </c>
      <c r="B98" s="141">
        <v>45472</v>
      </c>
      <c r="C98">
        <v>5</v>
      </c>
      <c r="D98" t="s">
        <v>201</v>
      </c>
      <c r="E98">
        <v>421</v>
      </c>
    </row>
    <row r="99" spans="1:5" ht="15">
      <c r="A99" t="s">
        <v>207</v>
      </c>
      <c r="B99" s="141">
        <v>45472</v>
      </c>
      <c r="C99">
        <v>6</v>
      </c>
      <c r="D99" t="s">
        <v>202</v>
      </c>
      <c r="E99">
        <v>355</v>
      </c>
    </row>
    <row r="100" spans="1:5" ht="15" hidden="1">
      <c r="A100" t="s">
        <v>207</v>
      </c>
      <c r="B100" s="141">
        <v>45472</v>
      </c>
      <c r="C100">
        <v>5</v>
      </c>
      <c r="D100" t="s">
        <v>203</v>
      </c>
      <c r="E100">
        <v>2057</v>
      </c>
    </row>
    <row r="101" spans="1:5" ht="15" hidden="1">
      <c r="A101" t="s">
        <v>207</v>
      </c>
      <c r="B101" s="141">
        <v>45472</v>
      </c>
      <c r="C101">
        <v>5</v>
      </c>
      <c r="D101" t="s">
        <v>195</v>
      </c>
      <c r="E101">
        <v>74571</v>
      </c>
    </row>
    <row r="102" spans="1:5" ht="15">
      <c r="A102" t="s">
        <v>207</v>
      </c>
      <c r="B102" s="141">
        <v>45472</v>
      </c>
      <c r="C102">
        <v>6</v>
      </c>
      <c r="D102" t="s">
        <v>203</v>
      </c>
      <c r="E102">
        <v>1222</v>
      </c>
    </row>
    <row r="103" spans="1:5" ht="15" hidden="1">
      <c r="A103" t="s">
        <v>207</v>
      </c>
      <c r="B103" s="141">
        <v>45472</v>
      </c>
      <c r="C103">
        <v>4</v>
      </c>
      <c r="D103" t="s">
        <v>201</v>
      </c>
      <c r="E103">
        <v>1</v>
      </c>
    </row>
    <row r="104" spans="1:5" ht="15">
      <c r="A104" t="s">
        <v>207</v>
      </c>
      <c r="B104" s="141">
        <v>45472</v>
      </c>
      <c r="C104">
        <v>7</v>
      </c>
      <c r="D104" t="s">
        <v>201</v>
      </c>
      <c r="E104">
        <v>21</v>
      </c>
    </row>
    <row r="105" spans="1:5" ht="15" hidden="1">
      <c r="A105" t="s">
        <v>207</v>
      </c>
      <c r="B105" s="141">
        <v>45472</v>
      </c>
      <c r="C105">
        <v>4</v>
      </c>
      <c r="D105" t="s">
        <v>202</v>
      </c>
      <c r="E105">
        <v>2</v>
      </c>
    </row>
    <row r="106" spans="1:5" ht="15">
      <c r="A106" t="s">
        <v>207</v>
      </c>
      <c r="B106" s="141">
        <v>45472</v>
      </c>
      <c r="C106">
        <v>7</v>
      </c>
      <c r="D106" t="s">
        <v>202</v>
      </c>
      <c r="E106">
        <v>1</v>
      </c>
    </row>
    <row r="107" spans="1:5" ht="15" hidden="1">
      <c r="A107" t="s">
        <v>207</v>
      </c>
      <c r="B107" s="141">
        <v>45472</v>
      </c>
      <c r="C107">
        <v>4</v>
      </c>
      <c r="D107" t="s">
        <v>203</v>
      </c>
      <c r="E107">
        <v>1</v>
      </c>
    </row>
    <row r="108" spans="1:5" ht="15">
      <c r="A108" t="s">
        <v>207</v>
      </c>
      <c r="B108" s="141">
        <v>45472</v>
      </c>
      <c r="C108">
        <v>7</v>
      </c>
      <c r="D108" t="s">
        <v>203</v>
      </c>
      <c r="E108">
        <v>219</v>
      </c>
    </row>
    <row r="109" spans="1:5" ht="15">
      <c r="A109" t="s">
        <v>207</v>
      </c>
      <c r="B109" s="141">
        <v>45472</v>
      </c>
      <c r="C109">
        <v>7</v>
      </c>
      <c r="D109" t="s">
        <v>195</v>
      </c>
      <c r="E109">
        <v>10776</v>
      </c>
    </row>
    <row r="110" spans="1:5" ht="15" hidden="1">
      <c r="A110" t="s">
        <v>207</v>
      </c>
      <c r="B110" s="141">
        <v>45472</v>
      </c>
      <c r="C110">
        <v>4</v>
      </c>
      <c r="D110" t="s">
        <v>198</v>
      </c>
      <c r="E110">
        <v>20</v>
      </c>
    </row>
    <row r="111" spans="1:5" ht="15">
      <c r="A111" t="s">
        <v>207</v>
      </c>
      <c r="B111" s="141">
        <v>45472</v>
      </c>
      <c r="C111">
        <v>6</v>
      </c>
      <c r="D111" t="s">
        <v>200</v>
      </c>
      <c r="E111">
        <v>2396</v>
      </c>
    </row>
    <row r="112" spans="1:5" ht="15">
      <c r="A112" t="s">
        <v>207</v>
      </c>
      <c r="B112" s="141">
        <v>45472</v>
      </c>
      <c r="C112">
        <v>6</v>
      </c>
      <c r="D112" t="s">
        <v>195</v>
      </c>
      <c r="E112">
        <v>51410</v>
      </c>
    </row>
    <row r="113" spans="1:5" ht="15" hidden="1">
      <c r="A113" t="s">
        <v>207</v>
      </c>
      <c r="B113" s="141">
        <v>45472</v>
      </c>
      <c r="C113">
        <v>5</v>
      </c>
      <c r="D113" t="s">
        <v>200</v>
      </c>
      <c r="E113">
        <v>9333</v>
      </c>
    </row>
    <row r="114" spans="1:5" ht="15" hidden="1">
      <c r="A114" t="s">
        <v>207</v>
      </c>
      <c r="B114" s="141">
        <v>45472</v>
      </c>
      <c r="C114">
        <v>5</v>
      </c>
      <c r="D114" t="s">
        <v>198</v>
      </c>
      <c r="E114">
        <v>47520</v>
      </c>
    </row>
    <row r="115" spans="1:5" ht="15">
      <c r="A115" t="s">
        <v>207</v>
      </c>
      <c r="B115" s="141">
        <v>45472</v>
      </c>
      <c r="C115">
        <v>7</v>
      </c>
      <c r="D115" t="s">
        <v>700</v>
      </c>
      <c r="E115">
        <v>5144</v>
      </c>
    </row>
    <row r="116" spans="1:5" ht="15" hidden="1">
      <c r="A116" t="s">
        <v>207</v>
      </c>
      <c r="B116" s="141">
        <v>45472</v>
      </c>
      <c r="C116">
        <v>4</v>
      </c>
      <c r="D116" t="s">
        <v>200</v>
      </c>
      <c r="E116">
        <v>36</v>
      </c>
    </row>
    <row r="117" spans="1:5" ht="15">
      <c r="A117" t="s">
        <v>207</v>
      </c>
      <c r="B117" s="141">
        <v>45472</v>
      </c>
      <c r="C117">
        <v>7</v>
      </c>
      <c r="D117" t="s">
        <v>200</v>
      </c>
      <c r="E117">
        <v>922</v>
      </c>
    </row>
    <row r="118" spans="1:5" ht="15">
      <c r="A118" t="s">
        <v>207</v>
      </c>
      <c r="B118" s="141">
        <v>45472</v>
      </c>
      <c r="C118">
        <v>6</v>
      </c>
      <c r="D118" t="s">
        <v>201</v>
      </c>
      <c r="E118">
        <v>489</v>
      </c>
    </row>
    <row r="119" spans="1:5" ht="15" hidden="1">
      <c r="A119" t="s">
        <v>207</v>
      </c>
      <c r="B119" s="141">
        <v>45472</v>
      </c>
      <c r="C119">
        <v>5</v>
      </c>
      <c r="D119" t="s">
        <v>202</v>
      </c>
      <c r="E119">
        <v>140</v>
      </c>
    </row>
    <row r="120" spans="1:5" ht="15" hidden="1">
      <c r="A120" t="s">
        <v>208</v>
      </c>
      <c r="B120" s="141">
        <v>45472</v>
      </c>
      <c r="C120">
        <v>5</v>
      </c>
      <c r="D120" t="s">
        <v>198</v>
      </c>
      <c r="E120">
        <v>8144892</v>
      </c>
    </row>
    <row r="121" spans="1:5" ht="15">
      <c r="A121" t="s">
        <v>208</v>
      </c>
      <c r="B121" s="141">
        <v>45472</v>
      </c>
      <c r="C121">
        <v>7</v>
      </c>
      <c r="D121" t="s">
        <v>195</v>
      </c>
      <c r="E121">
        <v>2151412</v>
      </c>
    </row>
    <row r="122" spans="1:5" ht="15" hidden="1">
      <c r="A122" t="s">
        <v>208</v>
      </c>
      <c r="B122" s="141">
        <v>45472</v>
      </c>
      <c r="C122">
        <v>4</v>
      </c>
      <c r="D122" t="s">
        <v>198</v>
      </c>
      <c r="E122">
        <v>6267</v>
      </c>
    </row>
    <row r="123" spans="1:5" ht="15">
      <c r="A123" t="s">
        <v>208</v>
      </c>
      <c r="B123" s="141">
        <v>45472</v>
      </c>
      <c r="C123">
        <v>6</v>
      </c>
      <c r="D123" t="s">
        <v>200</v>
      </c>
      <c r="E123">
        <v>802609</v>
      </c>
    </row>
    <row r="124" spans="1:5" ht="15">
      <c r="A124" t="s">
        <v>208</v>
      </c>
      <c r="B124" s="141">
        <v>45472</v>
      </c>
      <c r="C124">
        <v>6</v>
      </c>
      <c r="D124" t="s">
        <v>195</v>
      </c>
      <c r="E124">
        <v>9324408</v>
      </c>
    </row>
    <row r="125" spans="1:5" ht="15" hidden="1">
      <c r="A125" t="s">
        <v>208</v>
      </c>
      <c r="B125" s="141">
        <v>45472</v>
      </c>
      <c r="C125">
        <v>5</v>
      </c>
      <c r="D125" t="s">
        <v>200</v>
      </c>
      <c r="E125">
        <v>6351502</v>
      </c>
    </row>
    <row r="126" spans="1:5" ht="15">
      <c r="A126" t="s">
        <v>208</v>
      </c>
      <c r="B126" s="141">
        <v>45472</v>
      </c>
      <c r="C126">
        <v>6</v>
      </c>
      <c r="D126" t="s">
        <v>700</v>
      </c>
      <c r="E126">
        <v>6207585</v>
      </c>
    </row>
    <row r="127" spans="1:5" ht="15" hidden="1">
      <c r="A127" t="s">
        <v>208</v>
      </c>
      <c r="B127" s="141">
        <v>45472</v>
      </c>
      <c r="C127">
        <v>5</v>
      </c>
      <c r="D127" t="s">
        <v>201</v>
      </c>
      <c r="E127">
        <v>4660026</v>
      </c>
    </row>
    <row r="128" spans="1:5" ht="15">
      <c r="A128" t="s">
        <v>208</v>
      </c>
      <c r="B128" s="141">
        <v>45472</v>
      </c>
      <c r="C128">
        <v>6</v>
      </c>
      <c r="D128" t="s">
        <v>202</v>
      </c>
      <c r="E128">
        <v>1865302</v>
      </c>
    </row>
    <row r="129" spans="1:5" ht="15" hidden="1">
      <c r="A129" t="s">
        <v>208</v>
      </c>
      <c r="B129" s="141">
        <v>45472</v>
      </c>
      <c r="C129">
        <v>5</v>
      </c>
      <c r="D129" t="s">
        <v>203</v>
      </c>
      <c r="E129">
        <v>772962</v>
      </c>
    </row>
    <row r="130" spans="1:5" ht="15" hidden="1">
      <c r="A130" t="s">
        <v>208</v>
      </c>
      <c r="B130" s="141">
        <v>45472</v>
      </c>
      <c r="C130">
        <v>5</v>
      </c>
      <c r="D130" t="s">
        <v>195</v>
      </c>
      <c r="E130">
        <v>26745246</v>
      </c>
    </row>
    <row r="131" spans="1:5" ht="15">
      <c r="A131" t="s">
        <v>208</v>
      </c>
      <c r="B131" s="141">
        <v>45472</v>
      </c>
      <c r="C131">
        <v>6</v>
      </c>
      <c r="D131" t="s">
        <v>203</v>
      </c>
      <c r="E131">
        <v>3096832</v>
      </c>
    </row>
    <row r="132" spans="1:5" ht="15">
      <c r="A132" t="s">
        <v>208</v>
      </c>
      <c r="B132" s="141">
        <v>45472</v>
      </c>
      <c r="C132">
        <v>7</v>
      </c>
      <c r="D132" t="s">
        <v>700</v>
      </c>
      <c r="E132">
        <v>1130176</v>
      </c>
    </row>
    <row r="133" spans="1:5" ht="15" hidden="1">
      <c r="A133" t="s">
        <v>208</v>
      </c>
      <c r="B133" s="141">
        <v>45472</v>
      </c>
      <c r="C133">
        <v>4</v>
      </c>
      <c r="D133" t="s">
        <v>200</v>
      </c>
      <c r="E133">
        <v>36089</v>
      </c>
    </row>
    <row r="134" spans="1:5" ht="15">
      <c r="A134" t="s">
        <v>208</v>
      </c>
      <c r="B134" s="141">
        <v>45472</v>
      </c>
      <c r="C134">
        <v>7</v>
      </c>
      <c r="D134" t="s">
        <v>200</v>
      </c>
      <c r="E134">
        <v>367454</v>
      </c>
    </row>
    <row r="135" spans="1:5" ht="15">
      <c r="A135" t="s">
        <v>208</v>
      </c>
      <c r="B135" s="141">
        <v>45472</v>
      </c>
      <c r="C135">
        <v>6</v>
      </c>
      <c r="D135" t="s">
        <v>201</v>
      </c>
      <c r="E135">
        <v>817063</v>
      </c>
    </row>
    <row r="136" spans="1:5" ht="15" hidden="1">
      <c r="A136" t="s">
        <v>208</v>
      </c>
      <c r="B136" s="141">
        <v>45472</v>
      </c>
      <c r="C136">
        <v>5</v>
      </c>
      <c r="D136" t="s">
        <v>202</v>
      </c>
      <c r="E136">
        <v>10456347</v>
      </c>
    </row>
    <row r="137" spans="1:5" ht="15" hidden="1">
      <c r="A137" t="s">
        <v>208</v>
      </c>
      <c r="B137" s="141">
        <v>45472</v>
      </c>
      <c r="C137">
        <v>4</v>
      </c>
      <c r="D137" t="s">
        <v>195</v>
      </c>
      <c r="E137">
        <v>199891</v>
      </c>
    </row>
    <row r="138" spans="1:5" ht="15" hidden="1">
      <c r="A138" t="s">
        <v>208</v>
      </c>
      <c r="B138" s="141">
        <v>45472</v>
      </c>
      <c r="C138">
        <v>4</v>
      </c>
      <c r="D138" t="s">
        <v>201</v>
      </c>
      <c r="E138">
        <v>21658</v>
      </c>
    </row>
    <row r="139" spans="1:5" ht="15">
      <c r="A139" t="s">
        <v>208</v>
      </c>
      <c r="B139" s="141">
        <v>45472</v>
      </c>
      <c r="C139">
        <v>7</v>
      </c>
      <c r="D139" t="s">
        <v>201</v>
      </c>
      <c r="E139">
        <v>245641</v>
      </c>
    </row>
    <row r="140" spans="1:5" ht="15" hidden="1">
      <c r="A140" t="s">
        <v>208</v>
      </c>
      <c r="B140" s="141">
        <v>45472</v>
      </c>
      <c r="C140">
        <v>4</v>
      </c>
      <c r="D140" t="s">
        <v>202</v>
      </c>
      <c r="E140">
        <v>3510</v>
      </c>
    </row>
    <row r="141" spans="1:5" ht="15">
      <c r="A141" t="s">
        <v>208</v>
      </c>
      <c r="B141" s="141">
        <v>45472</v>
      </c>
      <c r="C141">
        <v>7</v>
      </c>
      <c r="D141" t="s">
        <v>202</v>
      </c>
      <c r="E141">
        <v>105495</v>
      </c>
    </row>
    <row r="142" spans="1:5" ht="15" hidden="1">
      <c r="A142" t="s">
        <v>208</v>
      </c>
      <c r="B142" s="141">
        <v>45472</v>
      </c>
      <c r="C142">
        <v>4</v>
      </c>
      <c r="D142" t="s">
        <v>203</v>
      </c>
      <c r="E142">
        <v>38355</v>
      </c>
    </row>
    <row r="143" spans="1:5" ht="15">
      <c r="A143" t="s">
        <v>208</v>
      </c>
      <c r="B143" s="141">
        <v>45472</v>
      </c>
      <c r="C143">
        <v>7</v>
      </c>
      <c r="D143" t="s">
        <v>203</v>
      </c>
      <c r="E143">
        <v>279028</v>
      </c>
    </row>
    <row r="144" spans="1:5" ht="15" hidden="1">
      <c r="A144" t="s">
        <v>209</v>
      </c>
      <c r="B144" s="141">
        <v>45472</v>
      </c>
      <c r="C144">
        <v>4</v>
      </c>
      <c r="D144" t="s">
        <v>195</v>
      </c>
      <c r="E144">
        <v>100239</v>
      </c>
    </row>
    <row r="145" spans="1:5" ht="15" hidden="1">
      <c r="A145" t="s">
        <v>209</v>
      </c>
      <c r="B145" s="141">
        <v>45472</v>
      </c>
      <c r="C145">
        <v>5</v>
      </c>
      <c r="D145" t="s">
        <v>195</v>
      </c>
      <c r="E145">
        <v>20325709</v>
      </c>
    </row>
    <row r="146" spans="1:5" ht="15">
      <c r="A146" t="s">
        <v>209</v>
      </c>
      <c r="B146" s="141">
        <v>45472</v>
      </c>
      <c r="C146">
        <v>6</v>
      </c>
      <c r="D146" t="s">
        <v>203</v>
      </c>
      <c r="E146">
        <v>1751554</v>
      </c>
    </row>
    <row r="147" spans="1:5" ht="15">
      <c r="A147" t="s">
        <v>209</v>
      </c>
      <c r="B147" s="141">
        <v>45472</v>
      </c>
      <c r="C147">
        <v>7</v>
      </c>
      <c r="D147" t="s">
        <v>195</v>
      </c>
      <c r="E147">
        <v>2870473</v>
      </c>
    </row>
    <row r="148" spans="1:5" ht="15" hidden="1">
      <c r="A148" t="s">
        <v>209</v>
      </c>
      <c r="B148" s="141">
        <v>45472</v>
      </c>
      <c r="C148">
        <v>4</v>
      </c>
      <c r="D148" t="s">
        <v>198</v>
      </c>
      <c r="E148">
        <v>4919</v>
      </c>
    </row>
    <row r="149" spans="1:5" ht="15">
      <c r="A149" t="s">
        <v>209</v>
      </c>
      <c r="B149" s="141">
        <v>45472</v>
      </c>
      <c r="C149">
        <v>6</v>
      </c>
      <c r="D149" t="s">
        <v>200</v>
      </c>
      <c r="E149">
        <v>910657</v>
      </c>
    </row>
    <row r="150" spans="1:5" ht="15">
      <c r="A150" t="s">
        <v>209</v>
      </c>
      <c r="B150" s="141">
        <v>45472</v>
      </c>
      <c r="C150">
        <v>7</v>
      </c>
      <c r="D150" t="s">
        <v>700</v>
      </c>
      <c r="E150">
        <v>1126920</v>
      </c>
    </row>
    <row r="151" spans="1:5" ht="15" hidden="1">
      <c r="A151" t="s">
        <v>209</v>
      </c>
      <c r="B151" s="141">
        <v>45472</v>
      </c>
      <c r="C151">
        <v>4</v>
      </c>
      <c r="D151" t="s">
        <v>200</v>
      </c>
      <c r="E151">
        <v>10883</v>
      </c>
    </row>
    <row r="152" spans="1:5" ht="15">
      <c r="A152" t="s">
        <v>209</v>
      </c>
      <c r="B152" s="141">
        <v>45472</v>
      </c>
      <c r="C152">
        <v>7</v>
      </c>
      <c r="D152" t="s">
        <v>200</v>
      </c>
      <c r="E152">
        <v>437086</v>
      </c>
    </row>
    <row r="153" spans="1:5" ht="15">
      <c r="A153" t="s">
        <v>209</v>
      </c>
      <c r="B153" s="141">
        <v>45472</v>
      </c>
      <c r="C153">
        <v>6</v>
      </c>
      <c r="D153" t="s">
        <v>201</v>
      </c>
      <c r="E153">
        <v>689501</v>
      </c>
    </row>
    <row r="154" spans="1:5" ht="15" hidden="1">
      <c r="A154" t="s">
        <v>209</v>
      </c>
      <c r="B154" s="141">
        <v>45472</v>
      </c>
      <c r="C154">
        <v>5</v>
      </c>
      <c r="D154" t="s">
        <v>202</v>
      </c>
      <c r="E154">
        <v>4340630</v>
      </c>
    </row>
    <row r="155" spans="1:5" ht="15" hidden="1">
      <c r="A155" t="s">
        <v>209</v>
      </c>
      <c r="B155" s="141">
        <v>45472</v>
      </c>
      <c r="C155">
        <v>4</v>
      </c>
      <c r="D155" t="s">
        <v>201</v>
      </c>
      <c r="E155">
        <v>163</v>
      </c>
    </row>
    <row r="156" spans="1:5" ht="15">
      <c r="A156" t="s">
        <v>209</v>
      </c>
      <c r="B156" s="141">
        <v>45472</v>
      </c>
      <c r="C156">
        <v>7</v>
      </c>
      <c r="D156" t="s">
        <v>201</v>
      </c>
      <c r="E156">
        <v>159226</v>
      </c>
    </row>
    <row r="157" spans="1:5" ht="15" hidden="1">
      <c r="A157" t="s">
        <v>209</v>
      </c>
      <c r="B157" s="141">
        <v>45472</v>
      </c>
      <c r="C157">
        <v>4</v>
      </c>
      <c r="D157" t="s">
        <v>202</v>
      </c>
      <c r="E157">
        <v>121023</v>
      </c>
    </row>
    <row r="158" spans="1:5" ht="15">
      <c r="A158" t="s">
        <v>209</v>
      </c>
      <c r="B158" s="141">
        <v>45472</v>
      </c>
      <c r="C158">
        <v>7</v>
      </c>
      <c r="D158" t="s">
        <v>202</v>
      </c>
      <c r="E158">
        <v>127421</v>
      </c>
    </row>
    <row r="159" spans="1:5" ht="15" hidden="1">
      <c r="A159" t="s">
        <v>209</v>
      </c>
      <c r="B159" s="141">
        <v>45472</v>
      </c>
      <c r="C159">
        <v>4</v>
      </c>
      <c r="D159" t="s">
        <v>203</v>
      </c>
      <c r="E159">
        <v>12875</v>
      </c>
    </row>
    <row r="160" spans="1:5" ht="15">
      <c r="A160" t="s">
        <v>209</v>
      </c>
      <c r="B160" s="141">
        <v>45472</v>
      </c>
      <c r="C160">
        <v>7</v>
      </c>
      <c r="D160" t="s">
        <v>203</v>
      </c>
      <c r="E160">
        <v>244355</v>
      </c>
    </row>
    <row r="161" spans="1:5" ht="15">
      <c r="A161" t="s">
        <v>209</v>
      </c>
      <c r="B161" s="141">
        <v>45472</v>
      </c>
      <c r="C161">
        <v>6</v>
      </c>
      <c r="D161" t="s">
        <v>195</v>
      </c>
      <c r="E161">
        <v>12459130</v>
      </c>
    </row>
    <row r="162" spans="1:5" ht="15" hidden="1">
      <c r="A162" t="s">
        <v>209</v>
      </c>
      <c r="B162" s="141">
        <v>45472</v>
      </c>
      <c r="C162">
        <v>5</v>
      </c>
      <c r="D162" t="s">
        <v>200</v>
      </c>
      <c r="E162">
        <v>3609243</v>
      </c>
    </row>
    <row r="163" spans="1:5" ht="15" hidden="1">
      <c r="A163" t="s">
        <v>209</v>
      </c>
      <c r="B163" s="141">
        <v>45472</v>
      </c>
      <c r="C163">
        <v>5</v>
      </c>
      <c r="D163" t="s">
        <v>198</v>
      </c>
      <c r="E163">
        <v>8413914</v>
      </c>
    </row>
    <row r="164" spans="1:5" ht="15">
      <c r="A164" t="s">
        <v>209</v>
      </c>
      <c r="B164" s="141">
        <v>45472</v>
      </c>
      <c r="C164">
        <v>6</v>
      </c>
      <c r="D164" t="s">
        <v>700</v>
      </c>
      <c r="E164">
        <v>5888607</v>
      </c>
    </row>
    <row r="165" spans="1:5" ht="15" hidden="1">
      <c r="A165" t="s">
        <v>209</v>
      </c>
      <c r="B165" s="141">
        <v>45472</v>
      </c>
      <c r="C165">
        <v>5</v>
      </c>
      <c r="D165" t="s">
        <v>201</v>
      </c>
      <c r="E165">
        <v>2195744</v>
      </c>
    </row>
    <row r="166" spans="1:5" ht="15">
      <c r="A166" t="s">
        <v>209</v>
      </c>
      <c r="B166" s="141">
        <v>45472</v>
      </c>
      <c r="C166">
        <v>6</v>
      </c>
      <c r="D166" t="s">
        <v>202</v>
      </c>
      <c r="E166">
        <v>1608145</v>
      </c>
    </row>
    <row r="167" spans="1:5" ht="15" hidden="1">
      <c r="A167" t="s">
        <v>209</v>
      </c>
      <c r="B167" s="141">
        <v>45472</v>
      </c>
      <c r="C167">
        <v>5</v>
      </c>
      <c r="D167" t="s">
        <v>203</v>
      </c>
      <c r="E167">
        <v>635282</v>
      </c>
    </row>
    <row r="168" spans="1:5" ht="15" hidden="1">
      <c r="A168" t="s">
        <v>210</v>
      </c>
      <c r="B168" s="141">
        <v>45472</v>
      </c>
      <c r="C168">
        <v>5</v>
      </c>
      <c r="D168" t="s">
        <v>198</v>
      </c>
      <c r="E168">
        <v>104054726</v>
      </c>
    </row>
    <row r="169" spans="1:5" ht="15">
      <c r="A169" t="s">
        <v>210</v>
      </c>
      <c r="B169" s="141">
        <v>45472</v>
      </c>
      <c r="C169">
        <v>6</v>
      </c>
      <c r="D169" t="s">
        <v>700</v>
      </c>
      <c r="E169">
        <v>56177254</v>
      </c>
    </row>
    <row r="170" spans="1:5" ht="15" hidden="1">
      <c r="A170" t="s">
        <v>210</v>
      </c>
      <c r="B170" s="141">
        <v>45472</v>
      </c>
      <c r="C170">
        <v>5</v>
      </c>
      <c r="D170" t="s">
        <v>201</v>
      </c>
      <c r="E170">
        <v>12854567</v>
      </c>
    </row>
    <row r="171" spans="1:5" ht="15">
      <c r="A171" t="s">
        <v>210</v>
      </c>
      <c r="B171" s="141">
        <v>45472</v>
      </c>
      <c r="C171">
        <v>6</v>
      </c>
      <c r="D171" t="s">
        <v>202</v>
      </c>
      <c r="E171">
        <v>5128827</v>
      </c>
    </row>
    <row r="172" spans="1:5" ht="15" hidden="1">
      <c r="A172" t="s">
        <v>210</v>
      </c>
      <c r="B172" s="141">
        <v>45472</v>
      </c>
      <c r="C172">
        <v>5</v>
      </c>
      <c r="D172" t="s">
        <v>203</v>
      </c>
      <c r="E172">
        <v>3465115</v>
      </c>
    </row>
    <row r="173" spans="1:5" ht="15" hidden="1">
      <c r="A173" t="s">
        <v>210</v>
      </c>
      <c r="B173" s="141">
        <v>45472</v>
      </c>
      <c r="C173">
        <v>4</v>
      </c>
      <c r="D173" t="s">
        <v>195</v>
      </c>
      <c r="E173">
        <v>525851</v>
      </c>
    </row>
    <row r="174" spans="1:5" ht="15">
      <c r="A174" t="s">
        <v>210</v>
      </c>
      <c r="B174" s="141">
        <v>45472</v>
      </c>
      <c r="C174">
        <v>7</v>
      </c>
      <c r="D174" t="s">
        <v>195</v>
      </c>
      <c r="E174">
        <v>14095811</v>
      </c>
    </row>
    <row r="175" spans="1:5" ht="15" hidden="1">
      <c r="A175" t="s">
        <v>210</v>
      </c>
      <c r="B175" s="141">
        <v>45472</v>
      </c>
      <c r="C175">
        <v>4</v>
      </c>
      <c r="D175" t="s">
        <v>198</v>
      </c>
      <c r="E175">
        <v>35192</v>
      </c>
    </row>
    <row r="176" spans="1:5" ht="15">
      <c r="A176" t="s">
        <v>210</v>
      </c>
      <c r="B176" s="141">
        <v>45472</v>
      </c>
      <c r="C176">
        <v>6</v>
      </c>
      <c r="D176" t="s">
        <v>200</v>
      </c>
      <c r="E176">
        <v>3118164</v>
      </c>
    </row>
    <row r="177" spans="1:5" ht="15">
      <c r="A177" t="s">
        <v>210</v>
      </c>
      <c r="B177" s="141">
        <v>45472</v>
      </c>
      <c r="C177">
        <v>7</v>
      </c>
      <c r="D177" t="s">
        <v>700</v>
      </c>
      <c r="E177">
        <v>9173161</v>
      </c>
    </row>
    <row r="178" spans="1:5" ht="15" hidden="1">
      <c r="A178" t="s">
        <v>210</v>
      </c>
      <c r="B178" s="141">
        <v>45472</v>
      </c>
      <c r="C178">
        <v>4</v>
      </c>
      <c r="D178" t="s">
        <v>200</v>
      </c>
      <c r="E178">
        <v>26418</v>
      </c>
    </row>
    <row r="179" spans="1:5" ht="15">
      <c r="A179" t="s">
        <v>210</v>
      </c>
      <c r="B179" s="141">
        <v>45472</v>
      </c>
      <c r="C179">
        <v>7</v>
      </c>
      <c r="D179" t="s">
        <v>200</v>
      </c>
      <c r="E179">
        <v>1287432</v>
      </c>
    </row>
    <row r="180" spans="1:5" ht="15">
      <c r="A180" t="s">
        <v>210</v>
      </c>
      <c r="B180" s="141">
        <v>45472</v>
      </c>
      <c r="C180">
        <v>6</v>
      </c>
      <c r="D180" t="s">
        <v>201</v>
      </c>
      <c r="E180">
        <v>2105274</v>
      </c>
    </row>
    <row r="181" spans="1:5" ht="15" hidden="1">
      <c r="A181" t="s">
        <v>210</v>
      </c>
      <c r="B181" s="141">
        <v>45472</v>
      </c>
      <c r="C181">
        <v>5</v>
      </c>
      <c r="D181" t="s">
        <v>202</v>
      </c>
      <c r="E181">
        <v>18097503</v>
      </c>
    </row>
    <row r="182" spans="1:5" ht="15" hidden="1">
      <c r="A182" t="s">
        <v>210</v>
      </c>
      <c r="B182" s="141">
        <v>45472</v>
      </c>
      <c r="C182">
        <v>5</v>
      </c>
      <c r="D182" t="s">
        <v>195</v>
      </c>
      <c r="E182">
        <v>152986929</v>
      </c>
    </row>
    <row r="183" spans="1:5" ht="15">
      <c r="A183" t="s">
        <v>210</v>
      </c>
      <c r="B183" s="141">
        <v>45472</v>
      </c>
      <c r="C183">
        <v>6</v>
      </c>
      <c r="D183" t="s">
        <v>203</v>
      </c>
      <c r="E183">
        <v>5216609</v>
      </c>
    </row>
    <row r="184" spans="1:5" ht="15" hidden="1">
      <c r="A184" t="s">
        <v>210</v>
      </c>
      <c r="B184" s="141">
        <v>45472</v>
      </c>
      <c r="C184">
        <v>4</v>
      </c>
      <c r="D184" t="s">
        <v>201</v>
      </c>
      <c r="E184">
        <v>0</v>
      </c>
    </row>
    <row r="185" spans="1:5" ht="15">
      <c r="A185" t="s">
        <v>210</v>
      </c>
      <c r="B185" s="141">
        <v>45472</v>
      </c>
      <c r="C185">
        <v>7</v>
      </c>
      <c r="D185" t="s">
        <v>201</v>
      </c>
      <c r="E185">
        <v>555945</v>
      </c>
    </row>
    <row r="186" spans="1:5" ht="15" hidden="1">
      <c r="A186" t="s">
        <v>210</v>
      </c>
      <c r="B186" s="141">
        <v>45472</v>
      </c>
      <c r="C186">
        <v>4</v>
      </c>
      <c r="D186" t="s">
        <v>202</v>
      </c>
      <c r="E186">
        <v>36916</v>
      </c>
    </row>
    <row r="187" spans="1:5" ht="15">
      <c r="A187" t="s">
        <v>210</v>
      </c>
      <c r="B187" s="141">
        <v>45472</v>
      </c>
      <c r="C187">
        <v>7</v>
      </c>
      <c r="D187" t="s">
        <v>202</v>
      </c>
      <c r="E187">
        <v>23496</v>
      </c>
    </row>
    <row r="188" spans="1:5" ht="15" hidden="1">
      <c r="A188" t="s">
        <v>210</v>
      </c>
      <c r="B188" s="141">
        <v>45472</v>
      </c>
      <c r="C188">
        <v>4</v>
      </c>
      <c r="D188" t="s">
        <v>203</v>
      </c>
      <c r="E188">
        <v>61</v>
      </c>
    </row>
    <row r="189" spans="1:5" ht="15">
      <c r="A189" t="s">
        <v>210</v>
      </c>
      <c r="B189" s="141">
        <v>45472</v>
      </c>
      <c r="C189">
        <v>7</v>
      </c>
      <c r="D189" t="s">
        <v>203</v>
      </c>
      <c r="E189">
        <v>531644</v>
      </c>
    </row>
    <row r="190" spans="1:5" ht="15">
      <c r="A190" t="s">
        <v>210</v>
      </c>
      <c r="B190" s="141">
        <v>45472</v>
      </c>
      <c r="C190">
        <v>6</v>
      </c>
      <c r="D190" t="s">
        <v>195</v>
      </c>
      <c r="E190">
        <v>66388039</v>
      </c>
    </row>
    <row r="191" spans="1:5" ht="15" hidden="1">
      <c r="A191" t="s">
        <v>210</v>
      </c>
      <c r="B191" s="141">
        <v>45472</v>
      </c>
      <c r="C191">
        <v>5</v>
      </c>
      <c r="D191" t="s">
        <v>200</v>
      </c>
      <c r="E191">
        <v>11891193</v>
      </c>
    </row>
    <row r="192" spans="1:5" ht="15" hidden="1">
      <c r="A192" t="s">
        <v>211</v>
      </c>
      <c r="B192" s="141">
        <v>45472</v>
      </c>
      <c r="C192">
        <v>5</v>
      </c>
      <c r="D192" t="s">
        <v>195</v>
      </c>
      <c r="E192">
        <v>200057884</v>
      </c>
    </row>
    <row r="193" spans="1:5" ht="15">
      <c r="A193" t="s">
        <v>211</v>
      </c>
      <c r="B193" s="141">
        <v>45472</v>
      </c>
      <c r="C193">
        <v>6</v>
      </c>
      <c r="D193" t="s">
        <v>203</v>
      </c>
      <c r="E193">
        <v>10064995</v>
      </c>
    </row>
    <row r="194" spans="1:5" ht="15">
      <c r="A194" t="s">
        <v>211</v>
      </c>
      <c r="B194" s="141">
        <v>45472</v>
      </c>
      <c r="C194">
        <v>6</v>
      </c>
      <c r="D194" t="s">
        <v>195</v>
      </c>
      <c r="E194">
        <v>88171577</v>
      </c>
    </row>
    <row r="195" spans="1:5" ht="15" hidden="1">
      <c r="A195" t="s">
        <v>211</v>
      </c>
      <c r="B195" s="141">
        <v>45472</v>
      </c>
      <c r="C195">
        <v>5</v>
      </c>
      <c r="D195" t="s">
        <v>200</v>
      </c>
      <c r="E195">
        <v>21851937</v>
      </c>
    </row>
    <row r="196" spans="1:5" ht="15" hidden="1">
      <c r="A196" t="s">
        <v>211</v>
      </c>
      <c r="B196" s="141">
        <v>45472</v>
      </c>
      <c r="C196">
        <v>4</v>
      </c>
      <c r="D196" t="s">
        <v>195</v>
      </c>
      <c r="E196">
        <v>825981</v>
      </c>
    </row>
    <row r="197" spans="1:5" ht="15" hidden="1">
      <c r="A197" t="s">
        <v>211</v>
      </c>
      <c r="B197" s="141">
        <v>45472</v>
      </c>
      <c r="C197">
        <v>5</v>
      </c>
      <c r="D197" t="s">
        <v>198</v>
      </c>
      <c r="E197">
        <v>120613531</v>
      </c>
    </row>
    <row r="198" spans="1:5" ht="15">
      <c r="A198" t="s">
        <v>211</v>
      </c>
      <c r="B198" s="141">
        <v>45472</v>
      </c>
      <c r="C198">
        <v>6</v>
      </c>
      <c r="D198" t="s">
        <v>700</v>
      </c>
      <c r="E198">
        <v>68273445</v>
      </c>
    </row>
    <row r="199" spans="1:5" ht="15" hidden="1">
      <c r="A199" t="s">
        <v>211</v>
      </c>
      <c r="B199" s="141">
        <v>45472</v>
      </c>
      <c r="C199">
        <v>5</v>
      </c>
      <c r="D199" t="s">
        <v>201</v>
      </c>
      <c r="E199">
        <v>19710337</v>
      </c>
    </row>
    <row r="200" spans="1:5" ht="15">
      <c r="A200" t="s">
        <v>211</v>
      </c>
      <c r="B200" s="141">
        <v>45472</v>
      </c>
      <c r="C200">
        <v>6</v>
      </c>
      <c r="D200" t="s">
        <v>202</v>
      </c>
      <c r="E200">
        <v>8602275</v>
      </c>
    </row>
    <row r="201" spans="1:5" ht="15" hidden="1">
      <c r="A201" t="s">
        <v>211</v>
      </c>
      <c r="B201" s="141">
        <v>45472</v>
      </c>
      <c r="C201">
        <v>5</v>
      </c>
      <c r="D201" t="s">
        <v>203</v>
      </c>
      <c r="E201">
        <v>4873360</v>
      </c>
    </row>
    <row r="202" spans="1:5" ht="15">
      <c r="A202" t="s">
        <v>211</v>
      </c>
      <c r="B202" s="141">
        <v>45472</v>
      </c>
      <c r="C202">
        <v>7</v>
      </c>
      <c r="D202" t="s">
        <v>195</v>
      </c>
      <c r="E202">
        <v>19117696</v>
      </c>
    </row>
    <row r="203" spans="1:5" ht="15" hidden="1">
      <c r="A203" t="s">
        <v>211</v>
      </c>
      <c r="B203" s="141">
        <v>45472</v>
      </c>
      <c r="C203">
        <v>4</v>
      </c>
      <c r="D203" t="s">
        <v>198</v>
      </c>
      <c r="E203">
        <v>46378</v>
      </c>
    </row>
    <row r="204" spans="1:5" ht="15">
      <c r="A204" t="s">
        <v>211</v>
      </c>
      <c r="B204" s="141">
        <v>45472</v>
      </c>
      <c r="C204">
        <v>6</v>
      </c>
      <c r="D204" t="s">
        <v>200</v>
      </c>
      <c r="E204">
        <v>4831429</v>
      </c>
    </row>
    <row r="205" spans="1:5" ht="15" hidden="1">
      <c r="A205" t="s">
        <v>211</v>
      </c>
      <c r="B205" s="141">
        <v>45472</v>
      </c>
      <c r="C205">
        <v>4</v>
      </c>
      <c r="D205" t="s">
        <v>201</v>
      </c>
      <c r="E205">
        <v>21822</v>
      </c>
    </row>
    <row r="206" spans="1:5" ht="15">
      <c r="A206" t="s">
        <v>211</v>
      </c>
      <c r="B206" s="141">
        <v>45472</v>
      </c>
      <c r="C206">
        <v>7</v>
      </c>
      <c r="D206" t="s">
        <v>201</v>
      </c>
      <c r="E206">
        <v>960812</v>
      </c>
    </row>
    <row r="207" spans="1:5" ht="15" hidden="1">
      <c r="A207" t="s">
        <v>211</v>
      </c>
      <c r="B207" s="141">
        <v>45472</v>
      </c>
      <c r="C207">
        <v>4</v>
      </c>
      <c r="D207" t="s">
        <v>202</v>
      </c>
      <c r="E207">
        <v>161448</v>
      </c>
    </row>
    <row r="208" spans="1:5" ht="15">
      <c r="A208" t="s">
        <v>211</v>
      </c>
      <c r="B208" s="141">
        <v>45472</v>
      </c>
      <c r="C208">
        <v>7</v>
      </c>
      <c r="D208" t="s">
        <v>202</v>
      </c>
      <c r="E208">
        <v>256412</v>
      </c>
    </row>
    <row r="209" spans="1:5" ht="15" hidden="1">
      <c r="A209" t="s">
        <v>211</v>
      </c>
      <c r="B209" s="141">
        <v>45472</v>
      </c>
      <c r="C209">
        <v>4</v>
      </c>
      <c r="D209" t="s">
        <v>203</v>
      </c>
      <c r="E209">
        <v>51291</v>
      </c>
    </row>
    <row r="210" spans="1:5" ht="15">
      <c r="A210" t="s">
        <v>211</v>
      </c>
      <c r="B210" s="141">
        <v>45472</v>
      </c>
      <c r="C210">
        <v>7</v>
      </c>
      <c r="D210" t="s">
        <v>203</v>
      </c>
      <c r="E210">
        <v>1055027</v>
      </c>
    </row>
    <row r="211" spans="1:5" ht="15">
      <c r="A211" t="s">
        <v>211</v>
      </c>
      <c r="B211" s="141">
        <v>45472</v>
      </c>
      <c r="C211">
        <v>7</v>
      </c>
      <c r="D211" t="s">
        <v>700</v>
      </c>
      <c r="E211">
        <v>11430256</v>
      </c>
    </row>
    <row r="212" spans="1:5" ht="15" hidden="1">
      <c r="A212" t="s">
        <v>211</v>
      </c>
      <c r="B212" s="141">
        <v>45472</v>
      </c>
      <c r="C212">
        <v>4</v>
      </c>
      <c r="D212" t="s">
        <v>200</v>
      </c>
      <c r="E212">
        <v>73389</v>
      </c>
    </row>
    <row r="213" spans="1:5" ht="15">
      <c r="A213" t="s">
        <v>211</v>
      </c>
      <c r="B213" s="141">
        <v>45472</v>
      </c>
      <c r="C213">
        <v>7</v>
      </c>
      <c r="D213" t="s">
        <v>200</v>
      </c>
      <c r="E213">
        <v>2091973</v>
      </c>
    </row>
    <row r="214" spans="1:5" ht="15">
      <c r="A214" t="s">
        <v>211</v>
      </c>
      <c r="B214" s="141">
        <v>45472</v>
      </c>
      <c r="C214">
        <v>6</v>
      </c>
      <c r="D214" t="s">
        <v>201</v>
      </c>
      <c r="E214">
        <v>3611838</v>
      </c>
    </row>
    <row r="215" spans="1:5" ht="15" hidden="1">
      <c r="A215" t="s">
        <v>211</v>
      </c>
      <c r="B215" s="141">
        <v>45472</v>
      </c>
      <c r="C215">
        <v>5</v>
      </c>
      <c r="D215" t="s">
        <v>202</v>
      </c>
      <c r="E215">
        <v>32894481</v>
      </c>
    </row>
    <row r="216" spans="1:5" ht="15">
      <c r="A216" t="s">
        <v>212</v>
      </c>
      <c r="B216" s="141">
        <v>45472</v>
      </c>
      <c r="C216">
        <v>7</v>
      </c>
      <c r="D216" t="s">
        <v>195</v>
      </c>
      <c r="E216">
        <v>9786327</v>
      </c>
    </row>
    <row r="217" spans="1:5" ht="15" hidden="1">
      <c r="A217" t="s">
        <v>212</v>
      </c>
      <c r="B217" s="141">
        <v>45472</v>
      </c>
      <c r="C217">
        <v>4</v>
      </c>
      <c r="D217" t="s">
        <v>198</v>
      </c>
      <c r="E217">
        <v>17585</v>
      </c>
    </row>
    <row r="218" spans="1:5" ht="15">
      <c r="A218" t="s">
        <v>212</v>
      </c>
      <c r="B218" s="141">
        <v>45472</v>
      </c>
      <c r="C218">
        <v>6</v>
      </c>
      <c r="D218" t="s">
        <v>200</v>
      </c>
      <c r="E218">
        <v>1992178</v>
      </c>
    </row>
    <row r="219" spans="1:5" ht="15">
      <c r="A219" t="s">
        <v>212</v>
      </c>
      <c r="B219" s="141">
        <v>45472</v>
      </c>
      <c r="C219">
        <v>6</v>
      </c>
      <c r="D219" t="s">
        <v>195</v>
      </c>
      <c r="E219">
        <v>29741674</v>
      </c>
    </row>
    <row r="220" spans="1:5" ht="15" hidden="1">
      <c r="A220" t="s">
        <v>212</v>
      </c>
      <c r="B220" s="141">
        <v>45472</v>
      </c>
      <c r="C220">
        <v>5</v>
      </c>
      <c r="D220" t="s">
        <v>200</v>
      </c>
      <c r="E220">
        <v>48799056</v>
      </c>
    </row>
    <row r="221" spans="1:5" ht="15">
      <c r="A221" t="s">
        <v>212</v>
      </c>
      <c r="B221" s="141">
        <v>45472</v>
      </c>
      <c r="C221">
        <v>6</v>
      </c>
      <c r="D221" t="s">
        <v>700</v>
      </c>
      <c r="E221">
        <v>4816208</v>
      </c>
    </row>
    <row r="222" spans="1:5" ht="15" hidden="1">
      <c r="A222" t="s">
        <v>212</v>
      </c>
      <c r="B222" s="141">
        <v>45472</v>
      </c>
      <c r="C222">
        <v>5</v>
      </c>
      <c r="D222" t="s">
        <v>201</v>
      </c>
      <c r="E222">
        <v>38697313</v>
      </c>
    </row>
    <row r="223" spans="1:5" ht="15">
      <c r="A223" t="s">
        <v>212</v>
      </c>
      <c r="B223" s="141">
        <v>45472</v>
      </c>
      <c r="C223">
        <v>6</v>
      </c>
      <c r="D223" t="s">
        <v>202</v>
      </c>
      <c r="E223">
        <v>5630677</v>
      </c>
    </row>
    <row r="224" spans="1:5" ht="15" hidden="1">
      <c r="A224" t="s">
        <v>212</v>
      </c>
      <c r="B224" s="141">
        <v>45472</v>
      </c>
      <c r="C224">
        <v>5</v>
      </c>
      <c r="D224" t="s">
        <v>203</v>
      </c>
      <c r="E224">
        <v>3095575</v>
      </c>
    </row>
    <row r="225" spans="1:5" ht="15">
      <c r="A225" t="s">
        <v>212</v>
      </c>
      <c r="B225" s="141">
        <v>45472</v>
      </c>
      <c r="C225">
        <v>7</v>
      </c>
      <c r="D225" t="s">
        <v>700</v>
      </c>
      <c r="E225">
        <v>1050248</v>
      </c>
    </row>
    <row r="226" spans="1:5" ht="15" hidden="1">
      <c r="A226" t="s">
        <v>212</v>
      </c>
      <c r="B226" s="141">
        <v>45472</v>
      </c>
      <c r="C226">
        <v>4</v>
      </c>
      <c r="D226" t="s">
        <v>200</v>
      </c>
      <c r="E226">
        <v>399267</v>
      </c>
    </row>
    <row r="227" spans="1:5" ht="15">
      <c r="A227" t="s">
        <v>212</v>
      </c>
      <c r="B227" s="141">
        <v>45472</v>
      </c>
      <c r="C227">
        <v>7</v>
      </c>
      <c r="D227" t="s">
        <v>200</v>
      </c>
      <c r="E227">
        <v>1051538</v>
      </c>
    </row>
    <row r="228" spans="1:5" ht="15">
      <c r="A228" t="s">
        <v>212</v>
      </c>
      <c r="B228" s="141">
        <v>45472</v>
      </c>
      <c r="C228">
        <v>6</v>
      </c>
      <c r="D228" t="s">
        <v>201</v>
      </c>
      <c r="E228">
        <v>2288788</v>
      </c>
    </row>
    <row r="229" spans="1:5" ht="15" hidden="1">
      <c r="A229" t="s">
        <v>212</v>
      </c>
      <c r="B229" s="141">
        <v>45472</v>
      </c>
      <c r="C229">
        <v>5</v>
      </c>
      <c r="D229" t="s">
        <v>202</v>
      </c>
      <c r="E229">
        <v>65300271</v>
      </c>
    </row>
    <row r="230" spans="1:5" ht="15" hidden="1">
      <c r="A230" t="s">
        <v>212</v>
      </c>
      <c r="B230" s="141">
        <v>45472</v>
      </c>
      <c r="C230">
        <v>5</v>
      </c>
      <c r="D230" t="s">
        <v>198</v>
      </c>
      <c r="E230">
        <v>17281187</v>
      </c>
    </row>
    <row r="231" spans="1:5" ht="15" hidden="1">
      <c r="A231" t="s">
        <v>212</v>
      </c>
      <c r="B231" s="141">
        <v>45472</v>
      </c>
      <c r="C231">
        <v>4</v>
      </c>
      <c r="D231" t="s">
        <v>195</v>
      </c>
      <c r="E231">
        <v>2427925</v>
      </c>
    </row>
    <row r="232" spans="1:5" ht="15" hidden="1">
      <c r="A232" t="s">
        <v>212</v>
      </c>
      <c r="B232" s="141">
        <v>45472</v>
      </c>
      <c r="C232">
        <v>4</v>
      </c>
      <c r="D232" t="s">
        <v>201</v>
      </c>
      <c r="E232">
        <v>278798</v>
      </c>
    </row>
    <row r="233" spans="1:5" ht="15">
      <c r="A233" t="s">
        <v>212</v>
      </c>
      <c r="B233" s="141">
        <v>45472</v>
      </c>
      <c r="C233">
        <v>7</v>
      </c>
      <c r="D233" t="s">
        <v>201</v>
      </c>
      <c r="E233">
        <v>573884</v>
      </c>
    </row>
    <row r="234" spans="1:5" ht="15" hidden="1">
      <c r="A234" t="s">
        <v>212</v>
      </c>
      <c r="B234" s="141">
        <v>45472</v>
      </c>
      <c r="C234">
        <v>4</v>
      </c>
      <c r="D234" t="s">
        <v>202</v>
      </c>
      <c r="E234">
        <v>294905</v>
      </c>
    </row>
    <row r="235" spans="1:5" ht="15">
      <c r="A235" t="s">
        <v>212</v>
      </c>
      <c r="B235" s="141">
        <v>45472</v>
      </c>
      <c r="C235">
        <v>7</v>
      </c>
      <c r="D235" t="s">
        <v>202</v>
      </c>
      <c r="E235">
        <v>450141</v>
      </c>
    </row>
    <row r="236" spans="1:5" ht="15" hidden="1">
      <c r="A236" t="s">
        <v>212</v>
      </c>
      <c r="B236" s="141">
        <v>45472</v>
      </c>
      <c r="C236">
        <v>4</v>
      </c>
      <c r="D236" t="s">
        <v>203</v>
      </c>
      <c r="E236">
        <v>88406</v>
      </c>
    </row>
    <row r="237" spans="1:5" ht="15">
      <c r="A237" t="s">
        <v>212</v>
      </c>
      <c r="B237" s="141">
        <v>45472</v>
      </c>
      <c r="C237">
        <v>7</v>
      </c>
      <c r="D237" t="s">
        <v>203</v>
      </c>
      <c r="E237">
        <v>1608994</v>
      </c>
    </row>
    <row r="238" spans="1:5" ht="15" hidden="1">
      <c r="A238" t="s">
        <v>212</v>
      </c>
      <c r="B238" s="141">
        <v>45472</v>
      </c>
      <c r="C238">
        <v>5</v>
      </c>
      <c r="D238" t="s">
        <v>195</v>
      </c>
      <c r="E238">
        <v>172594878</v>
      </c>
    </row>
    <row r="239" spans="1:5" ht="15">
      <c r="A239" t="s">
        <v>212</v>
      </c>
      <c r="B239" s="141">
        <v>45472</v>
      </c>
      <c r="C239">
        <v>6</v>
      </c>
      <c r="D239" t="s">
        <v>203</v>
      </c>
      <c r="E239">
        <v>12722700</v>
      </c>
    </row>
    <row r="240" spans="1:5" ht="15">
      <c r="A240" t="s">
        <v>213</v>
      </c>
      <c r="B240" s="141">
        <v>45472</v>
      </c>
      <c r="C240">
        <v>6</v>
      </c>
      <c r="D240" t="s">
        <v>195</v>
      </c>
      <c r="E240">
        <v>40464679</v>
      </c>
    </row>
    <row r="241" spans="1:5" ht="15" hidden="1">
      <c r="A241" t="s">
        <v>213</v>
      </c>
      <c r="B241" s="141">
        <v>45472</v>
      </c>
      <c r="C241">
        <v>5</v>
      </c>
      <c r="D241" t="s">
        <v>200</v>
      </c>
      <c r="E241">
        <v>40703614</v>
      </c>
    </row>
    <row r="242" spans="1:5" ht="15" hidden="1">
      <c r="A242" t="s">
        <v>213</v>
      </c>
      <c r="B242" s="141">
        <v>45472</v>
      </c>
      <c r="C242">
        <v>5</v>
      </c>
      <c r="D242" t="s">
        <v>198</v>
      </c>
      <c r="E242">
        <v>14902984</v>
      </c>
    </row>
    <row r="243" spans="1:5" ht="15">
      <c r="A243" t="s">
        <v>213</v>
      </c>
      <c r="B243" s="141">
        <v>45472</v>
      </c>
      <c r="C243">
        <v>7</v>
      </c>
      <c r="D243" t="s">
        <v>195</v>
      </c>
      <c r="E243">
        <v>11736087</v>
      </c>
    </row>
    <row r="244" spans="1:5" ht="15" hidden="1">
      <c r="A244" t="s">
        <v>213</v>
      </c>
      <c r="B244" s="141">
        <v>45472</v>
      </c>
      <c r="C244">
        <v>4</v>
      </c>
      <c r="D244" t="s">
        <v>198</v>
      </c>
      <c r="E244">
        <v>19861</v>
      </c>
    </row>
    <row r="245" spans="1:5" ht="15">
      <c r="A245" t="s">
        <v>213</v>
      </c>
      <c r="B245" s="141">
        <v>45472</v>
      </c>
      <c r="C245">
        <v>6</v>
      </c>
      <c r="D245" t="s">
        <v>200</v>
      </c>
      <c r="E245">
        <v>3730672</v>
      </c>
    </row>
    <row r="246" spans="1:5" ht="15" hidden="1">
      <c r="A246" t="s">
        <v>213</v>
      </c>
      <c r="B246" s="141">
        <v>45472</v>
      </c>
      <c r="C246">
        <v>4</v>
      </c>
      <c r="D246" t="s">
        <v>201</v>
      </c>
      <c r="E246">
        <v>300879</v>
      </c>
    </row>
    <row r="247" spans="1:5" ht="15">
      <c r="A247" t="s">
        <v>213</v>
      </c>
      <c r="B247" s="141">
        <v>45472</v>
      </c>
      <c r="C247">
        <v>7</v>
      </c>
      <c r="D247" t="s">
        <v>201</v>
      </c>
      <c r="E247">
        <v>807634</v>
      </c>
    </row>
    <row r="248" spans="1:5" ht="15" hidden="1">
      <c r="A248" t="s">
        <v>213</v>
      </c>
      <c r="B248" s="141">
        <v>45472</v>
      </c>
      <c r="C248">
        <v>4</v>
      </c>
      <c r="D248" t="s">
        <v>202</v>
      </c>
      <c r="E248">
        <v>144122</v>
      </c>
    </row>
    <row r="249" spans="1:5" ht="15">
      <c r="A249" t="s">
        <v>213</v>
      </c>
      <c r="B249" s="141">
        <v>45472</v>
      </c>
      <c r="C249">
        <v>7</v>
      </c>
      <c r="D249" t="s">
        <v>202</v>
      </c>
      <c r="E249">
        <v>575887</v>
      </c>
    </row>
    <row r="250" spans="1:5" ht="15" hidden="1">
      <c r="A250" t="s">
        <v>213</v>
      </c>
      <c r="B250" s="141">
        <v>45472</v>
      </c>
      <c r="C250">
        <v>4</v>
      </c>
      <c r="D250" t="s">
        <v>203</v>
      </c>
      <c r="E250">
        <v>57380</v>
      </c>
    </row>
    <row r="251" spans="1:5" ht="15">
      <c r="A251" t="s">
        <v>213</v>
      </c>
      <c r="B251" s="141">
        <v>45472</v>
      </c>
      <c r="C251">
        <v>7</v>
      </c>
      <c r="D251" t="s">
        <v>203</v>
      </c>
      <c r="E251">
        <v>1832843</v>
      </c>
    </row>
    <row r="252" spans="1:5" ht="15" hidden="1">
      <c r="A252" t="s">
        <v>213</v>
      </c>
      <c r="B252" s="141">
        <v>45472</v>
      </c>
      <c r="C252">
        <v>4</v>
      </c>
      <c r="D252" t="s">
        <v>195</v>
      </c>
      <c r="E252">
        <v>2371811</v>
      </c>
    </row>
    <row r="253" spans="1:5" ht="15">
      <c r="A253" t="s">
        <v>213</v>
      </c>
      <c r="B253" s="141">
        <v>45472</v>
      </c>
      <c r="C253">
        <v>7</v>
      </c>
      <c r="D253" t="s">
        <v>700</v>
      </c>
      <c r="E253">
        <v>1163814</v>
      </c>
    </row>
    <row r="254" spans="1:5" ht="15" hidden="1">
      <c r="A254" t="s">
        <v>213</v>
      </c>
      <c r="B254" s="141">
        <v>45472</v>
      </c>
      <c r="C254">
        <v>4</v>
      </c>
      <c r="D254" t="s">
        <v>200</v>
      </c>
      <c r="E254">
        <v>428255</v>
      </c>
    </row>
    <row r="255" spans="1:5" ht="15">
      <c r="A255" t="s">
        <v>213</v>
      </c>
      <c r="B255" s="141">
        <v>45472</v>
      </c>
      <c r="C255">
        <v>7</v>
      </c>
      <c r="D255" t="s">
        <v>200</v>
      </c>
      <c r="E255">
        <v>1931874</v>
      </c>
    </row>
    <row r="256" spans="1:5" ht="15">
      <c r="A256" t="s">
        <v>213</v>
      </c>
      <c r="B256" s="141">
        <v>45472</v>
      </c>
      <c r="C256">
        <v>6</v>
      </c>
      <c r="D256" t="s">
        <v>201</v>
      </c>
      <c r="E256">
        <v>3870567</v>
      </c>
    </row>
    <row r="257" spans="1:5" ht="15" hidden="1">
      <c r="A257" t="s">
        <v>213</v>
      </c>
      <c r="B257" s="141">
        <v>45472</v>
      </c>
      <c r="C257">
        <v>5</v>
      </c>
      <c r="D257" t="s">
        <v>202</v>
      </c>
      <c r="E257">
        <v>52145479</v>
      </c>
    </row>
    <row r="258" spans="1:5" ht="15" hidden="1">
      <c r="A258" t="s">
        <v>213</v>
      </c>
      <c r="B258" s="141">
        <v>45472</v>
      </c>
      <c r="C258">
        <v>5</v>
      </c>
      <c r="D258" t="s">
        <v>195</v>
      </c>
      <c r="E258">
        <v>147800243</v>
      </c>
    </row>
    <row r="259" spans="1:5" ht="15">
      <c r="A259" t="s">
        <v>213</v>
      </c>
      <c r="B259" s="141">
        <v>45472</v>
      </c>
      <c r="C259">
        <v>6</v>
      </c>
      <c r="D259" t="s">
        <v>203</v>
      </c>
      <c r="E259">
        <v>14322233</v>
      </c>
    </row>
    <row r="260" spans="1:5" ht="15">
      <c r="A260" t="s">
        <v>213</v>
      </c>
      <c r="B260" s="141">
        <v>45472</v>
      </c>
      <c r="C260">
        <v>6</v>
      </c>
      <c r="D260" t="s">
        <v>700</v>
      </c>
      <c r="E260">
        <v>5936994</v>
      </c>
    </row>
    <row r="261" spans="1:5" ht="15" hidden="1">
      <c r="A261" t="s">
        <v>213</v>
      </c>
      <c r="B261" s="141">
        <v>45472</v>
      </c>
      <c r="C261">
        <v>5</v>
      </c>
      <c r="D261" t="s">
        <v>201</v>
      </c>
      <c r="E261">
        <v>32753855</v>
      </c>
    </row>
    <row r="262" spans="1:5" ht="15">
      <c r="A262" t="s">
        <v>213</v>
      </c>
      <c r="B262" s="141">
        <v>45472</v>
      </c>
      <c r="C262">
        <v>6</v>
      </c>
      <c r="D262" t="s">
        <v>202</v>
      </c>
      <c r="E262">
        <v>8970125</v>
      </c>
    </row>
    <row r="263" spans="1:5" ht="15" hidden="1">
      <c r="A263" t="s">
        <v>213</v>
      </c>
      <c r="B263" s="141">
        <v>45472</v>
      </c>
      <c r="C263">
        <v>5</v>
      </c>
      <c r="D263" t="s">
        <v>203</v>
      </c>
      <c r="E263">
        <v>2181493</v>
      </c>
    </row>
    <row r="264" spans="1:5" ht="15" hidden="1">
      <c r="A264" t="s">
        <v>214</v>
      </c>
      <c r="B264" s="141">
        <v>45472</v>
      </c>
      <c r="C264">
        <v>5</v>
      </c>
      <c r="D264" t="s">
        <v>198</v>
      </c>
      <c r="E264">
        <v>142504</v>
      </c>
    </row>
    <row r="265" spans="1:5" ht="15" hidden="1">
      <c r="A265" t="s">
        <v>214</v>
      </c>
      <c r="B265" s="141">
        <v>45472</v>
      </c>
      <c r="C265">
        <v>5</v>
      </c>
      <c r="D265" t="s">
        <v>195</v>
      </c>
      <c r="E265">
        <v>919936</v>
      </c>
    </row>
    <row r="266" spans="1:5" ht="15">
      <c r="A266" t="s">
        <v>214</v>
      </c>
      <c r="B266" s="141">
        <v>45472</v>
      </c>
      <c r="C266">
        <v>6</v>
      </c>
      <c r="D266" t="s">
        <v>203</v>
      </c>
      <c r="E266">
        <v>11576</v>
      </c>
    </row>
    <row r="267" spans="1:5" ht="15" hidden="1">
      <c r="A267" t="s">
        <v>214</v>
      </c>
      <c r="B267" s="141">
        <v>45472</v>
      </c>
      <c r="C267">
        <v>4</v>
      </c>
      <c r="D267" t="s">
        <v>195</v>
      </c>
      <c r="E267">
        <v>11305</v>
      </c>
    </row>
    <row r="268" spans="1:5" ht="15">
      <c r="A268" t="s">
        <v>214</v>
      </c>
      <c r="B268" s="141">
        <v>45472</v>
      </c>
      <c r="C268">
        <v>6</v>
      </c>
      <c r="D268" t="s">
        <v>195</v>
      </c>
      <c r="E268">
        <v>441141</v>
      </c>
    </row>
    <row r="269" spans="1:5" ht="15" hidden="1">
      <c r="A269" t="s">
        <v>214</v>
      </c>
      <c r="B269" s="141">
        <v>45472</v>
      </c>
      <c r="C269">
        <v>5</v>
      </c>
      <c r="D269" t="s">
        <v>200</v>
      </c>
      <c r="E269">
        <v>166821</v>
      </c>
    </row>
    <row r="270" spans="1:5" ht="15" hidden="1">
      <c r="A270" t="s">
        <v>214</v>
      </c>
      <c r="B270" s="141">
        <v>45472</v>
      </c>
      <c r="C270">
        <v>4</v>
      </c>
      <c r="D270" t="s">
        <v>201</v>
      </c>
      <c r="E270">
        <v>86</v>
      </c>
    </row>
    <row r="271" spans="1:5" ht="15">
      <c r="A271" t="s">
        <v>214</v>
      </c>
      <c r="B271" s="141">
        <v>45472</v>
      </c>
      <c r="C271">
        <v>7</v>
      </c>
      <c r="D271" t="s">
        <v>201</v>
      </c>
      <c r="E271">
        <v>340</v>
      </c>
    </row>
    <row r="272" spans="1:5" ht="15" hidden="1">
      <c r="A272" t="s">
        <v>214</v>
      </c>
      <c r="B272" s="141">
        <v>45472</v>
      </c>
      <c r="C272">
        <v>4</v>
      </c>
      <c r="D272" t="s">
        <v>202</v>
      </c>
      <c r="E272">
        <v>7</v>
      </c>
    </row>
    <row r="273" spans="1:5" ht="15">
      <c r="A273" t="s">
        <v>214</v>
      </c>
      <c r="B273" s="141">
        <v>45472</v>
      </c>
      <c r="C273">
        <v>7</v>
      </c>
      <c r="D273" t="s">
        <v>202</v>
      </c>
      <c r="E273">
        <v>55</v>
      </c>
    </row>
    <row r="274" spans="1:5" ht="15" hidden="1">
      <c r="A274" t="s">
        <v>214</v>
      </c>
      <c r="B274" s="141">
        <v>45472</v>
      </c>
      <c r="C274">
        <v>4</v>
      </c>
      <c r="D274" t="s">
        <v>203</v>
      </c>
      <c r="E274">
        <v>267</v>
      </c>
    </row>
    <row r="275" spans="1:5" ht="15">
      <c r="A275" t="s">
        <v>214</v>
      </c>
      <c r="B275" s="141">
        <v>45472</v>
      </c>
      <c r="C275">
        <v>7</v>
      </c>
      <c r="D275" t="s">
        <v>203</v>
      </c>
      <c r="E275">
        <v>2623</v>
      </c>
    </row>
    <row r="276" spans="1:5" ht="15">
      <c r="A276" t="s">
        <v>214</v>
      </c>
      <c r="B276" s="141">
        <v>45472</v>
      </c>
      <c r="C276">
        <v>7</v>
      </c>
      <c r="D276" t="s">
        <v>700</v>
      </c>
      <c r="E276">
        <v>16428</v>
      </c>
    </row>
    <row r="277" spans="1:5" ht="15" hidden="1">
      <c r="A277" t="s">
        <v>214</v>
      </c>
      <c r="B277" s="141">
        <v>45472</v>
      </c>
      <c r="C277">
        <v>4</v>
      </c>
      <c r="D277" t="s">
        <v>200</v>
      </c>
      <c r="E277">
        <v>1629</v>
      </c>
    </row>
    <row r="278" spans="1:5" ht="15">
      <c r="A278" t="s">
        <v>214</v>
      </c>
      <c r="B278" s="141">
        <v>45472</v>
      </c>
      <c r="C278">
        <v>7</v>
      </c>
      <c r="D278" t="s">
        <v>200</v>
      </c>
      <c r="E278">
        <v>11901</v>
      </c>
    </row>
    <row r="279" spans="1:5" ht="15">
      <c r="A279" t="s">
        <v>214</v>
      </c>
      <c r="B279" s="141">
        <v>45472</v>
      </c>
      <c r="C279">
        <v>6</v>
      </c>
      <c r="D279" t="s">
        <v>201</v>
      </c>
      <c r="E279">
        <v>7779</v>
      </c>
    </row>
    <row r="280" spans="1:5" ht="15" hidden="1">
      <c r="A280" t="s">
        <v>214</v>
      </c>
      <c r="B280" s="141">
        <v>45472</v>
      </c>
      <c r="C280">
        <v>5</v>
      </c>
      <c r="D280" t="s">
        <v>202</v>
      </c>
      <c r="E280">
        <v>7471</v>
      </c>
    </row>
    <row r="281" spans="1:5" ht="15">
      <c r="A281" t="s">
        <v>214</v>
      </c>
      <c r="B281" s="141">
        <v>45472</v>
      </c>
      <c r="C281">
        <v>7</v>
      </c>
      <c r="D281" t="s">
        <v>195</v>
      </c>
      <c r="E281">
        <v>140287</v>
      </c>
    </row>
    <row r="282" spans="1:5" ht="15" hidden="1">
      <c r="A282" t="s">
        <v>214</v>
      </c>
      <c r="B282" s="141">
        <v>45472</v>
      </c>
      <c r="C282">
        <v>4</v>
      </c>
      <c r="D282" t="s">
        <v>198</v>
      </c>
      <c r="E282">
        <v>158</v>
      </c>
    </row>
    <row r="283" spans="1:5" ht="15">
      <c r="A283" t="s">
        <v>214</v>
      </c>
      <c r="B283" s="141">
        <v>45472</v>
      </c>
      <c r="C283">
        <v>6</v>
      </c>
      <c r="D283" t="s">
        <v>200</v>
      </c>
      <c r="E283">
        <v>23464</v>
      </c>
    </row>
    <row r="284" spans="1:5" ht="15">
      <c r="A284" t="s">
        <v>214</v>
      </c>
      <c r="B284" s="141">
        <v>45472</v>
      </c>
      <c r="C284">
        <v>6</v>
      </c>
      <c r="D284" t="s">
        <v>700</v>
      </c>
      <c r="E284">
        <v>64494</v>
      </c>
    </row>
    <row r="285" spans="1:5" ht="15" hidden="1">
      <c r="A285" t="s">
        <v>214</v>
      </c>
      <c r="B285" s="141">
        <v>45472</v>
      </c>
      <c r="C285">
        <v>5</v>
      </c>
      <c r="D285" t="s">
        <v>201</v>
      </c>
      <c r="E285">
        <v>19318</v>
      </c>
    </row>
    <row r="286" spans="1:5" ht="15">
      <c r="A286" t="s">
        <v>214</v>
      </c>
      <c r="B286" s="141">
        <v>45472</v>
      </c>
      <c r="C286">
        <v>6</v>
      </c>
      <c r="D286" t="s">
        <v>202</v>
      </c>
      <c r="E286">
        <v>5842</v>
      </c>
    </row>
    <row r="287" spans="1:5" ht="15" hidden="1">
      <c r="A287" t="s">
        <v>214</v>
      </c>
      <c r="B287" s="141">
        <v>45472</v>
      </c>
      <c r="C287">
        <v>5</v>
      </c>
      <c r="D287" t="s">
        <v>203</v>
      </c>
      <c r="E287">
        <v>31482</v>
      </c>
    </row>
    <row r="288" spans="1:5" ht="15">
      <c r="A288" t="s">
        <v>215</v>
      </c>
      <c r="B288" s="141">
        <v>45472</v>
      </c>
      <c r="C288">
        <v>7</v>
      </c>
      <c r="D288" t="s">
        <v>195</v>
      </c>
      <c r="E288">
        <v>5</v>
      </c>
    </row>
    <row r="289" spans="1:5" ht="15" hidden="1">
      <c r="A289" t="s">
        <v>215</v>
      </c>
      <c r="B289" s="141">
        <v>45472</v>
      </c>
      <c r="C289">
        <v>5</v>
      </c>
      <c r="D289" t="s">
        <v>198</v>
      </c>
      <c r="E289">
        <v>25528</v>
      </c>
    </row>
    <row r="290" spans="1:5" ht="15" hidden="1">
      <c r="A290" t="s">
        <v>215</v>
      </c>
      <c r="B290" s="141">
        <v>45472</v>
      </c>
      <c r="C290">
        <v>5</v>
      </c>
      <c r="D290" t="s">
        <v>203</v>
      </c>
      <c r="E290">
        <v>238</v>
      </c>
    </row>
    <row r="291" spans="1:5" ht="15">
      <c r="A291" t="s">
        <v>215</v>
      </c>
      <c r="B291" s="141">
        <v>45472</v>
      </c>
      <c r="C291">
        <v>6</v>
      </c>
      <c r="D291" t="s">
        <v>195</v>
      </c>
      <c r="E291">
        <v>24</v>
      </c>
    </row>
    <row r="292" spans="1:5" ht="15" hidden="1">
      <c r="A292" t="s">
        <v>215</v>
      </c>
      <c r="B292" s="141">
        <v>45472</v>
      </c>
      <c r="C292">
        <v>5</v>
      </c>
      <c r="D292" t="s">
        <v>195</v>
      </c>
      <c r="E292">
        <v>2117</v>
      </c>
    </row>
    <row r="293" spans="1:5" ht="15">
      <c r="A293" t="s">
        <v>215</v>
      </c>
      <c r="B293" s="141">
        <v>45472</v>
      </c>
      <c r="C293">
        <v>6</v>
      </c>
      <c r="D293" t="s">
        <v>203</v>
      </c>
      <c r="E293">
        <v>9</v>
      </c>
    </row>
    <row r="294" spans="1:5" ht="15">
      <c r="A294" t="s">
        <v>215</v>
      </c>
      <c r="B294" s="141">
        <v>45472</v>
      </c>
      <c r="C294">
        <v>7</v>
      </c>
      <c r="D294" t="s">
        <v>700</v>
      </c>
      <c r="E294">
        <v>4425</v>
      </c>
    </row>
    <row r="295" spans="1:5" ht="15" hidden="1">
      <c r="A295" t="s">
        <v>215</v>
      </c>
      <c r="B295" s="141">
        <v>45472</v>
      </c>
      <c r="C295">
        <v>4</v>
      </c>
      <c r="D295" t="s">
        <v>195</v>
      </c>
      <c r="E295">
        <v>5</v>
      </c>
    </row>
    <row r="296" spans="1:5" ht="15" hidden="1">
      <c r="A296" t="s">
        <v>215</v>
      </c>
      <c r="B296" s="141">
        <v>45472</v>
      </c>
      <c r="C296">
        <v>4</v>
      </c>
      <c r="D296" t="s">
        <v>198</v>
      </c>
      <c r="E296">
        <v>18</v>
      </c>
    </row>
    <row r="297" spans="1:5" ht="15">
      <c r="A297" t="s">
        <v>215</v>
      </c>
      <c r="B297" s="141">
        <v>45472</v>
      </c>
      <c r="C297">
        <v>6</v>
      </c>
      <c r="D297" t="s">
        <v>700</v>
      </c>
      <c r="E297">
        <v>22771</v>
      </c>
    </row>
    <row r="298" spans="1:5" ht="15" hidden="1">
      <c r="A298" t="s">
        <v>216</v>
      </c>
      <c r="B298" s="141">
        <v>45472</v>
      </c>
      <c r="C298">
        <v>4</v>
      </c>
      <c r="D298" t="s">
        <v>195</v>
      </c>
      <c r="E298">
        <v>1</v>
      </c>
    </row>
    <row r="299" spans="1:5" ht="15" hidden="1">
      <c r="A299" t="s">
        <v>216</v>
      </c>
      <c r="B299" s="141">
        <v>45472</v>
      </c>
      <c r="C299">
        <v>5</v>
      </c>
      <c r="D299" t="s">
        <v>198</v>
      </c>
      <c r="E299">
        <v>704</v>
      </c>
    </row>
    <row r="300" spans="1:5" ht="15" hidden="1">
      <c r="A300" t="s">
        <v>216</v>
      </c>
      <c r="B300" s="141">
        <v>45472</v>
      </c>
      <c r="C300">
        <v>5</v>
      </c>
      <c r="D300" t="s">
        <v>200</v>
      </c>
      <c r="E300">
        <v>135</v>
      </c>
    </row>
    <row r="301" spans="1:5" ht="15" hidden="1">
      <c r="A301" t="s">
        <v>216</v>
      </c>
      <c r="B301" s="141">
        <v>45472</v>
      </c>
      <c r="C301">
        <v>5</v>
      </c>
      <c r="D301" t="s">
        <v>203</v>
      </c>
      <c r="E301">
        <v>27</v>
      </c>
    </row>
    <row r="302" spans="1:5" ht="15" hidden="1">
      <c r="A302" t="s">
        <v>216</v>
      </c>
      <c r="B302" s="141">
        <v>45472</v>
      </c>
      <c r="C302">
        <v>5</v>
      </c>
      <c r="D302" t="s">
        <v>195</v>
      </c>
      <c r="E302">
        <v>1741</v>
      </c>
    </row>
    <row r="303" spans="1:5" ht="15" hidden="1">
      <c r="A303" t="s">
        <v>216</v>
      </c>
      <c r="B303" s="141">
        <v>45472</v>
      </c>
      <c r="C303">
        <v>5</v>
      </c>
      <c r="D303" t="s">
        <v>201</v>
      </c>
      <c r="E303">
        <v>2</v>
      </c>
    </row>
    <row r="304" spans="1:5" ht="15" hidden="1">
      <c r="A304" t="s">
        <v>217</v>
      </c>
      <c r="B304" s="141">
        <v>45472</v>
      </c>
      <c r="C304">
        <v>5</v>
      </c>
      <c r="D304" t="s">
        <v>198</v>
      </c>
      <c r="E304">
        <v>678</v>
      </c>
    </row>
    <row r="305" spans="1:5" ht="15" hidden="1">
      <c r="A305" t="s">
        <v>217</v>
      </c>
      <c r="B305" s="141">
        <v>45472</v>
      </c>
      <c r="C305">
        <v>5</v>
      </c>
      <c r="D305" t="s">
        <v>200</v>
      </c>
      <c r="E305">
        <v>109</v>
      </c>
    </row>
    <row r="306" spans="1:5" ht="15" hidden="1">
      <c r="A306" t="s">
        <v>217</v>
      </c>
      <c r="B306" s="141">
        <v>45472</v>
      </c>
      <c r="C306">
        <v>5</v>
      </c>
      <c r="D306" t="s">
        <v>203</v>
      </c>
      <c r="E306">
        <v>25</v>
      </c>
    </row>
    <row r="307" spans="1:5" ht="15" hidden="1">
      <c r="A307" t="s">
        <v>217</v>
      </c>
      <c r="B307" s="141">
        <v>45472</v>
      </c>
      <c r="C307">
        <v>5</v>
      </c>
      <c r="D307" t="s">
        <v>195</v>
      </c>
      <c r="E307">
        <v>1685</v>
      </c>
    </row>
    <row r="308" spans="1:5" ht="15" hidden="1">
      <c r="A308" t="s">
        <v>217</v>
      </c>
      <c r="B308" s="141">
        <v>45472</v>
      </c>
      <c r="C308">
        <v>4</v>
      </c>
      <c r="D308" t="s">
        <v>195</v>
      </c>
      <c r="E308">
        <v>1</v>
      </c>
    </row>
    <row r="309" spans="1:5" ht="15" hidden="1">
      <c r="A309" t="s">
        <v>217</v>
      </c>
      <c r="B309" s="141">
        <v>45472</v>
      </c>
      <c r="C309">
        <v>5</v>
      </c>
      <c r="D309" t="s">
        <v>201</v>
      </c>
      <c r="E309">
        <v>1</v>
      </c>
    </row>
    <row r="310" spans="1:5" ht="15" hidden="1">
      <c r="A310" t="s">
        <v>218</v>
      </c>
      <c r="B310" s="141">
        <v>45472</v>
      </c>
      <c r="C310">
        <v>5</v>
      </c>
      <c r="D310" t="s">
        <v>198</v>
      </c>
      <c r="E310">
        <v>8916</v>
      </c>
    </row>
    <row r="311" spans="1:5" ht="15" hidden="1">
      <c r="A311" t="s">
        <v>218</v>
      </c>
      <c r="B311" s="141">
        <v>45472</v>
      </c>
      <c r="C311">
        <v>5</v>
      </c>
      <c r="D311" t="s">
        <v>200</v>
      </c>
      <c r="E311">
        <v>941</v>
      </c>
    </row>
    <row r="312" spans="1:5" ht="15" hidden="1">
      <c r="A312" t="s">
        <v>218</v>
      </c>
      <c r="B312" s="141">
        <v>45472</v>
      </c>
      <c r="C312">
        <v>5</v>
      </c>
      <c r="D312" t="s">
        <v>203</v>
      </c>
      <c r="E312">
        <v>783</v>
      </c>
    </row>
    <row r="313" spans="1:5" ht="15">
      <c r="A313" t="s">
        <v>218</v>
      </c>
      <c r="B313" s="141">
        <v>45472</v>
      </c>
      <c r="C313">
        <v>6</v>
      </c>
      <c r="D313" t="s">
        <v>195</v>
      </c>
      <c r="E313">
        <v>7290</v>
      </c>
    </row>
    <row r="314" spans="1:5" ht="15" hidden="1">
      <c r="A314" t="s">
        <v>218</v>
      </c>
      <c r="B314" s="141">
        <v>45472</v>
      </c>
      <c r="C314">
        <v>4</v>
      </c>
      <c r="D314" t="s">
        <v>200</v>
      </c>
      <c r="E314">
        <v>1</v>
      </c>
    </row>
    <row r="315" spans="1:5" ht="15">
      <c r="A315" t="s">
        <v>218</v>
      </c>
      <c r="B315" s="141">
        <v>45472</v>
      </c>
      <c r="C315">
        <v>6</v>
      </c>
      <c r="D315" t="s">
        <v>202</v>
      </c>
      <c r="E315">
        <v>7</v>
      </c>
    </row>
    <row r="316" spans="1:5" ht="15">
      <c r="A316" t="s">
        <v>218</v>
      </c>
      <c r="B316" s="141">
        <v>45472</v>
      </c>
      <c r="C316">
        <v>7</v>
      </c>
      <c r="D316" t="s">
        <v>200</v>
      </c>
      <c r="E316">
        <v>44</v>
      </c>
    </row>
    <row r="317" spans="1:5" ht="15" hidden="1">
      <c r="A317" t="s">
        <v>218</v>
      </c>
      <c r="B317" s="141">
        <v>45472</v>
      </c>
      <c r="C317">
        <v>5</v>
      </c>
      <c r="D317" t="s">
        <v>201</v>
      </c>
      <c r="E317">
        <v>87</v>
      </c>
    </row>
    <row r="318" spans="1:5" ht="15">
      <c r="A318" t="s">
        <v>218</v>
      </c>
      <c r="B318" s="141">
        <v>45472</v>
      </c>
      <c r="C318">
        <v>7</v>
      </c>
      <c r="D318" t="s">
        <v>203</v>
      </c>
      <c r="E318">
        <v>17</v>
      </c>
    </row>
    <row r="319" spans="1:5" ht="15" hidden="1">
      <c r="A319" t="s">
        <v>218</v>
      </c>
      <c r="B319" s="141">
        <v>45472</v>
      </c>
      <c r="C319">
        <v>5</v>
      </c>
      <c r="D319" t="s">
        <v>195</v>
      </c>
      <c r="E319">
        <v>28003</v>
      </c>
    </row>
    <row r="320" spans="1:5" ht="15">
      <c r="A320" t="s">
        <v>218</v>
      </c>
      <c r="B320" s="141">
        <v>45472</v>
      </c>
      <c r="C320">
        <v>6</v>
      </c>
      <c r="D320" t="s">
        <v>203</v>
      </c>
      <c r="E320">
        <v>79</v>
      </c>
    </row>
    <row r="321" spans="1:5" ht="15" hidden="1">
      <c r="A321" t="s">
        <v>218</v>
      </c>
      <c r="B321" s="141">
        <v>45472</v>
      </c>
      <c r="C321">
        <v>4</v>
      </c>
      <c r="D321" t="s">
        <v>195</v>
      </c>
      <c r="E321">
        <v>53</v>
      </c>
    </row>
    <row r="322" spans="1:5" ht="15" hidden="1">
      <c r="A322" t="s">
        <v>218</v>
      </c>
      <c r="B322" s="141">
        <v>45472</v>
      </c>
      <c r="C322">
        <v>4</v>
      </c>
      <c r="D322" t="s">
        <v>198</v>
      </c>
      <c r="E322">
        <v>5</v>
      </c>
    </row>
    <row r="323" spans="1:5" ht="15" hidden="1">
      <c r="A323" t="s">
        <v>218</v>
      </c>
      <c r="B323" s="141">
        <v>45472</v>
      </c>
      <c r="C323">
        <v>5</v>
      </c>
      <c r="D323" t="s">
        <v>202</v>
      </c>
      <c r="E323">
        <v>21</v>
      </c>
    </row>
    <row r="324" spans="1:5" ht="15">
      <c r="A324" t="s">
        <v>218</v>
      </c>
      <c r="B324" s="141">
        <v>45472</v>
      </c>
      <c r="C324">
        <v>6</v>
      </c>
      <c r="D324" t="s">
        <v>700</v>
      </c>
      <c r="E324">
        <v>3029</v>
      </c>
    </row>
    <row r="325" spans="1:5" ht="15">
      <c r="A325" t="s">
        <v>218</v>
      </c>
      <c r="B325" s="141">
        <v>45472</v>
      </c>
      <c r="C325">
        <v>6</v>
      </c>
      <c r="D325" t="s">
        <v>200</v>
      </c>
      <c r="E325">
        <v>161</v>
      </c>
    </row>
    <row r="326" spans="1:5" ht="15">
      <c r="A326" t="s">
        <v>218</v>
      </c>
      <c r="B326" s="141">
        <v>45472</v>
      </c>
      <c r="C326">
        <v>6</v>
      </c>
      <c r="D326" t="s">
        <v>201</v>
      </c>
      <c r="E326">
        <v>24</v>
      </c>
    </row>
    <row r="327" spans="1:5" ht="15" hidden="1">
      <c r="A327" t="s">
        <v>218</v>
      </c>
      <c r="B327" s="141">
        <v>45472</v>
      </c>
      <c r="C327">
        <v>4</v>
      </c>
      <c r="D327" t="s">
        <v>202</v>
      </c>
      <c r="E327">
        <v>1</v>
      </c>
    </row>
    <row r="328" spans="1:5" ht="15">
      <c r="A328" t="s">
        <v>218</v>
      </c>
      <c r="B328" s="141">
        <v>45472</v>
      </c>
      <c r="C328">
        <v>7</v>
      </c>
      <c r="D328" t="s">
        <v>700</v>
      </c>
      <c r="E328">
        <v>709</v>
      </c>
    </row>
    <row r="329" spans="1:5" ht="15">
      <c r="A329" t="s">
        <v>218</v>
      </c>
      <c r="B329" s="141">
        <v>45472</v>
      </c>
      <c r="C329">
        <v>7</v>
      </c>
      <c r="D329" t="s">
        <v>195</v>
      </c>
      <c r="E329">
        <v>1976</v>
      </c>
    </row>
    <row r="330" spans="1:5" ht="15">
      <c r="A330" t="s">
        <v>219</v>
      </c>
      <c r="B330" s="141">
        <v>45472</v>
      </c>
      <c r="C330">
        <v>6</v>
      </c>
      <c r="D330" t="s">
        <v>700</v>
      </c>
      <c r="E330">
        <v>2303031</v>
      </c>
    </row>
    <row r="331" spans="1:5" ht="15" hidden="1">
      <c r="A331" t="s">
        <v>219</v>
      </c>
      <c r="B331" s="141">
        <v>45472</v>
      </c>
      <c r="C331">
        <v>5</v>
      </c>
      <c r="D331" t="s">
        <v>201</v>
      </c>
      <c r="E331">
        <v>27413598</v>
      </c>
    </row>
    <row r="332" spans="1:5" ht="15">
      <c r="A332" t="s">
        <v>219</v>
      </c>
      <c r="B332" s="141">
        <v>45472</v>
      </c>
      <c r="C332">
        <v>6</v>
      </c>
      <c r="D332" t="s">
        <v>202</v>
      </c>
      <c r="E332">
        <v>3639531</v>
      </c>
    </row>
    <row r="333" spans="1:5" ht="15" hidden="1">
      <c r="A333" t="s">
        <v>219</v>
      </c>
      <c r="B333" s="141">
        <v>45472</v>
      </c>
      <c r="C333">
        <v>5</v>
      </c>
      <c r="D333" t="s">
        <v>203</v>
      </c>
      <c r="E333">
        <v>1975399</v>
      </c>
    </row>
    <row r="334" spans="1:5" ht="15">
      <c r="A334" t="s">
        <v>219</v>
      </c>
      <c r="B334" s="141">
        <v>45472</v>
      </c>
      <c r="C334">
        <v>7</v>
      </c>
      <c r="D334" t="s">
        <v>195</v>
      </c>
      <c r="E334">
        <v>5775732</v>
      </c>
    </row>
    <row r="335" spans="1:5" ht="15" hidden="1">
      <c r="A335" t="s">
        <v>219</v>
      </c>
      <c r="B335" s="141">
        <v>45472</v>
      </c>
      <c r="C335">
        <v>4</v>
      </c>
      <c r="D335" t="s">
        <v>198</v>
      </c>
      <c r="E335">
        <v>13421</v>
      </c>
    </row>
    <row r="336" spans="1:5" ht="15">
      <c r="A336" t="s">
        <v>219</v>
      </c>
      <c r="B336" s="141">
        <v>45472</v>
      </c>
      <c r="C336">
        <v>6</v>
      </c>
      <c r="D336" t="s">
        <v>200</v>
      </c>
      <c r="E336">
        <v>1374190</v>
      </c>
    </row>
    <row r="337" spans="1:5" ht="15">
      <c r="A337" t="s">
        <v>219</v>
      </c>
      <c r="B337" s="141">
        <v>45472</v>
      </c>
      <c r="C337">
        <v>6</v>
      </c>
      <c r="D337" t="s">
        <v>195</v>
      </c>
      <c r="E337">
        <v>21133933</v>
      </c>
    </row>
    <row r="338" spans="1:5" ht="15" hidden="1">
      <c r="A338" t="s">
        <v>219</v>
      </c>
      <c r="B338" s="141">
        <v>45472</v>
      </c>
      <c r="C338">
        <v>5</v>
      </c>
      <c r="D338" t="s">
        <v>200</v>
      </c>
      <c r="E338">
        <v>33439548</v>
      </c>
    </row>
    <row r="339" spans="1:5" ht="15" hidden="1">
      <c r="A339" t="s">
        <v>219</v>
      </c>
      <c r="B339" s="141">
        <v>45472</v>
      </c>
      <c r="C339">
        <v>5</v>
      </c>
      <c r="D339" t="s">
        <v>195</v>
      </c>
      <c r="E339">
        <v>132253388</v>
      </c>
    </row>
    <row r="340" spans="1:5" ht="15">
      <c r="A340" t="s">
        <v>219</v>
      </c>
      <c r="B340" s="141">
        <v>45472</v>
      </c>
      <c r="C340">
        <v>6</v>
      </c>
      <c r="D340" t="s">
        <v>203</v>
      </c>
      <c r="E340">
        <v>8239761</v>
      </c>
    </row>
    <row r="341" spans="1:5" ht="15" hidden="1">
      <c r="A341" t="s">
        <v>219</v>
      </c>
      <c r="B341" s="141">
        <v>45472</v>
      </c>
      <c r="C341">
        <v>4</v>
      </c>
      <c r="D341" t="s">
        <v>195</v>
      </c>
      <c r="E341">
        <v>1670412</v>
      </c>
    </row>
    <row r="342" spans="1:5" ht="15">
      <c r="A342" t="s">
        <v>219</v>
      </c>
      <c r="B342" s="141">
        <v>45472</v>
      </c>
      <c r="C342">
        <v>7</v>
      </c>
      <c r="D342" t="s">
        <v>700</v>
      </c>
      <c r="E342">
        <v>447291</v>
      </c>
    </row>
    <row r="343" spans="1:5" ht="15" hidden="1">
      <c r="A343" t="s">
        <v>219</v>
      </c>
      <c r="B343" s="141">
        <v>45472</v>
      </c>
      <c r="C343">
        <v>4</v>
      </c>
      <c r="D343" t="s">
        <v>200</v>
      </c>
      <c r="E343">
        <v>236677</v>
      </c>
    </row>
    <row r="344" spans="1:5" ht="15">
      <c r="A344" t="s">
        <v>219</v>
      </c>
      <c r="B344" s="141">
        <v>45472</v>
      </c>
      <c r="C344">
        <v>7</v>
      </c>
      <c r="D344" t="s">
        <v>200</v>
      </c>
      <c r="E344">
        <v>644904</v>
      </c>
    </row>
    <row r="345" spans="1:5" ht="15">
      <c r="A345" t="s">
        <v>219</v>
      </c>
      <c r="B345" s="141">
        <v>45472</v>
      </c>
      <c r="C345">
        <v>6</v>
      </c>
      <c r="D345" t="s">
        <v>201</v>
      </c>
      <c r="E345">
        <v>1468765</v>
      </c>
    </row>
    <row r="346" spans="1:5" ht="15" hidden="1">
      <c r="A346" t="s">
        <v>219</v>
      </c>
      <c r="B346" s="141">
        <v>45472</v>
      </c>
      <c r="C346">
        <v>5</v>
      </c>
      <c r="D346" t="s">
        <v>202</v>
      </c>
      <c r="E346">
        <v>49090621</v>
      </c>
    </row>
    <row r="347" spans="1:5" ht="15" hidden="1">
      <c r="A347" t="s">
        <v>219</v>
      </c>
      <c r="B347" s="141">
        <v>45472</v>
      </c>
      <c r="C347">
        <v>5</v>
      </c>
      <c r="D347" t="s">
        <v>198</v>
      </c>
      <c r="E347">
        <v>14694922</v>
      </c>
    </row>
    <row r="348" spans="1:5" ht="15" hidden="1">
      <c r="A348" t="s">
        <v>219</v>
      </c>
      <c r="B348" s="141">
        <v>45472</v>
      </c>
      <c r="C348">
        <v>4</v>
      </c>
      <c r="D348" t="s">
        <v>201</v>
      </c>
      <c r="E348">
        <v>195597</v>
      </c>
    </row>
    <row r="349" spans="1:5" ht="15">
      <c r="A349" t="s">
        <v>219</v>
      </c>
      <c r="B349" s="141">
        <v>45472</v>
      </c>
      <c r="C349">
        <v>7</v>
      </c>
      <c r="D349" t="s">
        <v>201</v>
      </c>
      <c r="E349">
        <v>323875</v>
      </c>
    </row>
    <row r="350" spans="1:5" ht="15" hidden="1">
      <c r="A350" t="s">
        <v>219</v>
      </c>
      <c r="B350" s="141">
        <v>45472</v>
      </c>
      <c r="C350">
        <v>4</v>
      </c>
      <c r="D350" t="s">
        <v>202</v>
      </c>
      <c r="E350">
        <v>196052</v>
      </c>
    </row>
    <row r="351" spans="1:5" ht="15">
      <c r="A351" t="s">
        <v>219</v>
      </c>
      <c r="B351" s="141">
        <v>45472</v>
      </c>
      <c r="C351">
        <v>7</v>
      </c>
      <c r="D351" t="s">
        <v>202</v>
      </c>
      <c r="E351">
        <v>281934</v>
      </c>
    </row>
    <row r="352" spans="1:5" ht="15" hidden="1">
      <c r="A352" t="s">
        <v>219</v>
      </c>
      <c r="B352" s="141">
        <v>45472</v>
      </c>
      <c r="C352">
        <v>4</v>
      </c>
      <c r="D352" t="s">
        <v>203</v>
      </c>
      <c r="E352">
        <v>44331</v>
      </c>
    </row>
    <row r="353" spans="1:5" ht="15" thickBot="1">
      <c r="A353" t="s">
        <v>219</v>
      </c>
      <c r="B353" s="141">
        <v>45472</v>
      </c>
      <c r="C353">
        <v>7</v>
      </c>
      <c r="D353" t="s">
        <v>203</v>
      </c>
      <c r="E353">
        <v>996037</v>
      </c>
    </row>
  </sheetData>
  <autoFilter ref="A1:E353">
    <filterColumn colId="2">
      <filters>
        <filter val="6"/>
        <filter val="7"/>
      </filters>
    </filterColumn>
  </autoFilter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2"/>
  <sheetViews>
    <sheetView workbookViewId="0" topLeftCell="A1">
      <pane ySplit="1" topLeftCell="A50" activePane="bottomLeft" state="frozen"/>
      <selection pane="topLeft" activeCell="X7" sqref="X7:X11"/>
      <selection pane="bottomLeft" activeCell="K60" sqref="K60"/>
    </sheetView>
  </sheetViews>
  <sheetFormatPr defaultRowHeight="15"/>
  <cols>
    <col min="2" max="2" width="11.5714285714286" style="141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1">
        <v>45472</v>
      </c>
      <c r="C2">
        <v>5</v>
      </c>
      <c r="D2" t="s">
        <v>198</v>
      </c>
      <c r="E2">
        <v>158711</v>
      </c>
      <c r="F2" t="str">
        <f t="shared" si="0" ref="F2:F65">TRIM(MID(D2,3,50))</f>
        <v>Low Income Residential</v>
      </c>
      <c r="G2">
        <f t="shared" si="1" ref="G2:G65">VALUE(TRIM(MID(A2,6,2)))</f>
        <v>1</v>
      </c>
      <c r="I2" s="142" t="s">
        <v>196</v>
      </c>
      <c r="J2" s="142" t="s">
        <v>197</v>
      </c>
    </row>
    <row r="3" spans="1:10" ht="15">
      <c r="A3" t="s">
        <v>194</v>
      </c>
      <c r="B3" s="141">
        <v>45472</v>
      </c>
      <c r="C3">
        <v>5</v>
      </c>
      <c r="D3" t="s">
        <v>195</v>
      </c>
      <c r="E3">
        <v>1005768</v>
      </c>
      <c r="F3" t="str">
        <f t="shared" si="0"/>
        <v>Residential</v>
      </c>
      <c r="G3">
        <f t="shared" si="1"/>
        <v>1</v>
      </c>
      <c r="J3" s="141">
        <v>45472</v>
      </c>
    </row>
    <row r="4" spans="1:11" ht="15">
      <c r="A4" t="s">
        <v>194</v>
      </c>
      <c r="B4" s="141">
        <v>45472</v>
      </c>
      <c r="C4">
        <v>4</v>
      </c>
      <c r="D4" t="s">
        <v>198</v>
      </c>
      <c r="E4">
        <v>160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9" ht="15">
      <c r="A5" t="s">
        <v>194</v>
      </c>
      <c r="B5" s="141">
        <v>45472</v>
      </c>
      <c r="C5">
        <v>4</v>
      </c>
      <c r="D5" t="s">
        <v>195</v>
      </c>
      <c r="E5">
        <v>12310</v>
      </c>
      <c r="F5" t="str">
        <f t="shared" si="0"/>
        <v>Residential</v>
      </c>
      <c r="G5">
        <f t="shared" si="1"/>
        <v>1</v>
      </c>
      <c r="I5" s="2">
        <v>1</v>
      </c>
    </row>
    <row r="6" spans="1:11" ht="15">
      <c r="A6" t="s">
        <v>194</v>
      </c>
      <c r="B6" s="141">
        <v>45472</v>
      </c>
      <c r="C6">
        <v>5</v>
      </c>
      <c r="D6" t="s">
        <v>200</v>
      </c>
      <c r="E6">
        <v>156349</v>
      </c>
      <c r="F6" t="str">
        <f t="shared" si="0"/>
        <v>Small C&amp;I</v>
      </c>
      <c r="G6">
        <f t="shared" si="1"/>
        <v>1</v>
      </c>
      <c r="I6" s="143" t="s">
        <v>143</v>
      </c>
      <c r="J6">
        <v>10</v>
      </c>
      <c r="K6">
        <v>2988</v>
      </c>
    </row>
    <row r="7" spans="1:11" ht="15">
      <c r="A7" t="s">
        <v>194</v>
      </c>
      <c r="B7" s="141">
        <v>45472</v>
      </c>
      <c r="C7">
        <v>4</v>
      </c>
      <c r="D7" t="s">
        <v>201</v>
      </c>
      <c r="E7">
        <v>76</v>
      </c>
      <c r="F7" t="str">
        <f t="shared" si="0"/>
        <v>Medium C&amp;I</v>
      </c>
      <c r="G7">
        <f t="shared" si="1"/>
        <v>1</v>
      </c>
      <c r="I7" s="143" t="s">
        <v>140</v>
      </c>
      <c r="J7">
        <v>160</v>
      </c>
      <c r="K7">
        <v>158711</v>
      </c>
    </row>
    <row r="8" spans="1:11" ht="15">
      <c r="A8" t="s">
        <v>194</v>
      </c>
      <c r="B8" s="141">
        <v>45472</v>
      </c>
      <c r="C8">
        <v>4</v>
      </c>
      <c r="D8" t="s">
        <v>202</v>
      </c>
      <c r="E8">
        <v>10</v>
      </c>
      <c r="F8" t="str">
        <f t="shared" si="0"/>
        <v>Large C&amp;I</v>
      </c>
      <c r="G8">
        <f t="shared" si="1"/>
        <v>1</v>
      </c>
      <c r="I8" s="143" t="s">
        <v>142</v>
      </c>
      <c r="J8">
        <v>76</v>
      </c>
      <c r="K8">
        <v>11319</v>
      </c>
    </row>
    <row r="9" spans="1:11" ht="15">
      <c r="A9" t="s">
        <v>194</v>
      </c>
      <c r="B9" s="141">
        <v>45472</v>
      </c>
      <c r="C9">
        <v>4</v>
      </c>
      <c r="D9" t="s">
        <v>203</v>
      </c>
      <c r="E9">
        <v>191</v>
      </c>
      <c r="F9" t="str">
        <f t="shared" si="0"/>
        <v>OTHER</v>
      </c>
      <c r="G9">
        <f t="shared" si="1"/>
        <v>1</v>
      </c>
      <c r="I9" s="143" t="s">
        <v>139</v>
      </c>
      <c r="J9">
        <v>12310</v>
      </c>
      <c r="K9">
        <v>1005768</v>
      </c>
    </row>
    <row r="10" spans="1:11" ht="15">
      <c r="A10" t="s">
        <v>194</v>
      </c>
      <c r="B10" s="141">
        <v>45472</v>
      </c>
      <c r="C10">
        <v>5</v>
      </c>
      <c r="D10" t="s">
        <v>201</v>
      </c>
      <c r="E10">
        <v>11319</v>
      </c>
      <c r="F10" t="str">
        <f t="shared" si="0"/>
        <v>Medium C&amp;I</v>
      </c>
      <c r="G10">
        <f t="shared" si="1"/>
        <v>1</v>
      </c>
      <c r="I10" s="143" t="s">
        <v>141</v>
      </c>
      <c r="J10">
        <v>1610</v>
      </c>
      <c r="K10">
        <v>156349</v>
      </c>
    </row>
    <row r="11" spans="1:9" ht="15">
      <c r="A11" t="s">
        <v>194</v>
      </c>
      <c r="B11" s="141">
        <v>45472</v>
      </c>
      <c r="C11">
        <v>5</v>
      </c>
      <c r="D11" t="s">
        <v>203</v>
      </c>
      <c r="E11">
        <v>26359</v>
      </c>
      <c r="F11" t="str">
        <f t="shared" si="0"/>
        <v>OTHER</v>
      </c>
      <c r="G11">
        <f t="shared" si="1"/>
        <v>1</v>
      </c>
      <c r="I11" s="2">
        <v>2</v>
      </c>
    </row>
    <row r="12" spans="1:11" ht="15">
      <c r="A12" t="s">
        <v>194</v>
      </c>
      <c r="B12" s="141">
        <v>45472</v>
      </c>
      <c r="C12">
        <v>4</v>
      </c>
      <c r="D12" t="s">
        <v>200</v>
      </c>
      <c r="E12">
        <v>1610</v>
      </c>
      <c r="F12" t="str">
        <f t="shared" si="0"/>
        <v>Small C&amp;I</v>
      </c>
      <c r="G12">
        <f t="shared" si="1"/>
        <v>1</v>
      </c>
      <c r="I12" s="143" t="s">
        <v>143</v>
      </c>
      <c r="J12">
        <v>3</v>
      </c>
      <c r="K12">
        <v>423</v>
      </c>
    </row>
    <row r="13" spans="1:11" ht="15">
      <c r="A13" t="s">
        <v>194</v>
      </c>
      <c r="B13" s="141">
        <v>45472</v>
      </c>
      <c r="C13">
        <v>5</v>
      </c>
      <c r="D13" t="s">
        <v>202</v>
      </c>
      <c r="E13">
        <v>2988</v>
      </c>
      <c r="F13" t="str">
        <f t="shared" si="0"/>
        <v>Large C&amp;I</v>
      </c>
      <c r="G13">
        <f t="shared" si="1"/>
        <v>1</v>
      </c>
      <c r="I13" s="143" t="s">
        <v>140</v>
      </c>
      <c r="J13">
        <v>38</v>
      </c>
      <c r="K13">
        <v>66507</v>
      </c>
    </row>
    <row r="14" spans="1:11" ht="15">
      <c r="A14" t="s">
        <v>204</v>
      </c>
      <c r="B14" s="141">
        <v>45472</v>
      </c>
      <c r="C14">
        <v>5</v>
      </c>
      <c r="D14" t="s">
        <v>201</v>
      </c>
      <c r="E14">
        <v>1456</v>
      </c>
      <c r="F14" t="str">
        <f t="shared" si="0"/>
        <v>Medium C&amp;I</v>
      </c>
      <c r="G14">
        <f t="shared" si="1"/>
        <v>2</v>
      </c>
      <c r="I14" s="143" t="s">
        <v>142</v>
      </c>
      <c r="J14">
        <v>13</v>
      </c>
      <c r="K14">
        <v>1456</v>
      </c>
    </row>
    <row r="15" spans="1:11" ht="15">
      <c r="A15" t="s">
        <v>204</v>
      </c>
      <c r="B15" s="141">
        <v>45472</v>
      </c>
      <c r="C15">
        <v>5</v>
      </c>
      <c r="D15" t="s">
        <v>203</v>
      </c>
      <c r="E15">
        <v>3071</v>
      </c>
      <c r="F15" t="str">
        <f t="shared" si="0"/>
        <v>OTHER</v>
      </c>
      <c r="G15">
        <f t="shared" si="1"/>
        <v>2</v>
      </c>
      <c r="I15" s="143" t="s">
        <v>139</v>
      </c>
      <c r="J15">
        <v>983</v>
      </c>
      <c r="K15">
        <v>167319</v>
      </c>
    </row>
    <row r="16" spans="1:11" ht="15">
      <c r="A16" t="s">
        <v>204</v>
      </c>
      <c r="B16" s="141">
        <v>45472</v>
      </c>
      <c r="C16">
        <v>5</v>
      </c>
      <c r="D16" t="s">
        <v>200</v>
      </c>
      <c r="E16">
        <v>26089</v>
      </c>
      <c r="F16" t="str">
        <f t="shared" si="0"/>
        <v>Small C&amp;I</v>
      </c>
      <c r="G16">
        <f t="shared" si="1"/>
        <v>2</v>
      </c>
      <c r="I16" s="143" t="s">
        <v>141</v>
      </c>
      <c r="J16">
        <v>135</v>
      </c>
      <c r="K16">
        <v>26089</v>
      </c>
    </row>
    <row r="17" spans="1:9" ht="15">
      <c r="A17" t="s">
        <v>204</v>
      </c>
      <c r="B17" s="141">
        <v>45472</v>
      </c>
      <c r="C17">
        <v>5</v>
      </c>
      <c r="D17" t="s">
        <v>198</v>
      </c>
      <c r="E17">
        <v>66507</v>
      </c>
      <c r="F17" t="str">
        <f t="shared" si="0"/>
        <v>Low Income 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1">
        <v>45472</v>
      </c>
      <c r="C18">
        <v>4</v>
      </c>
      <c r="D18" t="s">
        <v>198</v>
      </c>
      <c r="E18">
        <v>38</v>
      </c>
      <c r="F18" t="str">
        <f t="shared" si="0"/>
        <v>Low Income Residential</v>
      </c>
      <c r="G18">
        <f t="shared" si="1"/>
        <v>2</v>
      </c>
      <c r="I18" s="143" t="s">
        <v>143</v>
      </c>
      <c r="J18">
        <v>1</v>
      </c>
      <c r="K18">
        <v>205</v>
      </c>
    </row>
    <row r="19" spans="1:11" ht="15">
      <c r="A19" t="s">
        <v>204</v>
      </c>
      <c r="B19" s="141">
        <v>45472</v>
      </c>
      <c r="C19">
        <v>4</v>
      </c>
      <c r="D19" t="s">
        <v>200</v>
      </c>
      <c r="E19">
        <v>135</v>
      </c>
      <c r="F19" t="str">
        <f t="shared" si="0"/>
        <v>Small C&amp;I</v>
      </c>
      <c r="G19">
        <f t="shared" si="1"/>
        <v>2</v>
      </c>
      <c r="I19" s="143" t="s">
        <v>140</v>
      </c>
      <c r="J19">
        <v>13</v>
      </c>
      <c r="K19">
        <v>11647</v>
      </c>
    </row>
    <row r="20" spans="1:11" ht="15">
      <c r="A20" t="s">
        <v>204</v>
      </c>
      <c r="B20" s="141">
        <v>45472</v>
      </c>
      <c r="C20">
        <v>5</v>
      </c>
      <c r="D20" t="s">
        <v>202</v>
      </c>
      <c r="E20">
        <v>423</v>
      </c>
      <c r="F20" t="str">
        <f t="shared" si="0"/>
        <v>Large C&amp;I</v>
      </c>
      <c r="G20">
        <f t="shared" si="1"/>
        <v>2</v>
      </c>
      <c r="I20" s="143" t="s">
        <v>142</v>
      </c>
      <c r="J20">
        <v>8</v>
      </c>
      <c r="K20">
        <v>771</v>
      </c>
    </row>
    <row r="21" spans="1:11" ht="15">
      <c r="A21" t="s">
        <v>204</v>
      </c>
      <c r="B21" s="141">
        <v>45472</v>
      </c>
      <c r="C21">
        <v>4</v>
      </c>
      <c r="D21" t="s">
        <v>195</v>
      </c>
      <c r="E21">
        <v>983</v>
      </c>
      <c r="F21" t="str">
        <f t="shared" si="0"/>
        <v>Residential</v>
      </c>
      <c r="G21">
        <f t="shared" si="1"/>
        <v>2</v>
      </c>
      <c r="I21" s="143" t="s">
        <v>139</v>
      </c>
      <c r="J21">
        <v>514</v>
      </c>
      <c r="K21">
        <v>60506</v>
      </c>
    </row>
    <row r="22" spans="1:11" ht="15">
      <c r="A22" t="s">
        <v>204</v>
      </c>
      <c r="B22" s="141">
        <v>45472</v>
      </c>
      <c r="C22">
        <v>4</v>
      </c>
      <c r="D22" t="s">
        <v>201</v>
      </c>
      <c r="E22">
        <v>13</v>
      </c>
      <c r="F22" t="str">
        <f t="shared" si="0"/>
        <v>Medium C&amp;I</v>
      </c>
      <c r="G22">
        <f t="shared" si="1"/>
        <v>2</v>
      </c>
      <c r="I22" s="143" t="s">
        <v>141</v>
      </c>
      <c r="J22">
        <v>66</v>
      </c>
      <c r="K22">
        <v>11665</v>
      </c>
    </row>
    <row r="23" spans="1:9" ht="15">
      <c r="A23" t="s">
        <v>204</v>
      </c>
      <c r="B23" s="141">
        <v>45472</v>
      </c>
      <c r="C23">
        <v>4</v>
      </c>
      <c r="D23" t="s">
        <v>202</v>
      </c>
      <c r="E23">
        <v>3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5">
      <c r="A24" t="s">
        <v>204</v>
      </c>
      <c r="B24" s="141">
        <v>45472</v>
      </c>
      <c r="C24">
        <v>4</v>
      </c>
      <c r="D24" t="s">
        <v>203</v>
      </c>
      <c r="E24">
        <v>5</v>
      </c>
      <c r="F24" t="str">
        <f t="shared" si="0"/>
        <v>OTHER</v>
      </c>
      <c r="G24">
        <f t="shared" si="1"/>
        <v>2</v>
      </c>
      <c r="I24" s="143" t="s">
        <v>143</v>
      </c>
      <c r="K24">
        <v>78</v>
      </c>
    </row>
    <row r="25" spans="1:11" ht="15">
      <c r="A25" t="s">
        <v>204</v>
      </c>
      <c r="B25" s="141">
        <v>45472</v>
      </c>
      <c r="C25">
        <v>5</v>
      </c>
      <c r="D25" t="s">
        <v>195</v>
      </c>
      <c r="E25">
        <v>167319</v>
      </c>
      <c r="F25" t="str">
        <f t="shared" si="0"/>
        <v>Residential</v>
      </c>
      <c r="G25">
        <f t="shared" si="1"/>
        <v>2</v>
      </c>
      <c r="I25" s="143" t="s">
        <v>140</v>
      </c>
      <c r="J25">
        <v>5</v>
      </c>
      <c r="K25">
        <v>7340</v>
      </c>
    </row>
    <row r="26" spans="1:11" ht="15">
      <c r="A26" t="s">
        <v>205</v>
      </c>
      <c r="B26" s="141">
        <v>45472</v>
      </c>
      <c r="C26">
        <v>5</v>
      </c>
      <c r="D26" t="s">
        <v>201</v>
      </c>
      <c r="E26">
        <v>771</v>
      </c>
      <c r="F26" t="str">
        <f t="shared" si="0"/>
        <v>Medium C&amp;I</v>
      </c>
      <c r="G26">
        <f t="shared" si="1"/>
        <v>3</v>
      </c>
      <c r="I26" s="143" t="s">
        <v>142</v>
      </c>
      <c r="J26">
        <v>4</v>
      </c>
      <c r="K26">
        <v>264</v>
      </c>
    </row>
    <row r="27" spans="1:11" ht="15">
      <c r="A27" t="s">
        <v>205</v>
      </c>
      <c r="B27" s="141">
        <v>45472</v>
      </c>
      <c r="C27">
        <v>5</v>
      </c>
      <c r="D27" t="s">
        <v>203</v>
      </c>
      <c r="E27">
        <v>546</v>
      </c>
      <c r="F27" t="str">
        <f t="shared" si="0"/>
        <v>OTHER</v>
      </c>
      <c r="G27">
        <f t="shared" si="1"/>
        <v>3</v>
      </c>
      <c r="I27" s="143" t="s">
        <v>139</v>
      </c>
      <c r="J27">
        <v>195</v>
      </c>
      <c r="K27">
        <v>32242</v>
      </c>
    </row>
    <row r="28" spans="1:11" ht="15">
      <c r="A28" t="s">
        <v>205</v>
      </c>
      <c r="B28" s="141">
        <v>45472</v>
      </c>
      <c r="C28">
        <v>5</v>
      </c>
      <c r="D28" t="s">
        <v>198</v>
      </c>
      <c r="E28">
        <v>11647</v>
      </c>
      <c r="F28" t="str">
        <f t="shared" si="0"/>
        <v>Low Income Residential</v>
      </c>
      <c r="G28">
        <f t="shared" si="1"/>
        <v>3</v>
      </c>
      <c r="I28" s="143" t="s">
        <v>141</v>
      </c>
      <c r="J28">
        <v>33</v>
      </c>
      <c r="K28">
        <v>5091</v>
      </c>
    </row>
    <row r="29" spans="1:9" ht="15">
      <c r="A29" t="s">
        <v>205</v>
      </c>
      <c r="B29" s="141">
        <v>45472</v>
      </c>
      <c r="C29">
        <v>4</v>
      </c>
      <c r="D29" t="s">
        <v>198</v>
      </c>
      <c r="E29">
        <v>13</v>
      </c>
      <c r="F29" t="str">
        <f t="shared" si="0"/>
        <v>Low Income Residential</v>
      </c>
      <c r="G29">
        <f t="shared" si="1"/>
        <v>3</v>
      </c>
      <c r="I29" s="2">
        <v>5</v>
      </c>
    </row>
    <row r="30" spans="1:11" ht="15">
      <c r="A30" t="s">
        <v>205</v>
      </c>
      <c r="B30" s="141">
        <v>45472</v>
      </c>
      <c r="C30">
        <v>4</v>
      </c>
      <c r="D30" t="s">
        <v>200</v>
      </c>
      <c r="E30">
        <v>66</v>
      </c>
      <c r="F30" t="str">
        <f t="shared" si="0"/>
        <v>Small C&amp;I</v>
      </c>
      <c r="G30">
        <f t="shared" si="1"/>
        <v>3</v>
      </c>
      <c r="I30" s="143" t="s">
        <v>143</v>
      </c>
      <c r="J30">
        <v>2</v>
      </c>
      <c r="K30">
        <v>140</v>
      </c>
    </row>
    <row r="31" spans="1:11" ht="15">
      <c r="A31" t="s">
        <v>205</v>
      </c>
      <c r="B31" s="141">
        <v>45472</v>
      </c>
      <c r="C31">
        <v>5</v>
      </c>
      <c r="D31" t="s">
        <v>202</v>
      </c>
      <c r="E31">
        <v>205</v>
      </c>
      <c r="F31" t="str">
        <f t="shared" si="0"/>
        <v>Large C&amp;I</v>
      </c>
      <c r="G31">
        <f t="shared" si="1"/>
        <v>3</v>
      </c>
      <c r="I31" s="143" t="s">
        <v>140</v>
      </c>
      <c r="J31">
        <v>20</v>
      </c>
      <c r="K31">
        <v>47520</v>
      </c>
    </row>
    <row r="32" spans="1:11" ht="15">
      <c r="A32" t="s">
        <v>205</v>
      </c>
      <c r="B32" s="141">
        <v>45472</v>
      </c>
      <c r="C32">
        <v>5</v>
      </c>
      <c r="D32" t="s">
        <v>195</v>
      </c>
      <c r="E32">
        <v>60506</v>
      </c>
      <c r="F32" t="str">
        <f t="shared" si="0"/>
        <v>Residential</v>
      </c>
      <c r="G32">
        <f t="shared" si="1"/>
        <v>3</v>
      </c>
      <c r="I32" s="143" t="s">
        <v>142</v>
      </c>
      <c r="J32">
        <v>1</v>
      </c>
      <c r="K32">
        <v>421</v>
      </c>
    </row>
    <row r="33" spans="1:11" ht="15">
      <c r="A33" t="s">
        <v>205</v>
      </c>
      <c r="B33" s="141">
        <v>45472</v>
      </c>
      <c r="C33">
        <v>4</v>
      </c>
      <c r="D33" t="s">
        <v>201</v>
      </c>
      <c r="E33">
        <v>8</v>
      </c>
      <c r="F33" t="str">
        <f t="shared" si="0"/>
        <v>Medium C&amp;I</v>
      </c>
      <c r="G33">
        <f t="shared" si="1"/>
        <v>3</v>
      </c>
      <c r="I33" s="143" t="s">
        <v>139</v>
      </c>
      <c r="J33">
        <v>274</v>
      </c>
      <c r="K33">
        <v>74571</v>
      </c>
    </row>
    <row r="34" spans="1:11" ht="15">
      <c r="A34" t="s">
        <v>205</v>
      </c>
      <c r="B34" s="141">
        <v>45472</v>
      </c>
      <c r="C34">
        <v>4</v>
      </c>
      <c r="D34" t="s">
        <v>202</v>
      </c>
      <c r="E34">
        <v>1</v>
      </c>
      <c r="F34" t="str">
        <f t="shared" si="0"/>
        <v>Large C&amp;I</v>
      </c>
      <c r="G34">
        <f t="shared" si="1"/>
        <v>3</v>
      </c>
      <c r="I34" s="143" t="s">
        <v>141</v>
      </c>
      <c r="J34">
        <v>36</v>
      </c>
      <c r="K34">
        <v>9333</v>
      </c>
    </row>
    <row r="35" spans="1:9" ht="15">
      <c r="A35" t="s">
        <v>205</v>
      </c>
      <c r="B35" s="141">
        <v>45472</v>
      </c>
      <c r="C35">
        <v>4</v>
      </c>
      <c r="D35" t="s">
        <v>195</v>
      </c>
      <c r="E35">
        <v>514</v>
      </c>
      <c r="F35" t="str">
        <f t="shared" si="0"/>
        <v>Residential</v>
      </c>
      <c r="G35">
        <f t="shared" si="1"/>
        <v>3</v>
      </c>
      <c r="I35" s="2">
        <v>6</v>
      </c>
    </row>
    <row r="36" spans="1:11" ht="15">
      <c r="A36" t="s">
        <v>205</v>
      </c>
      <c r="B36" s="141">
        <v>45472</v>
      </c>
      <c r="C36">
        <v>5</v>
      </c>
      <c r="D36" t="s">
        <v>200</v>
      </c>
      <c r="E36">
        <v>11665</v>
      </c>
      <c r="F36" t="str">
        <f t="shared" si="0"/>
        <v>Small C&amp;I</v>
      </c>
      <c r="G36">
        <f t="shared" si="1"/>
        <v>3</v>
      </c>
      <c r="I36" s="143" t="s">
        <v>143</v>
      </c>
      <c r="J36">
        <v>3510</v>
      </c>
      <c r="K36">
        <v>10456347</v>
      </c>
    </row>
    <row r="37" spans="1:11" ht="15">
      <c r="A37" t="s">
        <v>206</v>
      </c>
      <c r="B37" s="141">
        <v>45472</v>
      </c>
      <c r="C37">
        <v>5</v>
      </c>
      <c r="D37" t="s">
        <v>201</v>
      </c>
      <c r="E37">
        <v>264</v>
      </c>
      <c r="F37" t="str">
        <f t="shared" si="0"/>
        <v>Medium C&amp;I</v>
      </c>
      <c r="G37">
        <f t="shared" si="1"/>
        <v>4</v>
      </c>
      <c r="I37" s="143" t="s">
        <v>140</v>
      </c>
      <c r="J37">
        <v>6267</v>
      </c>
      <c r="K37">
        <v>8144892</v>
      </c>
    </row>
    <row r="38" spans="1:11" ht="15">
      <c r="A38" t="s">
        <v>206</v>
      </c>
      <c r="B38" s="141">
        <v>45472</v>
      </c>
      <c r="C38">
        <v>5</v>
      </c>
      <c r="D38" t="s">
        <v>203</v>
      </c>
      <c r="E38">
        <v>468</v>
      </c>
      <c r="F38" t="str">
        <f t="shared" si="0"/>
        <v>OTHER</v>
      </c>
      <c r="G38">
        <f t="shared" si="1"/>
        <v>4</v>
      </c>
      <c r="I38" s="143" t="s">
        <v>142</v>
      </c>
      <c r="J38">
        <v>21658</v>
      </c>
      <c r="K38">
        <v>4660026</v>
      </c>
    </row>
    <row r="39" spans="1:11" ht="15">
      <c r="A39" t="s">
        <v>206</v>
      </c>
      <c r="B39" s="141">
        <v>45472</v>
      </c>
      <c r="C39">
        <v>5</v>
      </c>
      <c r="D39" t="s">
        <v>198</v>
      </c>
      <c r="E39">
        <v>7340</v>
      </c>
      <c r="F39" t="str">
        <f t="shared" si="0"/>
        <v>Low Income Residential</v>
      </c>
      <c r="G39">
        <f t="shared" si="1"/>
        <v>4</v>
      </c>
      <c r="I39" s="143" t="s">
        <v>139</v>
      </c>
      <c r="J39">
        <v>199891</v>
      </c>
      <c r="K39">
        <v>26745246</v>
      </c>
    </row>
    <row r="40" spans="1:11" ht="15">
      <c r="A40" t="s">
        <v>206</v>
      </c>
      <c r="B40" s="141">
        <v>45472</v>
      </c>
      <c r="C40">
        <v>4</v>
      </c>
      <c r="D40" t="s">
        <v>198</v>
      </c>
      <c r="E40">
        <v>5</v>
      </c>
      <c r="F40" t="str">
        <f t="shared" si="0"/>
        <v>Low Income Residential</v>
      </c>
      <c r="G40">
        <f t="shared" si="1"/>
        <v>4</v>
      </c>
      <c r="I40" s="143" t="s">
        <v>141</v>
      </c>
      <c r="J40">
        <v>36089</v>
      </c>
      <c r="K40">
        <v>6351502</v>
      </c>
    </row>
    <row r="41" spans="1:9" ht="15">
      <c r="A41" t="s">
        <v>206</v>
      </c>
      <c r="B41" s="141">
        <v>45472</v>
      </c>
      <c r="C41">
        <v>5</v>
      </c>
      <c r="D41" t="s">
        <v>195</v>
      </c>
      <c r="E41">
        <v>32242</v>
      </c>
      <c r="F41" t="str">
        <f t="shared" si="0"/>
        <v>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1">
        <v>45472</v>
      </c>
      <c r="C42">
        <v>4</v>
      </c>
      <c r="D42" t="s">
        <v>195</v>
      </c>
      <c r="E42">
        <v>195</v>
      </c>
      <c r="F42" t="str">
        <f t="shared" si="0"/>
        <v>Residential</v>
      </c>
      <c r="G42">
        <f t="shared" si="1"/>
        <v>4</v>
      </c>
      <c r="I42" s="143" t="s">
        <v>143</v>
      </c>
      <c r="J42">
        <v>121023</v>
      </c>
      <c r="K42">
        <v>4340630</v>
      </c>
    </row>
    <row r="43" spans="1:11" ht="15">
      <c r="A43" t="s">
        <v>206</v>
      </c>
      <c r="B43" s="141">
        <v>45472</v>
      </c>
      <c r="C43">
        <v>5</v>
      </c>
      <c r="D43" t="s">
        <v>200</v>
      </c>
      <c r="E43">
        <v>5091</v>
      </c>
      <c r="F43" t="str">
        <f t="shared" si="0"/>
        <v>Small C&amp;I</v>
      </c>
      <c r="G43">
        <f t="shared" si="1"/>
        <v>4</v>
      </c>
      <c r="I43" s="143" t="s">
        <v>140</v>
      </c>
      <c r="J43">
        <v>4919</v>
      </c>
      <c r="K43">
        <v>8413914</v>
      </c>
    </row>
    <row r="44" spans="1:11" ht="15">
      <c r="A44" t="s">
        <v>206</v>
      </c>
      <c r="B44" s="141">
        <v>45472</v>
      </c>
      <c r="C44">
        <v>4</v>
      </c>
      <c r="D44" t="s">
        <v>200</v>
      </c>
      <c r="E44">
        <v>33</v>
      </c>
      <c r="F44" t="str">
        <f t="shared" si="0"/>
        <v>Small C&amp;I</v>
      </c>
      <c r="G44">
        <f t="shared" si="1"/>
        <v>4</v>
      </c>
      <c r="I44" s="143" t="s">
        <v>142</v>
      </c>
      <c r="J44">
        <v>163</v>
      </c>
      <c r="K44">
        <v>2195744</v>
      </c>
    </row>
    <row r="45" spans="1:11" ht="15">
      <c r="A45" t="s">
        <v>206</v>
      </c>
      <c r="B45" s="141">
        <v>45472</v>
      </c>
      <c r="C45">
        <v>5</v>
      </c>
      <c r="D45" t="s">
        <v>202</v>
      </c>
      <c r="E45">
        <v>78</v>
      </c>
      <c r="F45" t="str">
        <f t="shared" si="0"/>
        <v>Large C&amp;I</v>
      </c>
      <c r="G45">
        <f t="shared" si="1"/>
        <v>4</v>
      </c>
      <c r="I45" s="143" t="s">
        <v>139</v>
      </c>
      <c r="J45">
        <v>100239</v>
      </c>
      <c r="K45">
        <v>20325709</v>
      </c>
    </row>
    <row r="46" spans="1:11" ht="15">
      <c r="A46" t="s">
        <v>206</v>
      </c>
      <c r="B46" s="141">
        <v>45472</v>
      </c>
      <c r="C46">
        <v>4</v>
      </c>
      <c r="D46" t="s">
        <v>201</v>
      </c>
      <c r="E46">
        <v>4</v>
      </c>
      <c r="F46" t="str">
        <f t="shared" si="0"/>
        <v>Medium C&amp;I</v>
      </c>
      <c r="G46">
        <f t="shared" si="1"/>
        <v>4</v>
      </c>
      <c r="I46" s="143" t="s">
        <v>141</v>
      </c>
      <c r="J46">
        <v>10883</v>
      </c>
      <c r="K46">
        <v>3609243</v>
      </c>
    </row>
    <row r="47" spans="1:9" ht="15">
      <c r="A47" t="s">
        <v>206</v>
      </c>
      <c r="B47" s="141">
        <v>45472</v>
      </c>
      <c r="C47">
        <v>4</v>
      </c>
      <c r="D47" t="s">
        <v>203</v>
      </c>
      <c r="E47">
        <v>4</v>
      </c>
      <c r="F47" t="str">
        <f t="shared" si="0"/>
        <v>OTHER</v>
      </c>
      <c r="G47">
        <f t="shared" si="1"/>
        <v>4</v>
      </c>
      <c r="I47" s="2">
        <v>8</v>
      </c>
    </row>
    <row r="48" spans="1:11" ht="15">
      <c r="A48" t="s">
        <v>207</v>
      </c>
      <c r="B48" s="141">
        <v>45472</v>
      </c>
      <c r="C48">
        <v>4</v>
      </c>
      <c r="D48" t="s">
        <v>195</v>
      </c>
      <c r="E48">
        <v>274</v>
      </c>
      <c r="F48" t="str">
        <f t="shared" si="0"/>
        <v>Residential</v>
      </c>
      <c r="G48">
        <f t="shared" si="1"/>
        <v>5</v>
      </c>
      <c r="I48" s="143" t="s">
        <v>143</v>
      </c>
      <c r="J48">
        <v>36916</v>
      </c>
      <c r="K48">
        <v>18097503</v>
      </c>
    </row>
    <row r="49" spans="1:11" ht="15">
      <c r="A49" t="s">
        <v>207</v>
      </c>
      <c r="B49" s="141">
        <v>45472</v>
      </c>
      <c r="C49">
        <v>5</v>
      </c>
      <c r="D49" t="s">
        <v>201</v>
      </c>
      <c r="E49">
        <v>421</v>
      </c>
      <c r="F49" t="str">
        <f t="shared" si="0"/>
        <v>Medium C&amp;I</v>
      </c>
      <c r="G49">
        <f t="shared" si="1"/>
        <v>5</v>
      </c>
      <c r="I49" s="143" t="s">
        <v>140</v>
      </c>
      <c r="J49">
        <v>35192</v>
      </c>
      <c r="K49">
        <v>104054726</v>
      </c>
    </row>
    <row r="50" spans="1:11" ht="15">
      <c r="A50" t="s">
        <v>207</v>
      </c>
      <c r="B50" s="141">
        <v>45472</v>
      </c>
      <c r="C50">
        <v>5</v>
      </c>
      <c r="D50" t="s">
        <v>203</v>
      </c>
      <c r="E50">
        <v>2057</v>
      </c>
      <c r="F50" t="str">
        <f t="shared" si="0"/>
        <v>OTHER</v>
      </c>
      <c r="G50">
        <f t="shared" si="1"/>
        <v>5</v>
      </c>
      <c r="I50" s="143" t="s">
        <v>142</v>
      </c>
      <c r="J50">
        <v>0</v>
      </c>
      <c r="K50">
        <v>12854567</v>
      </c>
    </row>
    <row r="51" spans="1:11" ht="15">
      <c r="A51" t="s">
        <v>207</v>
      </c>
      <c r="B51" s="141">
        <v>45472</v>
      </c>
      <c r="C51">
        <v>5</v>
      </c>
      <c r="D51" t="s">
        <v>195</v>
      </c>
      <c r="E51">
        <v>74571</v>
      </c>
      <c r="F51" t="str">
        <f t="shared" si="0"/>
        <v>Residential</v>
      </c>
      <c r="G51">
        <f t="shared" si="1"/>
        <v>5</v>
      </c>
      <c r="I51" s="143" t="s">
        <v>139</v>
      </c>
      <c r="J51">
        <v>525851</v>
      </c>
      <c r="K51">
        <v>152986929</v>
      </c>
    </row>
    <row r="52" spans="1:11" ht="15">
      <c r="A52" t="s">
        <v>207</v>
      </c>
      <c r="B52" s="141">
        <v>45472</v>
      </c>
      <c r="C52">
        <v>4</v>
      </c>
      <c r="D52" t="s">
        <v>201</v>
      </c>
      <c r="E52">
        <v>1</v>
      </c>
      <c r="F52" t="str">
        <f t="shared" si="0"/>
        <v>Medium C&amp;I</v>
      </c>
      <c r="G52">
        <f t="shared" si="1"/>
        <v>5</v>
      </c>
      <c r="I52" s="143" t="s">
        <v>141</v>
      </c>
      <c r="J52">
        <v>26418</v>
      </c>
      <c r="K52">
        <v>11891193</v>
      </c>
    </row>
    <row r="53" spans="1:9" ht="15">
      <c r="A53" t="s">
        <v>207</v>
      </c>
      <c r="B53" s="141">
        <v>45472</v>
      </c>
      <c r="C53">
        <v>4</v>
      </c>
      <c r="D53" t="s">
        <v>202</v>
      </c>
      <c r="E53">
        <v>2</v>
      </c>
      <c r="F53" t="str">
        <f t="shared" si="0"/>
        <v>Large C&amp;I</v>
      </c>
      <c r="G53">
        <f t="shared" si="1"/>
        <v>5</v>
      </c>
      <c r="I53" s="2">
        <v>9</v>
      </c>
    </row>
    <row r="54" spans="1:11" ht="15">
      <c r="A54" t="s">
        <v>207</v>
      </c>
      <c r="B54" s="141">
        <v>45472</v>
      </c>
      <c r="C54">
        <v>4</v>
      </c>
      <c r="D54" t="s">
        <v>203</v>
      </c>
      <c r="E54">
        <v>1</v>
      </c>
      <c r="F54" t="str">
        <f t="shared" si="0"/>
        <v>OTHER</v>
      </c>
      <c r="G54">
        <f t="shared" si="1"/>
        <v>5</v>
      </c>
      <c r="I54" s="143" t="s">
        <v>143</v>
      </c>
      <c r="J54">
        <v>161448</v>
      </c>
      <c r="K54">
        <v>32894481</v>
      </c>
    </row>
    <row r="55" spans="1:11" ht="15">
      <c r="A55" t="s">
        <v>207</v>
      </c>
      <c r="B55" s="141">
        <v>45472</v>
      </c>
      <c r="C55">
        <v>4</v>
      </c>
      <c r="D55" t="s">
        <v>198</v>
      </c>
      <c r="E55">
        <v>20</v>
      </c>
      <c r="F55" t="str">
        <f t="shared" si="0"/>
        <v>Low Income Residential</v>
      </c>
      <c r="G55">
        <f t="shared" si="1"/>
        <v>5</v>
      </c>
      <c r="I55" s="143" t="s">
        <v>140</v>
      </c>
      <c r="J55">
        <v>46378</v>
      </c>
      <c r="K55">
        <v>120613531</v>
      </c>
    </row>
    <row r="56" spans="1:11" ht="15">
      <c r="A56" t="s">
        <v>207</v>
      </c>
      <c r="B56" s="141">
        <v>45472</v>
      </c>
      <c r="C56">
        <v>5</v>
      </c>
      <c r="D56" t="s">
        <v>200</v>
      </c>
      <c r="E56">
        <v>9333</v>
      </c>
      <c r="F56" t="str">
        <f t="shared" si="0"/>
        <v>Small C&amp;I</v>
      </c>
      <c r="G56">
        <f t="shared" si="1"/>
        <v>5</v>
      </c>
      <c r="I56" s="143" t="s">
        <v>142</v>
      </c>
      <c r="J56">
        <v>21822</v>
      </c>
      <c r="K56">
        <v>19710337</v>
      </c>
    </row>
    <row r="57" spans="1:11" ht="15">
      <c r="A57" t="s">
        <v>207</v>
      </c>
      <c r="B57" s="141">
        <v>45472</v>
      </c>
      <c r="C57">
        <v>5</v>
      </c>
      <c r="D57" t="s">
        <v>198</v>
      </c>
      <c r="E57">
        <v>47520</v>
      </c>
      <c r="F57" t="str">
        <f t="shared" si="0"/>
        <v>Low Income Residential</v>
      </c>
      <c r="G57">
        <f t="shared" si="1"/>
        <v>5</v>
      </c>
      <c r="I57" s="143" t="s">
        <v>139</v>
      </c>
      <c r="J57">
        <v>825981</v>
      </c>
      <c r="K57">
        <v>200057884</v>
      </c>
    </row>
    <row r="58" spans="1:11" ht="15">
      <c r="A58" t="s">
        <v>207</v>
      </c>
      <c r="B58" s="141">
        <v>45472</v>
      </c>
      <c r="C58">
        <v>4</v>
      </c>
      <c r="D58" t="s">
        <v>200</v>
      </c>
      <c r="E58">
        <v>36</v>
      </c>
      <c r="F58" t="str">
        <f t="shared" si="0"/>
        <v>Small C&amp;I</v>
      </c>
      <c r="G58">
        <f t="shared" si="1"/>
        <v>5</v>
      </c>
      <c r="I58" s="143" t="s">
        <v>141</v>
      </c>
      <c r="J58">
        <v>73389</v>
      </c>
      <c r="K58">
        <v>21851937</v>
      </c>
    </row>
    <row r="59" spans="1:9" ht="15">
      <c r="A59" t="s">
        <v>207</v>
      </c>
      <c r="B59" s="141">
        <v>45472</v>
      </c>
      <c r="C59">
        <v>5</v>
      </c>
      <c r="D59" t="s">
        <v>202</v>
      </c>
      <c r="E59">
        <v>140</v>
      </c>
      <c r="F59" t="str">
        <f t="shared" si="0"/>
        <v>Large C&amp;I</v>
      </c>
      <c r="G59">
        <f t="shared" si="1"/>
        <v>5</v>
      </c>
      <c r="I59" s="2">
        <v>13</v>
      </c>
    </row>
    <row r="60" spans="1:11" ht="15">
      <c r="A60" t="s">
        <v>208</v>
      </c>
      <c r="B60" s="141">
        <v>45472</v>
      </c>
      <c r="C60">
        <v>5</v>
      </c>
      <c r="D60" t="s">
        <v>198</v>
      </c>
      <c r="E60">
        <v>8144892</v>
      </c>
      <c r="F60" t="str">
        <f t="shared" si="0"/>
        <v>Low Income Residential</v>
      </c>
      <c r="G60">
        <f t="shared" si="1"/>
        <v>6</v>
      </c>
      <c r="I60" s="143" t="s">
        <v>143</v>
      </c>
      <c r="J60">
        <v>294905</v>
      </c>
      <c r="K60">
        <v>65300271</v>
      </c>
    </row>
    <row r="61" spans="1:11" ht="15">
      <c r="A61" t="s">
        <v>208</v>
      </c>
      <c r="B61" s="141">
        <v>45472</v>
      </c>
      <c r="C61">
        <v>4</v>
      </c>
      <c r="D61" t="s">
        <v>198</v>
      </c>
      <c r="E61">
        <v>6267</v>
      </c>
      <c r="F61" t="str">
        <f t="shared" si="0"/>
        <v>Low Income Residential</v>
      </c>
      <c r="G61">
        <f t="shared" si="1"/>
        <v>6</v>
      </c>
      <c r="I61" s="143" t="s">
        <v>140</v>
      </c>
      <c r="J61">
        <v>17585</v>
      </c>
      <c r="K61">
        <v>17281187</v>
      </c>
    </row>
    <row r="62" spans="1:11" ht="15">
      <c r="A62" t="s">
        <v>208</v>
      </c>
      <c r="B62" s="141">
        <v>45472</v>
      </c>
      <c r="C62">
        <v>5</v>
      </c>
      <c r="D62" t="s">
        <v>200</v>
      </c>
      <c r="E62">
        <v>6351502</v>
      </c>
      <c r="F62" t="str">
        <f t="shared" si="0"/>
        <v>Small C&amp;I</v>
      </c>
      <c r="G62">
        <f t="shared" si="1"/>
        <v>6</v>
      </c>
      <c r="I62" s="143" t="s">
        <v>142</v>
      </c>
      <c r="J62">
        <v>278798</v>
      </c>
      <c r="K62">
        <v>38697313</v>
      </c>
    </row>
    <row r="63" spans="1:11" ht="15">
      <c r="A63" t="s">
        <v>208</v>
      </c>
      <c r="B63" s="141">
        <v>45472</v>
      </c>
      <c r="C63">
        <v>5</v>
      </c>
      <c r="D63" t="s">
        <v>201</v>
      </c>
      <c r="E63">
        <v>4660026</v>
      </c>
      <c r="F63" t="str">
        <f t="shared" si="0"/>
        <v>Medium C&amp;I</v>
      </c>
      <c r="G63">
        <f t="shared" si="1"/>
        <v>6</v>
      </c>
      <c r="I63" s="143" t="s">
        <v>139</v>
      </c>
      <c r="J63">
        <v>2427925</v>
      </c>
      <c r="K63">
        <v>172594878</v>
      </c>
    </row>
    <row r="64" spans="1:11" ht="15">
      <c r="A64" t="s">
        <v>208</v>
      </c>
      <c r="B64" s="141">
        <v>45472</v>
      </c>
      <c r="C64">
        <v>5</v>
      </c>
      <c r="D64" t="s">
        <v>203</v>
      </c>
      <c r="E64">
        <v>772962</v>
      </c>
      <c r="F64" t="str">
        <f t="shared" si="0"/>
        <v>OTHER</v>
      </c>
      <c r="G64">
        <f t="shared" si="1"/>
        <v>6</v>
      </c>
      <c r="I64" s="143" t="s">
        <v>141</v>
      </c>
      <c r="J64">
        <v>399267</v>
      </c>
      <c r="K64">
        <v>48799056</v>
      </c>
    </row>
    <row r="65" spans="1:9" ht="15">
      <c r="A65" t="s">
        <v>208</v>
      </c>
      <c r="B65" s="141">
        <v>45472</v>
      </c>
      <c r="C65">
        <v>5</v>
      </c>
      <c r="D65" t="s">
        <v>195</v>
      </c>
      <c r="E65">
        <v>26745246</v>
      </c>
      <c r="F65" t="str">
        <f t="shared" si="0"/>
        <v>Residential</v>
      </c>
      <c r="G65">
        <f t="shared" si="1"/>
        <v>6</v>
      </c>
      <c r="I65" s="2">
        <v>14</v>
      </c>
    </row>
    <row r="66" spans="1:11" ht="15">
      <c r="A66" t="s">
        <v>208</v>
      </c>
      <c r="B66" s="141">
        <v>45472</v>
      </c>
      <c r="C66">
        <v>4</v>
      </c>
      <c r="D66" t="s">
        <v>200</v>
      </c>
      <c r="E66">
        <v>36089</v>
      </c>
      <c r="F66" t="str">
        <f t="shared" si="2" ref="F66:F129">TRIM(MID(D66,3,50))</f>
        <v>Small C&amp;I</v>
      </c>
      <c r="G66">
        <f t="shared" si="3" ref="G66:G129">VALUE(TRIM(MID(A66,6,2)))</f>
        <v>6</v>
      </c>
      <c r="I66" s="143" t="s">
        <v>143</v>
      </c>
      <c r="J66">
        <v>144122</v>
      </c>
      <c r="K66">
        <v>52145479</v>
      </c>
    </row>
    <row r="67" spans="1:11" ht="15">
      <c r="A67" t="s">
        <v>208</v>
      </c>
      <c r="B67" s="141">
        <v>45472</v>
      </c>
      <c r="C67">
        <v>5</v>
      </c>
      <c r="D67" t="s">
        <v>202</v>
      </c>
      <c r="E67">
        <v>10456347</v>
      </c>
      <c r="F67" t="str">
        <f t="shared" si="2"/>
        <v>Large C&amp;I</v>
      </c>
      <c r="G67">
        <f t="shared" si="3"/>
        <v>6</v>
      </c>
      <c r="I67" s="143" t="s">
        <v>140</v>
      </c>
      <c r="J67">
        <v>19861</v>
      </c>
      <c r="K67">
        <v>14902984</v>
      </c>
    </row>
    <row r="68" spans="1:11" ht="15">
      <c r="A68" t="s">
        <v>208</v>
      </c>
      <c r="B68" s="141">
        <v>45472</v>
      </c>
      <c r="C68">
        <v>4</v>
      </c>
      <c r="D68" t="s">
        <v>195</v>
      </c>
      <c r="E68">
        <v>199891</v>
      </c>
      <c r="F68" t="str">
        <f t="shared" si="2"/>
        <v>Residential</v>
      </c>
      <c r="G68">
        <f t="shared" si="3"/>
        <v>6</v>
      </c>
      <c r="I68" s="143" t="s">
        <v>142</v>
      </c>
      <c r="J68">
        <v>300879</v>
      </c>
      <c r="K68">
        <v>32753855</v>
      </c>
    </row>
    <row r="69" spans="1:11" ht="15">
      <c r="A69" t="s">
        <v>208</v>
      </c>
      <c r="B69" s="141">
        <v>45472</v>
      </c>
      <c r="C69">
        <v>4</v>
      </c>
      <c r="D69" t="s">
        <v>201</v>
      </c>
      <c r="E69">
        <v>21658</v>
      </c>
      <c r="F69" t="str">
        <f t="shared" si="2"/>
        <v>Medium C&amp;I</v>
      </c>
      <c r="G69">
        <f t="shared" si="3"/>
        <v>6</v>
      </c>
      <c r="I69" s="143" t="s">
        <v>139</v>
      </c>
      <c r="J69">
        <v>2371811</v>
      </c>
      <c r="K69">
        <v>147800243</v>
      </c>
    </row>
    <row r="70" spans="1:11" ht="15">
      <c r="A70" t="s">
        <v>208</v>
      </c>
      <c r="B70" s="141">
        <v>45472</v>
      </c>
      <c r="C70">
        <v>4</v>
      </c>
      <c r="D70" t="s">
        <v>202</v>
      </c>
      <c r="E70">
        <v>3510</v>
      </c>
      <c r="F70" t="str">
        <f t="shared" si="2"/>
        <v>Large C&amp;I</v>
      </c>
      <c r="G70">
        <f t="shared" si="3"/>
        <v>6</v>
      </c>
      <c r="I70" s="143" t="s">
        <v>141</v>
      </c>
      <c r="J70">
        <v>428255</v>
      </c>
      <c r="K70">
        <v>40703614</v>
      </c>
    </row>
    <row r="71" spans="1:9" ht="15">
      <c r="A71" t="s">
        <v>208</v>
      </c>
      <c r="B71" s="141">
        <v>45472</v>
      </c>
      <c r="C71">
        <v>4</v>
      </c>
      <c r="D71" t="s">
        <v>203</v>
      </c>
      <c r="E71">
        <v>38355</v>
      </c>
      <c r="F71" t="str">
        <f t="shared" si="2"/>
        <v>OTHER</v>
      </c>
      <c r="G71">
        <f t="shared" si="3"/>
        <v>6</v>
      </c>
      <c r="I71" s="2">
        <v>15</v>
      </c>
    </row>
    <row r="72" spans="1:11" ht="15">
      <c r="A72" t="s">
        <v>209</v>
      </c>
      <c r="B72" s="141">
        <v>45472</v>
      </c>
      <c r="C72">
        <v>4</v>
      </c>
      <c r="D72" t="s">
        <v>195</v>
      </c>
      <c r="E72">
        <v>100239</v>
      </c>
      <c r="F72" t="str">
        <f t="shared" si="2"/>
        <v>Residential</v>
      </c>
      <c r="G72">
        <f t="shared" si="3"/>
        <v>7</v>
      </c>
      <c r="I72" s="143" t="s">
        <v>143</v>
      </c>
      <c r="J72">
        <v>7</v>
      </c>
      <c r="K72">
        <v>7471</v>
      </c>
    </row>
    <row r="73" spans="1:11" ht="15">
      <c r="A73" t="s">
        <v>209</v>
      </c>
      <c r="B73" s="141">
        <v>45472</v>
      </c>
      <c r="C73">
        <v>5</v>
      </c>
      <c r="D73" t="s">
        <v>195</v>
      </c>
      <c r="E73">
        <v>20325709</v>
      </c>
      <c r="F73" t="str">
        <f t="shared" si="2"/>
        <v>Residential</v>
      </c>
      <c r="G73">
        <f t="shared" si="3"/>
        <v>7</v>
      </c>
      <c r="I73" s="143" t="s">
        <v>140</v>
      </c>
      <c r="J73">
        <v>158</v>
      </c>
      <c r="K73">
        <v>142504</v>
      </c>
    </row>
    <row r="74" spans="1:11" ht="15">
      <c r="A74" t="s">
        <v>209</v>
      </c>
      <c r="B74" s="141">
        <v>45472</v>
      </c>
      <c r="C74">
        <v>4</v>
      </c>
      <c r="D74" t="s">
        <v>198</v>
      </c>
      <c r="E74">
        <v>4919</v>
      </c>
      <c r="F74" t="str">
        <f t="shared" si="2"/>
        <v>Low Income Residential</v>
      </c>
      <c r="G74">
        <f t="shared" si="3"/>
        <v>7</v>
      </c>
      <c r="I74" s="143" t="s">
        <v>142</v>
      </c>
      <c r="J74">
        <v>86</v>
      </c>
      <c r="K74">
        <v>19318</v>
      </c>
    </row>
    <row r="75" spans="1:11" ht="15">
      <c r="A75" t="s">
        <v>209</v>
      </c>
      <c r="B75" s="141">
        <v>45472</v>
      </c>
      <c r="C75">
        <v>4</v>
      </c>
      <c r="D75" t="s">
        <v>200</v>
      </c>
      <c r="E75">
        <v>10883</v>
      </c>
      <c r="F75" t="str">
        <f t="shared" si="2"/>
        <v>Small C&amp;I</v>
      </c>
      <c r="G75">
        <f t="shared" si="3"/>
        <v>7</v>
      </c>
      <c r="I75" s="143" t="s">
        <v>139</v>
      </c>
      <c r="J75">
        <v>11305</v>
      </c>
      <c r="K75">
        <v>919936</v>
      </c>
    </row>
    <row r="76" spans="1:11" ht="15">
      <c r="A76" t="s">
        <v>209</v>
      </c>
      <c r="B76" s="141">
        <v>45472</v>
      </c>
      <c r="C76">
        <v>5</v>
      </c>
      <c r="D76" t="s">
        <v>202</v>
      </c>
      <c r="E76">
        <v>4340630</v>
      </c>
      <c r="F76" t="str">
        <f t="shared" si="2"/>
        <v>Large C&amp;I</v>
      </c>
      <c r="G76">
        <f t="shared" si="3"/>
        <v>7</v>
      </c>
      <c r="I76" s="143" t="s">
        <v>141</v>
      </c>
      <c r="J76">
        <v>1629</v>
      </c>
      <c r="K76">
        <v>166821</v>
      </c>
    </row>
    <row r="77" spans="1:9" ht="15">
      <c r="A77" t="s">
        <v>209</v>
      </c>
      <c r="B77" s="141">
        <v>45472</v>
      </c>
      <c r="C77">
        <v>4</v>
      </c>
      <c r="D77" t="s">
        <v>201</v>
      </c>
      <c r="E77">
        <v>163</v>
      </c>
      <c r="F77" t="str">
        <f t="shared" si="2"/>
        <v>Medium C&amp;I</v>
      </c>
      <c r="G77">
        <f t="shared" si="3"/>
        <v>7</v>
      </c>
      <c r="I77" s="2">
        <v>17</v>
      </c>
    </row>
    <row r="78" spans="1:11" ht="15">
      <c r="A78" t="s">
        <v>209</v>
      </c>
      <c r="B78" s="141">
        <v>45472</v>
      </c>
      <c r="C78">
        <v>4</v>
      </c>
      <c r="D78" t="s">
        <v>202</v>
      </c>
      <c r="E78">
        <v>121023</v>
      </c>
      <c r="F78" t="str">
        <f t="shared" si="2"/>
        <v>Large C&amp;I</v>
      </c>
      <c r="G78">
        <f t="shared" si="3"/>
        <v>7</v>
      </c>
      <c r="I78" s="143" t="s">
        <v>140</v>
      </c>
      <c r="J78">
        <v>18</v>
      </c>
      <c r="K78">
        <v>25528</v>
      </c>
    </row>
    <row r="79" spans="1:11" ht="15">
      <c r="A79" t="s">
        <v>209</v>
      </c>
      <c r="B79" s="141">
        <v>45472</v>
      </c>
      <c r="C79">
        <v>4</v>
      </c>
      <c r="D79" t="s">
        <v>203</v>
      </c>
      <c r="E79">
        <v>12875</v>
      </c>
      <c r="F79" t="str">
        <f t="shared" si="2"/>
        <v>OTHER</v>
      </c>
      <c r="G79">
        <f t="shared" si="3"/>
        <v>7</v>
      </c>
      <c r="I79" s="143" t="s">
        <v>139</v>
      </c>
      <c r="J79">
        <v>5</v>
      </c>
      <c r="K79">
        <v>2117</v>
      </c>
    </row>
    <row r="80" spans="1:9" ht="15">
      <c r="A80" t="s">
        <v>209</v>
      </c>
      <c r="B80" s="141">
        <v>45472</v>
      </c>
      <c r="C80">
        <v>5</v>
      </c>
      <c r="D80" t="s">
        <v>200</v>
      </c>
      <c r="E80">
        <v>3609243</v>
      </c>
      <c r="F80" t="str">
        <f t="shared" si="2"/>
        <v>Small C&amp;I</v>
      </c>
      <c r="G80">
        <f t="shared" si="3"/>
        <v>7</v>
      </c>
      <c r="I80" s="2">
        <v>19</v>
      </c>
    </row>
    <row r="81" spans="1:11" ht="15">
      <c r="A81" t="s">
        <v>209</v>
      </c>
      <c r="B81" s="141">
        <v>45472</v>
      </c>
      <c r="C81">
        <v>5</v>
      </c>
      <c r="D81" t="s">
        <v>198</v>
      </c>
      <c r="E81">
        <v>8413914</v>
      </c>
      <c r="F81" t="str">
        <f t="shared" si="2"/>
        <v>Low Income Residential</v>
      </c>
      <c r="G81">
        <f t="shared" si="3"/>
        <v>7</v>
      </c>
      <c r="I81" s="143" t="s">
        <v>143</v>
      </c>
      <c r="J81">
        <v>1</v>
      </c>
      <c r="K81">
        <v>21</v>
      </c>
    </row>
    <row r="82" spans="1:11" ht="15">
      <c r="A82" t="s">
        <v>209</v>
      </c>
      <c r="B82" s="141">
        <v>45472</v>
      </c>
      <c r="C82">
        <v>5</v>
      </c>
      <c r="D82" t="s">
        <v>201</v>
      </c>
      <c r="E82">
        <v>2195744</v>
      </c>
      <c r="F82" t="str">
        <f t="shared" si="2"/>
        <v>Medium C&amp;I</v>
      </c>
      <c r="G82">
        <f t="shared" si="3"/>
        <v>7</v>
      </c>
      <c r="I82" s="143" t="s">
        <v>140</v>
      </c>
      <c r="J82">
        <v>5</v>
      </c>
      <c r="K82">
        <v>8916</v>
      </c>
    </row>
    <row r="83" spans="1:11" ht="15">
      <c r="A83" t="s">
        <v>209</v>
      </c>
      <c r="B83" s="141">
        <v>45472</v>
      </c>
      <c r="C83">
        <v>5</v>
      </c>
      <c r="D83" t="s">
        <v>203</v>
      </c>
      <c r="E83">
        <v>635282</v>
      </c>
      <c r="F83" t="str">
        <f t="shared" si="2"/>
        <v>OTHER</v>
      </c>
      <c r="G83">
        <f t="shared" si="3"/>
        <v>7</v>
      </c>
      <c r="I83" s="143" t="s">
        <v>142</v>
      </c>
      <c r="K83">
        <v>87</v>
      </c>
    </row>
    <row r="84" spans="1:11" ht="15">
      <c r="A84" t="s">
        <v>210</v>
      </c>
      <c r="B84" s="141">
        <v>45472</v>
      </c>
      <c r="C84">
        <v>5</v>
      </c>
      <c r="D84" t="s">
        <v>198</v>
      </c>
      <c r="E84">
        <v>104054726</v>
      </c>
      <c r="F84" t="str">
        <f t="shared" si="2"/>
        <v>Low Income Residential</v>
      </c>
      <c r="G84">
        <f t="shared" si="3"/>
        <v>8</v>
      </c>
      <c r="I84" s="143" t="s">
        <v>139</v>
      </c>
      <c r="J84">
        <v>53</v>
      </c>
      <c r="K84">
        <v>28003</v>
      </c>
    </row>
    <row r="85" spans="1:11" ht="15">
      <c r="A85" t="s">
        <v>210</v>
      </c>
      <c r="B85" s="141">
        <v>45472</v>
      </c>
      <c r="C85">
        <v>5</v>
      </c>
      <c r="D85" t="s">
        <v>201</v>
      </c>
      <c r="E85">
        <v>12854567</v>
      </c>
      <c r="F85" t="str">
        <f t="shared" si="2"/>
        <v>Medium C&amp;I</v>
      </c>
      <c r="G85">
        <f t="shared" si="3"/>
        <v>8</v>
      </c>
      <c r="I85" s="143" t="s">
        <v>141</v>
      </c>
      <c r="J85">
        <v>1</v>
      </c>
      <c r="K85">
        <v>941</v>
      </c>
    </row>
    <row r="86" spans="1:9" ht="15">
      <c r="A86" t="s">
        <v>210</v>
      </c>
      <c r="B86" s="141">
        <v>45472</v>
      </c>
      <c r="C86">
        <v>5</v>
      </c>
      <c r="D86" t="s">
        <v>203</v>
      </c>
      <c r="E86">
        <v>3465115</v>
      </c>
      <c r="F86" t="str">
        <f t="shared" si="2"/>
        <v>OTHER</v>
      </c>
      <c r="G86">
        <f t="shared" si="3"/>
        <v>8</v>
      </c>
      <c r="I86" s="2">
        <v>20</v>
      </c>
    </row>
    <row r="87" spans="1:11" ht="15">
      <c r="A87" t="s">
        <v>210</v>
      </c>
      <c r="B87" s="141">
        <v>45472</v>
      </c>
      <c r="C87">
        <v>4</v>
      </c>
      <c r="D87" t="s">
        <v>195</v>
      </c>
      <c r="E87">
        <v>525851</v>
      </c>
      <c r="F87" t="str">
        <f t="shared" si="2"/>
        <v>Residential</v>
      </c>
      <c r="G87">
        <f t="shared" si="3"/>
        <v>8</v>
      </c>
      <c r="I87" s="143" t="s">
        <v>143</v>
      </c>
      <c r="J87">
        <v>196052</v>
      </c>
      <c r="K87">
        <v>49090621</v>
      </c>
    </row>
    <row r="88" spans="1:11" ht="15">
      <c r="A88" t="s">
        <v>210</v>
      </c>
      <c r="B88" s="141">
        <v>45472</v>
      </c>
      <c r="C88">
        <v>4</v>
      </c>
      <c r="D88" t="s">
        <v>198</v>
      </c>
      <c r="E88">
        <v>35192</v>
      </c>
      <c r="F88" t="str">
        <f t="shared" si="2"/>
        <v>Low Income Residential</v>
      </c>
      <c r="G88">
        <f t="shared" si="3"/>
        <v>8</v>
      </c>
      <c r="I88" s="143" t="s">
        <v>140</v>
      </c>
      <c r="J88">
        <v>13421</v>
      </c>
      <c r="K88">
        <v>14694922</v>
      </c>
    </row>
    <row r="89" spans="1:11" ht="15">
      <c r="A89" t="s">
        <v>210</v>
      </c>
      <c r="B89" s="141">
        <v>45472</v>
      </c>
      <c r="C89">
        <v>4</v>
      </c>
      <c r="D89" t="s">
        <v>200</v>
      </c>
      <c r="E89">
        <v>26418</v>
      </c>
      <c r="F89" t="str">
        <f t="shared" si="2"/>
        <v>Small C&amp;I</v>
      </c>
      <c r="G89">
        <f t="shared" si="3"/>
        <v>8</v>
      </c>
      <c r="I89" s="143" t="s">
        <v>142</v>
      </c>
      <c r="J89">
        <v>195597</v>
      </c>
      <c r="K89">
        <v>27413598</v>
      </c>
    </row>
    <row r="90" spans="1:11" ht="15">
      <c r="A90" t="s">
        <v>210</v>
      </c>
      <c r="B90" s="141">
        <v>45472</v>
      </c>
      <c r="C90">
        <v>5</v>
      </c>
      <c r="D90" t="s">
        <v>202</v>
      </c>
      <c r="E90">
        <v>18097503</v>
      </c>
      <c r="F90" t="str">
        <f t="shared" si="2"/>
        <v>Large C&amp;I</v>
      </c>
      <c r="G90">
        <f t="shared" si="3"/>
        <v>8</v>
      </c>
      <c r="I90" s="143" t="s">
        <v>139</v>
      </c>
      <c r="J90">
        <v>1670412</v>
      </c>
      <c r="K90">
        <v>132253388</v>
      </c>
    </row>
    <row r="91" spans="1:11" ht="15">
      <c r="A91" t="s">
        <v>210</v>
      </c>
      <c r="B91" s="141">
        <v>45472</v>
      </c>
      <c r="C91">
        <v>5</v>
      </c>
      <c r="D91" t="s">
        <v>195</v>
      </c>
      <c r="E91">
        <v>152986929</v>
      </c>
      <c r="F91" t="str">
        <f t="shared" si="2"/>
        <v>Residential</v>
      </c>
      <c r="G91">
        <f t="shared" si="3"/>
        <v>8</v>
      </c>
      <c r="I91" s="143" t="s">
        <v>141</v>
      </c>
      <c r="J91">
        <v>236677</v>
      </c>
      <c r="K91">
        <v>33439548</v>
      </c>
    </row>
    <row r="92" spans="1:9" ht="15">
      <c r="A92" t="s">
        <v>210</v>
      </c>
      <c r="B92" s="141">
        <v>45472</v>
      </c>
      <c r="C92">
        <v>4</v>
      </c>
      <c r="D92" t="s">
        <v>201</v>
      </c>
      <c r="E92">
        <v>0</v>
      </c>
      <c r="F92" t="str">
        <f t="shared" si="2"/>
        <v>Medium C&amp;I</v>
      </c>
      <c r="G92">
        <f t="shared" si="3"/>
        <v>8</v>
      </c>
      <c r="I92" s="2">
        <v>18</v>
      </c>
    </row>
    <row r="93" spans="1:11" ht="15">
      <c r="A93" t="s">
        <v>210</v>
      </c>
      <c r="B93" s="141">
        <v>45472</v>
      </c>
      <c r="C93">
        <v>4</v>
      </c>
      <c r="D93" t="s">
        <v>202</v>
      </c>
      <c r="E93">
        <v>36916</v>
      </c>
      <c r="F93" t="str">
        <f t="shared" si="2"/>
        <v>Large C&amp;I</v>
      </c>
      <c r="G93">
        <f t="shared" si="3"/>
        <v>8</v>
      </c>
      <c r="I93" s="143" t="s">
        <v>140</v>
      </c>
      <c r="K93">
        <v>704</v>
      </c>
    </row>
    <row r="94" spans="1:11" ht="15">
      <c r="A94" t="s">
        <v>210</v>
      </c>
      <c r="B94" s="141">
        <v>45472</v>
      </c>
      <c r="C94">
        <v>4</v>
      </c>
      <c r="D94" t="s">
        <v>203</v>
      </c>
      <c r="E94">
        <v>61</v>
      </c>
      <c r="F94" t="str">
        <f t="shared" si="2"/>
        <v>OTHER</v>
      </c>
      <c r="G94">
        <f t="shared" si="3"/>
        <v>8</v>
      </c>
      <c r="I94" s="143" t="s">
        <v>142</v>
      </c>
      <c r="K94">
        <v>2</v>
      </c>
    </row>
    <row r="95" spans="1:11" ht="15">
      <c r="A95" t="s">
        <v>210</v>
      </c>
      <c r="B95" s="141">
        <v>45472</v>
      </c>
      <c r="C95">
        <v>5</v>
      </c>
      <c r="D95" t="s">
        <v>200</v>
      </c>
      <c r="E95">
        <v>11891193</v>
      </c>
      <c r="F95" t="str">
        <f t="shared" si="2"/>
        <v>Small C&amp;I</v>
      </c>
      <c r="G95">
        <f t="shared" si="3"/>
        <v>8</v>
      </c>
      <c r="I95" s="143" t="s">
        <v>139</v>
      </c>
      <c r="J95">
        <v>1</v>
      </c>
      <c r="K95">
        <v>1741</v>
      </c>
    </row>
    <row r="96" spans="1:11" ht="15">
      <c r="A96" t="s">
        <v>211</v>
      </c>
      <c r="B96" s="141">
        <v>45472</v>
      </c>
      <c r="C96">
        <v>5</v>
      </c>
      <c r="D96" t="s">
        <v>195</v>
      </c>
      <c r="E96">
        <v>200057884</v>
      </c>
      <c r="F96" t="str">
        <f t="shared" si="2"/>
        <v>Residential</v>
      </c>
      <c r="G96">
        <f t="shared" si="3"/>
        <v>9</v>
      </c>
      <c r="I96" s="143" t="s">
        <v>141</v>
      </c>
      <c r="K96">
        <v>135</v>
      </c>
    </row>
    <row r="97" spans="1:9" ht="15">
      <c r="A97" t="s">
        <v>211</v>
      </c>
      <c r="B97" s="141">
        <v>45472</v>
      </c>
      <c r="C97">
        <v>5</v>
      </c>
      <c r="D97" t="s">
        <v>200</v>
      </c>
      <c r="E97">
        <v>21851937</v>
      </c>
      <c r="F97" t="str">
        <f t="shared" si="2"/>
        <v>Small C&amp;I</v>
      </c>
      <c r="G97">
        <f t="shared" si="3"/>
        <v>9</v>
      </c>
      <c r="I97" s="2">
        <v>99</v>
      </c>
    </row>
    <row r="98" spans="1:11" ht="15">
      <c r="A98" t="s">
        <v>211</v>
      </c>
      <c r="B98" s="141">
        <v>45472</v>
      </c>
      <c r="C98">
        <v>4</v>
      </c>
      <c r="D98" t="s">
        <v>195</v>
      </c>
      <c r="E98">
        <v>825981</v>
      </c>
      <c r="F98" t="str">
        <f t="shared" si="2"/>
        <v>Residential</v>
      </c>
      <c r="G98">
        <f t="shared" si="3"/>
        <v>9</v>
      </c>
      <c r="I98" s="143" t="s">
        <v>140</v>
      </c>
      <c r="K98">
        <v>678</v>
      </c>
    </row>
    <row r="99" spans="1:11" ht="15">
      <c r="A99" t="s">
        <v>211</v>
      </c>
      <c r="B99" s="141">
        <v>45472</v>
      </c>
      <c r="C99">
        <v>5</v>
      </c>
      <c r="D99" t="s">
        <v>198</v>
      </c>
      <c r="E99">
        <v>120613531</v>
      </c>
      <c r="F99" t="str">
        <f t="shared" si="2"/>
        <v>Low Income Residential</v>
      </c>
      <c r="G99">
        <f t="shared" si="3"/>
        <v>9</v>
      </c>
      <c r="I99" s="143" t="s">
        <v>142</v>
      </c>
      <c r="K99">
        <v>1</v>
      </c>
    </row>
    <row r="100" spans="1:11" ht="15">
      <c r="A100" t="s">
        <v>211</v>
      </c>
      <c r="B100" s="141">
        <v>45472</v>
      </c>
      <c r="C100">
        <v>5</v>
      </c>
      <c r="D100" t="s">
        <v>201</v>
      </c>
      <c r="E100">
        <v>19710337</v>
      </c>
      <c r="F100" t="str">
        <f t="shared" si="2"/>
        <v>Medium C&amp;I</v>
      </c>
      <c r="G100">
        <f t="shared" si="3"/>
        <v>9</v>
      </c>
      <c r="I100" s="143" t="s">
        <v>139</v>
      </c>
      <c r="J100">
        <v>1</v>
      </c>
      <c r="K100">
        <v>1685</v>
      </c>
    </row>
    <row r="101" spans="1:11" ht="15">
      <c r="A101" t="s">
        <v>211</v>
      </c>
      <c r="B101" s="141">
        <v>45472</v>
      </c>
      <c r="C101">
        <v>5</v>
      </c>
      <c r="D101" t="s">
        <v>203</v>
      </c>
      <c r="E101">
        <v>4873360</v>
      </c>
      <c r="F101" t="str">
        <f t="shared" si="2"/>
        <v>OTHER</v>
      </c>
      <c r="G101">
        <f t="shared" si="3"/>
        <v>9</v>
      </c>
      <c r="I101" s="143" t="s">
        <v>141</v>
      </c>
      <c r="K101">
        <v>109</v>
      </c>
    </row>
    <row r="102" spans="1:7" ht="15">
      <c r="A102" t="s">
        <v>211</v>
      </c>
      <c r="B102" s="141">
        <v>45472</v>
      </c>
      <c r="C102">
        <v>4</v>
      </c>
      <c r="D102" t="s">
        <v>198</v>
      </c>
      <c r="E102">
        <v>46378</v>
      </c>
      <c r="F102" t="str">
        <f t="shared" si="2"/>
        <v>Low Income Residential</v>
      </c>
      <c r="G102">
        <f t="shared" si="3"/>
        <v>9</v>
      </c>
    </row>
    <row r="103" spans="1:7" ht="15">
      <c r="A103" t="s">
        <v>211</v>
      </c>
      <c r="B103" s="141">
        <v>45472</v>
      </c>
      <c r="C103">
        <v>4</v>
      </c>
      <c r="D103" t="s">
        <v>201</v>
      </c>
      <c r="E103">
        <v>21822</v>
      </c>
      <c r="F103" t="str">
        <f t="shared" si="2"/>
        <v>Medium C&amp;I</v>
      </c>
      <c r="G103">
        <f t="shared" si="3"/>
        <v>9</v>
      </c>
    </row>
    <row r="104" spans="1:7" ht="15">
      <c r="A104" t="s">
        <v>211</v>
      </c>
      <c r="B104" s="141">
        <v>45472</v>
      </c>
      <c r="C104">
        <v>4</v>
      </c>
      <c r="D104" t="s">
        <v>202</v>
      </c>
      <c r="E104">
        <v>161448</v>
      </c>
      <c r="F104" t="str">
        <f t="shared" si="2"/>
        <v>Large C&amp;I</v>
      </c>
      <c r="G104">
        <f t="shared" si="3"/>
        <v>9</v>
      </c>
    </row>
    <row r="105" spans="1:7" ht="15">
      <c r="A105" t="s">
        <v>211</v>
      </c>
      <c r="B105" s="141">
        <v>45472</v>
      </c>
      <c r="C105">
        <v>4</v>
      </c>
      <c r="D105" t="s">
        <v>203</v>
      </c>
      <c r="E105">
        <v>51291</v>
      </c>
      <c r="F105" t="str">
        <f t="shared" si="2"/>
        <v>OTHER</v>
      </c>
      <c r="G105">
        <f t="shared" si="3"/>
        <v>9</v>
      </c>
    </row>
    <row r="106" spans="1:7" ht="15">
      <c r="A106" t="s">
        <v>211</v>
      </c>
      <c r="B106" s="141">
        <v>45472</v>
      </c>
      <c r="C106">
        <v>4</v>
      </c>
      <c r="D106" t="s">
        <v>200</v>
      </c>
      <c r="E106">
        <v>73389</v>
      </c>
      <c r="F106" t="str">
        <f t="shared" si="2"/>
        <v>Small C&amp;I</v>
      </c>
      <c r="G106">
        <f t="shared" si="3"/>
        <v>9</v>
      </c>
    </row>
    <row r="107" spans="1:7" ht="15">
      <c r="A107" t="s">
        <v>211</v>
      </c>
      <c r="B107" s="141">
        <v>45472</v>
      </c>
      <c r="C107">
        <v>5</v>
      </c>
      <c r="D107" t="s">
        <v>202</v>
      </c>
      <c r="E107">
        <v>32894481</v>
      </c>
      <c r="F107" t="str">
        <f t="shared" si="2"/>
        <v>Large C&amp;I</v>
      </c>
      <c r="G107">
        <f t="shared" si="3"/>
        <v>9</v>
      </c>
    </row>
    <row r="108" spans="1:7" ht="15">
      <c r="A108" t="s">
        <v>212</v>
      </c>
      <c r="B108" s="141">
        <v>45472</v>
      </c>
      <c r="C108">
        <v>4</v>
      </c>
      <c r="D108" t="s">
        <v>198</v>
      </c>
      <c r="E108">
        <v>17585</v>
      </c>
      <c r="F108" t="str">
        <f t="shared" si="2"/>
        <v>Low Income Residential</v>
      </c>
      <c r="G108">
        <f t="shared" si="3"/>
        <v>13</v>
      </c>
    </row>
    <row r="109" spans="1:7" ht="15">
      <c r="A109" t="s">
        <v>212</v>
      </c>
      <c r="B109" s="141">
        <v>45472</v>
      </c>
      <c r="C109">
        <v>5</v>
      </c>
      <c r="D109" t="s">
        <v>200</v>
      </c>
      <c r="E109">
        <v>48799056</v>
      </c>
      <c r="F109" t="str">
        <f t="shared" si="2"/>
        <v>Small C&amp;I</v>
      </c>
      <c r="G109">
        <f t="shared" si="3"/>
        <v>13</v>
      </c>
    </row>
    <row r="110" spans="1:7" ht="15">
      <c r="A110" t="s">
        <v>212</v>
      </c>
      <c r="B110" s="141">
        <v>45472</v>
      </c>
      <c r="C110">
        <v>5</v>
      </c>
      <c r="D110" t="s">
        <v>201</v>
      </c>
      <c r="E110">
        <v>38697313</v>
      </c>
      <c r="F110" t="str">
        <f t="shared" si="2"/>
        <v>Medium C&amp;I</v>
      </c>
      <c r="G110">
        <f t="shared" si="3"/>
        <v>13</v>
      </c>
    </row>
    <row r="111" spans="1:7" ht="15">
      <c r="A111" t="s">
        <v>212</v>
      </c>
      <c r="B111" s="141">
        <v>45472</v>
      </c>
      <c r="C111">
        <v>5</v>
      </c>
      <c r="D111" t="s">
        <v>203</v>
      </c>
      <c r="E111">
        <v>3095575</v>
      </c>
      <c r="F111" t="str">
        <f t="shared" si="2"/>
        <v>OTHER</v>
      </c>
      <c r="G111">
        <f t="shared" si="3"/>
        <v>13</v>
      </c>
    </row>
    <row r="112" spans="1:7" ht="15">
      <c r="A112" t="s">
        <v>212</v>
      </c>
      <c r="B112" s="141">
        <v>45472</v>
      </c>
      <c r="C112">
        <v>4</v>
      </c>
      <c r="D112" t="s">
        <v>200</v>
      </c>
      <c r="E112">
        <v>399267</v>
      </c>
      <c r="F112" t="str">
        <f t="shared" si="2"/>
        <v>Small C&amp;I</v>
      </c>
      <c r="G112">
        <f t="shared" si="3"/>
        <v>13</v>
      </c>
    </row>
    <row r="113" spans="1:7" ht="15">
      <c r="A113" t="s">
        <v>212</v>
      </c>
      <c r="B113" s="141">
        <v>45472</v>
      </c>
      <c r="C113">
        <v>5</v>
      </c>
      <c r="D113" t="s">
        <v>202</v>
      </c>
      <c r="E113">
        <v>65300271</v>
      </c>
      <c r="F113" t="str">
        <f t="shared" si="2"/>
        <v>Large C&amp;I</v>
      </c>
      <c r="G113">
        <f t="shared" si="3"/>
        <v>13</v>
      </c>
    </row>
    <row r="114" spans="1:7" ht="15">
      <c r="A114" t="s">
        <v>212</v>
      </c>
      <c r="B114" s="141">
        <v>45472</v>
      </c>
      <c r="C114">
        <v>5</v>
      </c>
      <c r="D114" t="s">
        <v>198</v>
      </c>
      <c r="E114">
        <v>17281187</v>
      </c>
      <c r="F114" t="str">
        <f t="shared" si="2"/>
        <v>Low Income Residential</v>
      </c>
      <c r="G114">
        <f t="shared" si="3"/>
        <v>13</v>
      </c>
    </row>
    <row r="115" spans="1:7" ht="15">
      <c r="A115" t="s">
        <v>212</v>
      </c>
      <c r="B115" s="141">
        <v>45472</v>
      </c>
      <c r="C115">
        <v>4</v>
      </c>
      <c r="D115" t="s">
        <v>195</v>
      </c>
      <c r="E115">
        <v>2427925</v>
      </c>
      <c r="F115" t="str">
        <f t="shared" si="2"/>
        <v>Residential</v>
      </c>
      <c r="G115">
        <f t="shared" si="3"/>
        <v>13</v>
      </c>
    </row>
    <row r="116" spans="1:7" ht="15">
      <c r="A116" t="s">
        <v>212</v>
      </c>
      <c r="B116" s="141">
        <v>45472</v>
      </c>
      <c r="C116">
        <v>4</v>
      </c>
      <c r="D116" t="s">
        <v>201</v>
      </c>
      <c r="E116">
        <v>278798</v>
      </c>
      <c r="F116" t="str">
        <f t="shared" si="2"/>
        <v>Medium C&amp;I</v>
      </c>
      <c r="G116">
        <f t="shared" si="3"/>
        <v>13</v>
      </c>
    </row>
    <row r="117" spans="1:7" ht="15">
      <c r="A117" t="s">
        <v>212</v>
      </c>
      <c r="B117" s="141">
        <v>45472</v>
      </c>
      <c r="C117">
        <v>4</v>
      </c>
      <c r="D117" t="s">
        <v>202</v>
      </c>
      <c r="E117">
        <v>294905</v>
      </c>
      <c r="F117" t="str">
        <f t="shared" si="2"/>
        <v>Large C&amp;I</v>
      </c>
      <c r="G117">
        <f t="shared" si="3"/>
        <v>13</v>
      </c>
    </row>
    <row r="118" spans="1:7" ht="15">
      <c r="A118" t="s">
        <v>212</v>
      </c>
      <c r="B118" s="141">
        <v>45472</v>
      </c>
      <c r="C118">
        <v>4</v>
      </c>
      <c r="D118" t="s">
        <v>203</v>
      </c>
      <c r="E118">
        <v>88406</v>
      </c>
      <c r="F118" t="str">
        <f t="shared" si="2"/>
        <v>OTHER</v>
      </c>
      <c r="G118">
        <f t="shared" si="3"/>
        <v>13</v>
      </c>
    </row>
    <row r="119" spans="1:7" ht="15">
      <c r="A119" t="s">
        <v>212</v>
      </c>
      <c r="B119" s="141">
        <v>45472</v>
      </c>
      <c r="C119">
        <v>5</v>
      </c>
      <c r="D119" t="s">
        <v>195</v>
      </c>
      <c r="E119">
        <v>172594878</v>
      </c>
      <c r="F119" t="str">
        <f t="shared" si="2"/>
        <v>Residential</v>
      </c>
      <c r="G119">
        <f t="shared" si="3"/>
        <v>13</v>
      </c>
    </row>
    <row r="120" spans="1:7" ht="15">
      <c r="A120" t="s">
        <v>213</v>
      </c>
      <c r="B120" s="141">
        <v>45472</v>
      </c>
      <c r="C120">
        <v>5</v>
      </c>
      <c r="D120" t="s">
        <v>200</v>
      </c>
      <c r="E120">
        <v>40703614</v>
      </c>
      <c r="F120" t="str">
        <f t="shared" si="2"/>
        <v>Small C&amp;I</v>
      </c>
      <c r="G120">
        <f t="shared" si="3"/>
        <v>14</v>
      </c>
    </row>
    <row r="121" spans="1:7" ht="15">
      <c r="A121" t="s">
        <v>213</v>
      </c>
      <c r="B121" s="141">
        <v>45472</v>
      </c>
      <c r="C121">
        <v>5</v>
      </c>
      <c r="D121" t="s">
        <v>198</v>
      </c>
      <c r="E121">
        <v>14902984</v>
      </c>
      <c r="F121" t="str">
        <f t="shared" si="2"/>
        <v>Low Income Residential</v>
      </c>
      <c r="G121">
        <f t="shared" si="3"/>
        <v>14</v>
      </c>
    </row>
    <row r="122" spans="1:7" ht="15">
      <c r="A122" t="s">
        <v>213</v>
      </c>
      <c r="B122" s="141">
        <v>45472</v>
      </c>
      <c r="C122">
        <v>4</v>
      </c>
      <c r="D122" t="s">
        <v>198</v>
      </c>
      <c r="E122">
        <v>19861</v>
      </c>
      <c r="F122" t="str">
        <f t="shared" si="2"/>
        <v>Low Income Residential</v>
      </c>
      <c r="G122">
        <f t="shared" si="3"/>
        <v>14</v>
      </c>
    </row>
    <row r="123" spans="1:7" ht="15">
      <c r="A123" t="s">
        <v>213</v>
      </c>
      <c r="B123" s="141">
        <v>45472</v>
      </c>
      <c r="C123">
        <v>4</v>
      </c>
      <c r="D123" t="s">
        <v>201</v>
      </c>
      <c r="E123">
        <v>300879</v>
      </c>
      <c r="F123" t="str">
        <f t="shared" si="2"/>
        <v>Medium C&amp;I</v>
      </c>
      <c r="G123">
        <f t="shared" si="3"/>
        <v>14</v>
      </c>
    </row>
    <row r="124" spans="1:7" ht="15">
      <c r="A124" t="s">
        <v>213</v>
      </c>
      <c r="B124" s="141">
        <v>45472</v>
      </c>
      <c r="C124">
        <v>4</v>
      </c>
      <c r="D124" t="s">
        <v>202</v>
      </c>
      <c r="E124">
        <v>144122</v>
      </c>
      <c r="F124" t="str">
        <f t="shared" si="2"/>
        <v>Large C&amp;I</v>
      </c>
      <c r="G124">
        <f t="shared" si="3"/>
        <v>14</v>
      </c>
    </row>
    <row r="125" spans="1:7" ht="15">
      <c r="A125" t="s">
        <v>213</v>
      </c>
      <c r="B125" s="141">
        <v>45472</v>
      </c>
      <c r="C125">
        <v>4</v>
      </c>
      <c r="D125" t="s">
        <v>203</v>
      </c>
      <c r="E125">
        <v>57380</v>
      </c>
      <c r="F125" t="str">
        <f t="shared" si="2"/>
        <v>OTHER</v>
      </c>
      <c r="G125">
        <f t="shared" si="3"/>
        <v>14</v>
      </c>
    </row>
    <row r="126" spans="1:7" ht="15">
      <c r="A126" t="s">
        <v>213</v>
      </c>
      <c r="B126" s="141">
        <v>45472</v>
      </c>
      <c r="C126">
        <v>4</v>
      </c>
      <c r="D126" t="s">
        <v>195</v>
      </c>
      <c r="E126">
        <v>2371811</v>
      </c>
      <c r="F126" t="str">
        <f t="shared" si="2"/>
        <v>Residential</v>
      </c>
      <c r="G126">
        <f t="shared" si="3"/>
        <v>14</v>
      </c>
    </row>
    <row r="127" spans="1:7" ht="15">
      <c r="A127" t="s">
        <v>213</v>
      </c>
      <c r="B127" s="141">
        <v>45472</v>
      </c>
      <c r="C127">
        <v>4</v>
      </c>
      <c r="D127" t="s">
        <v>200</v>
      </c>
      <c r="E127">
        <v>428255</v>
      </c>
      <c r="F127" t="str">
        <f t="shared" si="2"/>
        <v>Small C&amp;I</v>
      </c>
      <c r="G127">
        <f t="shared" si="3"/>
        <v>14</v>
      </c>
    </row>
    <row r="128" spans="1:7" ht="15">
      <c r="A128" t="s">
        <v>213</v>
      </c>
      <c r="B128" s="141">
        <v>45472</v>
      </c>
      <c r="C128">
        <v>5</v>
      </c>
      <c r="D128" t="s">
        <v>202</v>
      </c>
      <c r="E128">
        <v>52145479</v>
      </c>
      <c r="F128" t="str">
        <f t="shared" si="2"/>
        <v>Large C&amp;I</v>
      </c>
      <c r="G128">
        <f t="shared" si="3"/>
        <v>14</v>
      </c>
    </row>
    <row r="129" spans="1:7" ht="15">
      <c r="A129" t="s">
        <v>213</v>
      </c>
      <c r="B129" s="141">
        <v>45472</v>
      </c>
      <c r="C129">
        <v>5</v>
      </c>
      <c r="D129" t="s">
        <v>195</v>
      </c>
      <c r="E129">
        <v>147800243</v>
      </c>
      <c r="F129" t="str">
        <f t="shared" si="2"/>
        <v>Residential</v>
      </c>
      <c r="G129">
        <f t="shared" si="3"/>
        <v>14</v>
      </c>
    </row>
    <row r="130" spans="1:7" ht="15">
      <c r="A130" t="s">
        <v>213</v>
      </c>
      <c r="B130" s="141">
        <v>45472</v>
      </c>
      <c r="C130">
        <v>5</v>
      </c>
      <c r="D130" t="s">
        <v>201</v>
      </c>
      <c r="E130">
        <v>32753855</v>
      </c>
      <c r="F130" t="str">
        <f t="shared" si="4" ref="F130:F180">TRIM(MID(D130,3,50))</f>
        <v>Medium C&amp;I</v>
      </c>
      <c r="G130">
        <f t="shared" si="5" ref="G130:G180">VALUE(TRIM(MID(A130,6,2)))</f>
        <v>14</v>
      </c>
    </row>
    <row r="131" spans="1:7" ht="15">
      <c r="A131" t="s">
        <v>213</v>
      </c>
      <c r="B131" s="141">
        <v>45472</v>
      </c>
      <c r="C131">
        <v>5</v>
      </c>
      <c r="D131" t="s">
        <v>203</v>
      </c>
      <c r="E131">
        <v>2181493</v>
      </c>
      <c r="F131" t="str">
        <f t="shared" si="4"/>
        <v>OTHER</v>
      </c>
      <c r="G131">
        <f t="shared" si="5"/>
        <v>14</v>
      </c>
    </row>
    <row r="132" spans="1:7" ht="15">
      <c r="A132" t="s">
        <v>214</v>
      </c>
      <c r="B132" s="141">
        <v>45472</v>
      </c>
      <c r="C132">
        <v>5</v>
      </c>
      <c r="D132" t="s">
        <v>198</v>
      </c>
      <c r="E132">
        <v>142504</v>
      </c>
      <c r="F132" t="str">
        <f t="shared" si="4"/>
        <v>Low Income Residential</v>
      </c>
      <c r="G132">
        <f t="shared" si="5"/>
        <v>15</v>
      </c>
    </row>
    <row r="133" spans="1:7" ht="15">
      <c r="A133" t="s">
        <v>214</v>
      </c>
      <c r="B133" s="141">
        <v>45472</v>
      </c>
      <c r="C133">
        <v>5</v>
      </c>
      <c r="D133" t="s">
        <v>195</v>
      </c>
      <c r="E133">
        <v>919936</v>
      </c>
      <c r="F133" t="str">
        <f t="shared" si="4"/>
        <v>Residential</v>
      </c>
      <c r="G133">
        <f t="shared" si="5"/>
        <v>15</v>
      </c>
    </row>
    <row r="134" spans="1:7" ht="15">
      <c r="A134" t="s">
        <v>214</v>
      </c>
      <c r="B134" s="141">
        <v>45472</v>
      </c>
      <c r="C134">
        <v>4</v>
      </c>
      <c r="D134" t="s">
        <v>195</v>
      </c>
      <c r="E134">
        <v>11305</v>
      </c>
      <c r="F134" t="str">
        <f t="shared" si="4"/>
        <v>Residential</v>
      </c>
      <c r="G134">
        <f t="shared" si="5"/>
        <v>15</v>
      </c>
    </row>
    <row r="135" spans="1:7" ht="15">
      <c r="A135" t="s">
        <v>214</v>
      </c>
      <c r="B135" s="141">
        <v>45472</v>
      </c>
      <c r="C135">
        <v>5</v>
      </c>
      <c r="D135" t="s">
        <v>200</v>
      </c>
      <c r="E135">
        <v>166821</v>
      </c>
      <c r="F135" t="str">
        <f t="shared" si="4"/>
        <v>Small C&amp;I</v>
      </c>
      <c r="G135">
        <f t="shared" si="5"/>
        <v>15</v>
      </c>
    </row>
    <row r="136" spans="1:7" ht="15">
      <c r="A136" t="s">
        <v>214</v>
      </c>
      <c r="B136" s="141">
        <v>45472</v>
      </c>
      <c r="C136">
        <v>4</v>
      </c>
      <c r="D136" t="s">
        <v>201</v>
      </c>
      <c r="E136">
        <v>86</v>
      </c>
      <c r="F136" t="str">
        <f t="shared" si="4"/>
        <v>Medium C&amp;I</v>
      </c>
      <c r="G136">
        <f t="shared" si="5"/>
        <v>15</v>
      </c>
    </row>
    <row r="137" spans="1:7" ht="15">
      <c r="A137" t="s">
        <v>214</v>
      </c>
      <c r="B137" s="141">
        <v>45472</v>
      </c>
      <c r="C137">
        <v>4</v>
      </c>
      <c r="D137" t="s">
        <v>202</v>
      </c>
      <c r="E137">
        <v>7</v>
      </c>
      <c r="F137" t="str">
        <f t="shared" si="4"/>
        <v>Large C&amp;I</v>
      </c>
      <c r="G137">
        <f t="shared" si="5"/>
        <v>15</v>
      </c>
    </row>
    <row r="138" spans="1:7" ht="15">
      <c r="A138" t="s">
        <v>214</v>
      </c>
      <c r="B138" s="141">
        <v>45472</v>
      </c>
      <c r="C138">
        <v>4</v>
      </c>
      <c r="D138" t="s">
        <v>203</v>
      </c>
      <c r="E138">
        <v>267</v>
      </c>
      <c r="F138" t="str">
        <f t="shared" si="4"/>
        <v>OTHER</v>
      </c>
      <c r="G138">
        <f t="shared" si="5"/>
        <v>15</v>
      </c>
    </row>
    <row r="139" spans="1:7" ht="15">
      <c r="A139" t="s">
        <v>214</v>
      </c>
      <c r="B139" s="141">
        <v>45472</v>
      </c>
      <c r="C139">
        <v>4</v>
      </c>
      <c r="D139" t="s">
        <v>200</v>
      </c>
      <c r="E139">
        <v>1629</v>
      </c>
      <c r="F139" t="str">
        <f t="shared" si="4"/>
        <v>Small C&amp;I</v>
      </c>
      <c r="G139">
        <f t="shared" si="5"/>
        <v>15</v>
      </c>
    </row>
    <row r="140" spans="1:7" ht="15">
      <c r="A140" t="s">
        <v>214</v>
      </c>
      <c r="B140" s="141">
        <v>45472</v>
      </c>
      <c r="C140">
        <v>5</v>
      </c>
      <c r="D140" t="s">
        <v>202</v>
      </c>
      <c r="E140">
        <v>7471</v>
      </c>
      <c r="F140" t="str">
        <f t="shared" si="4"/>
        <v>Large C&amp;I</v>
      </c>
      <c r="G140">
        <f t="shared" si="5"/>
        <v>15</v>
      </c>
    </row>
    <row r="141" spans="1:7" ht="15">
      <c r="A141" t="s">
        <v>214</v>
      </c>
      <c r="B141" s="141">
        <v>45472</v>
      </c>
      <c r="C141">
        <v>4</v>
      </c>
      <c r="D141" t="s">
        <v>198</v>
      </c>
      <c r="E141">
        <v>158</v>
      </c>
      <c r="F141" t="str">
        <f t="shared" si="4"/>
        <v>Low Income Residential</v>
      </c>
      <c r="G141">
        <f t="shared" si="5"/>
        <v>15</v>
      </c>
    </row>
    <row r="142" spans="1:7" ht="15">
      <c r="A142" t="s">
        <v>214</v>
      </c>
      <c r="B142" s="141">
        <v>45472</v>
      </c>
      <c r="C142">
        <v>5</v>
      </c>
      <c r="D142" t="s">
        <v>201</v>
      </c>
      <c r="E142">
        <v>19318</v>
      </c>
      <c r="F142" t="str">
        <f t="shared" si="4"/>
        <v>Medium C&amp;I</v>
      </c>
      <c r="G142">
        <f t="shared" si="5"/>
        <v>15</v>
      </c>
    </row>
    <row r="143" spans="1:7" ht="15">
      <c r="A143" t="s">
        <v>214</v>
      </c>
      <c r="B143" s="141">
        <v>45472</v>
      </c>
      <c r="C143">
        <v>5</v>
      </c>
      <c r="D143" t="s">
        <v>203</v>
      </c>
      <c r="E143">
        <v>31482</v>
      </c>
      <c r="F143" t="str">
        <f t="shared" si="4"/>
        <v>OTHER</v>
      </c>
      <c r="G143">
        <f t="shared" si="5"/>
        <v>15</v>
      </c>
    </row>
    <row r="144" spans="1:7" ht="15">
      <c r="A144" t="s">
        <v>215</v>
      </c>
      <c r="B144" s="141">
        <v>45472</v>
      </c>
      <c r="C144">
        <v>5</v>
      </c>
      <c r="D144" t="s">
        <v>198</v>
      </c>
      <c r="E144">
        <v>25528</v>
      </c>
      <c r="F144" t="str">
        <f t="shared" si="4"/>
        <v>Low Income Residential</v>
      </c>
      <c r="G144">
        <f t="shared" si="5"/>
        <v>17</v>
      </c>
    </row>
    <row r="145" spans="1:7" ht="15">
      <c r="A145" t="s">
        <v>215</v>
      </c>
      <c r="B145" s="141">
        <v>45472</v>
      </c>
      <c r="C145">
        <v>5</v>
      </c>
      <c r="D145" t="s">
        <v>203</v>
      </c>
      <c r="E145">
        <v>238</v>
      </c>
      <c r="F145" t="str">
        <f t="shared" si="4"/>
        <v>OTHER</v>
      </c>
      <c r="G145">
        <f t="shared" si="5"/>
        <v>17</v>
      </c>
    </row>
    <row r="146" spans="1:7" ht="15">
      <c r="A146" t="s">
        <v>215</v>
      </c>
      <c r="B146" s="141">
        <v>45472</v>
      </c>
      <c r="C146">
        <v>5</v>
      </c>
      <c r="D146" t="s">
        <v>195</v>
      </c>
      <c r="E146">
        <v>2117</v>
      </c>
      <c r="F146" t="str">
        <f t="shared" si="4"/>
        <v>Residential</v>
      </c>
      <c r="G146">
        <f t="shared" si="5"/>
        <v>17</v>
      </c>
    </row>
    <row r="147" spans="1:7" ht="15">
      <c r="A147" t="s">
        <v>215</v>
      </c>
      <c r="B147" s="141">
        <v>45472</v>
      </c>
      <c r="C147">
        <v>4</v>
      </c>
      <c r="D147" t="s">
        <v>195</v>
      </c>
      <c r="E147">
        <v>5</v>
      </c>
      <c r="F147" t="str">
        <f t="shared" si="4"/>
        <v>Residential</v>
      </c>
      <c r="G147">
        <f t="shared" si="5"/>
        <v>17</v>
      </c>
    </row>
    <row r="148" spans="1:7" ht="15">
      <c r="A148" t="s">
        <v>215</v>
      </c>
      <c r="B148" s="141">
        <v>45472</v>
      </c>
      <c r="C148">
        <v>4</v>
      </c>
      <c r="D148" t="s">
        <v>198</v>
      </c>
      <c r="E148">
        <v>18</v>
      </c>
      <c r="F148" t="str">
        <f t="shared" si="4"/>
        <v>Low Income Residential</v>
      </c>
      <c r="G148">
        <f t="shared" si="5"/>
        <v>17</v>
      </c>
    </row>
    <row r="149" spans="1:7" ht="15">
      <c r="A149" t="s">
        <v>216</v>
      </c>
      <c r="B149" s="141">
        <v>45472</v>
      </c>
      <c r="C149">
        <v>4</v>
      </c>
      <c r="D149" t="s">
        <v>195</v>
      </c>
      <c r="E149">
        <v>1</v>
      </c>
      <c r="F149" t="str">
        <f t="shared" si="4"/>
        <v>Residential</v>
      </c>
      <c r="G149">
        <f t="shared" si="5"/>
        <v>18</v>
      </c>
    </row>
    <row r="150" spans="1:7" ht="15">
      <c r="A150" t="s">
        <v>216</v>
      </c>
      <c r="B150" s="141">
        <v>45472</v>
      </c>
      <c r="C150">
        <v>5</v>
      </c>
      <c r="D150" t="s">
        <v>198</v>
      </c>
      <c r="E150">
        <v>704</v>
      </c>
      <c r="F150" t="str">
        <f t="shared" si="4"/>
        <v>Low Income Residential</v>
      </c>
      <c r="G150">
        <f t="shared" si="5"/>
        <v>18</v>
      </c>
    </row>
    <row r="151" spans="1:7" ht="15">
      <c r="A151" t="s">
        <v>216</v>
      </c>
      <c r="B151" s="141">
        <v>45472</v>
      </c>
      <c r="C151">
        <v>5</v>
      </c>
      <c r="D151" t="s">
        <v>200</v>
      </c>
      <c r="E151">
        <v>135</v>
      </c>
      <c r="F151" t="str">
        <f t="shared" si="4"/>
        <v>Small C&amp;I</v>
      </c>
      <c r="G151">
        <f t="shared" si="5"/>
        <v>18</v>
      </c>
    </row>
    <row r="152" spans="1:7" ht="15">
      <c r="A152" t="s">
        <v>216</v>
      </c>
      <c r="B152" s="141">
        <v>45472</v>
      </c>
      <c r="C152">
        <v>5</v>
      </c>
      <c r="D152" t="s">
        <v>203</v>
      </c>
      <c r="E152">
        <v>27</v>
      </c>
      <c r="F152" t="str">
        <f t="shared" si="4"/>
        <v>OTHER</v>
      </c>
      <c r="G152">
        <f t="shared" si="5"/>
        <v>18</v>
      </c>
    </row>
    <row r="153" spans="1:7" ht="15">
      <c r="A153" t="s">
        <v>216</v>
      </c>
      <c r="B153" s="141">
        <v>45472</v>
      </c>
      <c r="C153">
        <v>5</v>
      </c>
      <c r="D153" t="s">
        <v>195</v>
      </c>
      <c r="E153">
        <v>1741</v>
      </c>
      <c r="F153" t="str">
        <f t="shared" si="4"/>
        <v>Residential</v>
      </c>
      <c r="G153">
        <f t="shared" si="5"/>
        <v>18</v>
      </c>
    </row>
    <row r="154" spans="1:7" ht="15">
      <c r="A154" t="s">
        <v>216</v>
      </c>
      <c r="B154" s="141">
        <v>45472</v>
      </c>
      <c r="C154">
        <v>5</v>
      </c>
      <c r="D154" t="s">
        <v>201</v>
      </c>
      <c r="E154">
        <v>2</v>
      </c>
      <c r="F154" t="str">
        <f t="shared" si="4"/>
        <v>Medium C&amp;I</v>
      </c>
      <c r="G154">
        <f t="shared" si="5"/>
        <v>18</v>
      </c>
    </row>
    <row r="155" spans="1:7" ht="15">
      <c r="A155" t="s">
        <v>217</v>
      </c>
      <c r="B155" s="141">
        <v>45472</v>
      </c>
      <c r="C155">
        <v>5</v>
      </c>
      <c r="D155" t="s">
        <v>198</v>
      </c>
      <c r="E155">
        <v>678</v>
      </c>
      <c r="F155" t="str">
        <f t="shared" si="4"/>
        <v>Low Income Residential</v>
      </c>
      <c r="G155">
        <f t="shared" si="5"/>
        <v>99</v>
      </c>
    </row>
    <row r="156" spans="1:7" ht="15">
      <c r="A156" t="s">
        <v>217</v>
      </c>
      <c r="B156" s="141">
        <v>45472</v>
      </c>
      <c r="C156">
        <v>5</v>
      </c>
      <c r="D156" t="s">
        <v>200</v>
      </c>
      <c r="E156">
        <v>109</v>
      </c>
      <c r="F156" t="str">
        <f t="shared" si="4"/>
        <v>Small C&amp;I</v>
      </c>
      <c r="G156">
        <f t="shared" si="5"/>
        <v>99</v>
      </c>
    </row>
    <row r="157" spans="1:7" ht="15">
      <c r="A157" t="s">
        <v>217</v>
      </c>
      <c r="B157" s="141">
        <v>45472</v>
      </c>
      <c r="C157">
        <v>5</v>
      </c>
      <c r="D157" t="s">
        <v>203</v>
      </c>
      <c r="E157">
        <v>25</v>
      </c>
      <c r="F157" t="str">
        <f t="shared" si="4"/>
        <v>OTHER</v>
      </c>
      <c r="G157">
        <f t="shared" si="5"/>
        <v>99</v>
      </c>
    </row>
    <row r="158" spans="1:7" ht="15">
      <c r="A158" t="s">
        <v>217</v>
      </c>
      <c r="B158" s="141">
        <v>45472</v>
      </c>
      <c r="C158">
        <v>5</v>
      </c>
      <c r="D158" t="s">
        <v>195</v>
      </c>
      <c r="E158">
        <v>1685</v>
      </c>
      <c r="F158" t="str">
        <f t="shared" si="4"/>
        <v>Residential</v>
      </c>
      <c r="G158">
        <f t="shared" si="5"/>
        <v>99</v>
      </c>
    </row>
    <row r="159" spans="1:7" ht="15">
      <c r="A159" t="s">
        <v>217</v>
      </c>
      <c r="B159" s="141">
        <v>45472</v>
      </c>
      <c r="C159">
        <v>4</v>
      </c>
      <c r="D159" t="s">
        <v>195</v>
      </c>
      <c r="E159">
        <v>1</v>
      </c>
      <c r="F159" t="str">
        <f t="shared" si="4"/>
        <v>Residential</v>
      </c>
      <c r="G159">
        <f t="shared" si="5"/>
        <v>99</v>
      </c>
    </row>
    <row r="160" spans="1:7" ht="15">
      <c r="A160" t="s">
        <v>217</v>
      </c>
      <c r="B160" s="141">
        <v>45472</v>
      </c>
      <c r="C160">
        <v>5</v>
      </c>
      <c r="D160" t="s">
        <v>201</v>
      </c>
      <c r="E160">
        <v>1</v>
      </c>
      <c r="F160" t="str">
        <f t="shared" si="4"/>
        <v>Medium C&amp;I</v>
      </c>
      <c r="G160">
        <f t="shared" si="5"/>
        <v>99</v>
      </c>
    </row>
    <row r="161" spans="1:7" ht="15">
      <c r="A161" t="s">
        <v>218</v>
      </c>
      <c r="B161" s="141">
        <v>45472</v>
      </c>
      <c r="C161">
        <v>5</v>
      </c>
      <c r="D161" t="s">
        <v>198</v>
      </c>
      <c r="E161">
        <v>8916</v>
      </c>
      <c r="F161" t="str">
        <f t="shared" si="4"/>
        <v>Low Income Residential</v>
      </c>
      <c r="G161">
        <f t="shared" si="5"/>
        <v>19</v>
      </c>
    </row>
    <row r="162" spans="1:7" ht="15">
      <c r="A162" t="s">
        <v>218</v>
      </c>
      <c r="B162" s="141">
        <v>45472</v>
      </c>
      <c r="C162">
        <v>5</v>
      </c>
      <c r="D162" t="s">
        <v>200</v>
      </c>
      <c r="E162">
        <v>941</v>
      </c>
      <c r="F162" t="str">
        <f t="shared" si="4"/>
        <v>Small C&amp;I</v>
      </c>
      <c r="G162">
        <f t="shared" si="5"/>
        <v>19</v>
      </c>
    </row>
    <row r="163" spans="1:7" ht="15">
      <c r="A163" t="s">
        <v>218</v>
      </c>
      <c r="B163" s="141">
        <v>45472</v>
      </c>
      <c r="C163">
        <v>5</v>
      </c>
      <c r="D163" t="s">
        <v>203</v>
      </c>
      <c r="E163">
        <v>783</v>
      </c>
      <c r="F163" t="str">
        <f t="shared" si="4"/>
        <v>OTHER</v>
      </c>
      <c r="G163">
        <f t="shared" si="5"/>
        <v>19</v>
      </c>
    </row>
    <row r="164" spans="1:7" ht="15">
      <c r="A164" t="s">
        <v>218</v>
      </c>
      <c r="B164" s="141">
        <v>45472</v>
      </c>
      <c r="C164">
        <v>4</v>
      </c>
      <c r="D164" t="s">
        <v>200</v>
      </c>
      <c r="E164">
        <v>1</v>
      </c>
      <c r="F164" t="str">
        <f t="shared" si="4"/>
        <v>Small C&amp;I</v>
      </c>
      <c r="G164">
        <f t="shared" si="5"/>
        <v>19</v>
      </c>
    </row>
    <row r="165" spans="1:7" ht="15">
      <c r="A165" t="s">
        <v>218</v>
      </c>
      <c r="B165" s="141">
        <v>45472</v>
      </c>
      <c r="C165">
        <v>5</v>
      </c>
      <c r="D165" t="s">
        <v>201</v>
      </c>
      <c r="E165">
        <v>87</v>
      </c>
      <c r="F165" t="str">
        <f t="shared" si="4"/>
        <v>Medium C&amp;I</v>
      </c>
      <c r="G165">
        <f t="shared" si="5"/>
        <v>19</v>
      </c>
    </row>
    <row r="166" spans="1:7" ht="15">
      <c r="A166" t="s">
        <v>218</v>
      </c>
      <c r="B166" s="141">
        <v>45472</v>
      </c>
      <c r="C166">
        <v>5</v>
      </c>
      <c r="D166" t="s">
        <v>195</v>
      </c>
      <c r="E166">
        <v>28003</v>
      </c>
      <c r="F166" t="str">
        <f t="shared" si="4"/>
        <v>Residential</v>
      </c>
      <c r="G166">
        <f t="shared" si="5"/>
        <v>19</v>
      </c>
    </row>
    <row r="167" spans="1:7" ht="15">
      <c r="A167" t="s">
        <v>218</v>
      </c>
      <c r="B167" s="141">
        <v>45472</v>
      </c>
      <c r="C167">
        <v>4</v>
      </c>
      <c r="D167" t="s">
        <v>195</v>
      </c>
      <c r="E167">
        <v>53</v>
      </c>
      <c r="F167" t="str">
        <f t="shared" si="4"/>
        <v>Residential</v>
      </c>
      <c r="G167">
        <f t="shared" si="5"/>
        <v>19</v>
      </c>
    </row>
    <row r="168" spans="1:7" ht="15">
      <c r="A168" t="s">
        <v>218</v>
      </c>
      <c r="B168" s="141">
        <v>45472</v>
      </c>
      <c r="C168">
        <v>4</v>
      </c>
      <c r="D168" t="s">
        <v>198</v>
      </c>
      <c r="E168">
        <v>5</v>
      </c>
      <c r="F168" t="str">
        <f t="shared" si="4"/>
        <v>Low Income Residential</v>
      </c>
      <c r="G168">
        <f t="shared" si="5"/>
        <v>19</v>
      </c>
    </row>
    <row r="169" spans="1:7" ht="15">
      <c r="A169" t="s">
        <v>218</v>
      </c>
      <c r="B169" s="141">
        <v>45472</v>
      </c>
      <c r="C169">
        <v>5</v>
      </c>
      <c r="D169" t="s">
        <v>202</v>
      </c>
      <c r="E169">
        <v>21</v>
      </c>
      <c r="F169" t="str">
        <f t="shared" si="4"/>
        <v>Large C&amp;I</v>
      </c>
      <c r="G169">
        <f t="shared" si="5"/>
        <v>19</v>
      </c>
    </row>
    <row r="170" spans="1:7" ht="15">
      <c r="A170" t="s">
        <v>218</v>
      </c>
      <c r="B170" s="141">
        <v>45472</v>
      </c>
      <c r="C170">
        <v>4</v>
      </c>
      <c r="D170" t="s">
        <v>202</v>
      </c>
      <c r="E170">
        <v>1</v>
      </c>
      <c r="F170" t="str">
        <f t="shared" si="4"/>
        <v>Large C&amp;I</v>
      </c>
      <c r="G170">
        <f t="shared" si="5"/>
        <v>19</v>
      </c>
    </row>
    <row r="171" spans="1:7" ht="15">
      <c r="A171" t="s">
        <v>219</v>
      </c>
      <c r="B171" s="141">
        <v>45472</v>
      </c>
      <c r="C171">
        <v>5</v>
      </c>
      <c r="D171" t="s">
        <v>201</v>
      </c>
      <c r="E171">
        <v>27413598</v>
      </c>
      <c r="F171" t="str">
        <f t="shared" si="4"/>
        <v>Medium C&amp;I</v>
      </c>
      <c r="G171">
        <f t="shared" si="5"/>
        <v>20</v>
      </c>
    </row>
    <row r="172" spans="1:7" ht="15">
      <c r="A172" t="s">
        <v>219</v>
      </c>
      <c r="B172" s="141">
        <v>45472</v>
      </c>
      <c r="C172">
        <v>5</v>
      </c>
      <c r="D172" t="s">
        <v>203</v>
      </c>
      <c r="E172">
        <v>1975399</v>
      </c>
      <c r="F172" t="str">
        <f t="shared" si="4"/>
        <v>OTHER</v>
      </c>
      <c r="G172">
        <f t="shared" si="5"/>
        <v>20</v>
      </c>
    </row>
    <row r="173" spans="1:7" ht="15">
      <c r="A173" t="s">
        <v>219</v>
      </c>
      <c r="B173" s="141">
        <v>45472</v>
      </c>
      <c r="C173">
        <v>4</v>
      </c>
      <c r="D173" t="s">
        <v>198</v>
      </c>
      <c r="E173">
        <v>13421</v>
      </c>
      <c r="F173" t="str">
        <f t="shared" si="4"/>
        <v>Low Income Residential</v>
      </c>
      <c r="G173">
        <f t="shared" si="5"/>
        <v>20</v>
      </c>
    </row>
    <row r="174" spans="1:7" ht="15">
      <c r="A174" t="s">
        <v>219</v>
      </c>
      <c r="B174" s="141">
        <v>45472</v>
      </c>
      <c r="C174">
        <v>5</v>
      </c>
      <c r="D174" t="s">
        <v>200</v>
      </c>
      <c r="E174">
        <v>33439548</v>
      </c>
      <c r="F174" t="str">
        <f t="shared" si="4"/>
        <v>Small C&amp;I</v>
      </c>
      <c r="G174">
        <f t="shared" si="5"/>
        <v>20</v>
      </c>
    </row>
    <row r="175" spans="1:7" ht="15">
      <c r="A175" t="s">
        <v>219</v>
      </c>
      <c r="B175" s="141">
        <v>45472</v>
      </c>
      <c r="C175">
        <v>5</v>
      </c>
      <c r="D175" t="s">
        <v>195</v>
      </c>
      <c r="E175">
        <v>132253388</v>
      </c>
      <c r="F175" t="str">
        <f t="shared" si="4"/>
        <v>Residential</v>
      </c>
      <c r="G175">
        <f t="shared" si="5"/>
        <v>20</v>
      </c>
    </row>
    <row r="176" spans="1:7" ht="15">
      <c r="A176" t="s">
        <v>219</v>
      </c>
      <c r="B176" s="141">
        <v>45472</v>
      </c>
      <c r="C176">
        <v>4</v>
      </c>
      <c r="D176" t="s">
        <v>195</v>
      </c>
      <c r="E176">
        <v>1670412</v>
      </c>
      <c r="F176" t="str">
        <f t="shared" si="4"/>
        <v>Residential</v>
      </c>
      <c r="G176">
        <f t="shared" si="5"/>
        <v>20</v>
      </c>
    </row>
    <row r="177" spans="1:7" ht="15">
      <c r="A177" t="s">
        <v>219</v>
      </c>
      <c r="B177" s="141">
        <v>45472</v>
      </c>
      <c r="C177">
        <v>4</v>
      </c>
      <c r="D177" t="s">
        <v>200</v>
      </c>
      <c r="E177">
        <v>236677</v>
      </c>
      <c r="F177" t="str">
        <f t="shared" si="4"/>
        <v>Small C&amp;I</v>
      </c>
      <c r="G177">
        <f t="shared" si="5"/>
        <v>20</v>
      </c>
    </row>
    <row r="178" spans="1:7" ht="15">
      <c r="A178" t="s">
        <v>219</v>
      </c>
      <c r="B178" s="141">
        <v>45472</v>
      </c>
      <c r="C178">
        <v>5</v>
      </c>
      <c r="D178" t="s">
        <v>202</v>
      </c>
      <c r="E178">
        <v>49090621</v>
      </c>
      <c r="F178" t="str">
        <f t="shared" si="4"/>
        <v>Large C&amp;I</v>
      </c>
      <c r="G178">
        <f t="shared" si="5"/>
        <v>20</v>
      </c>
    </row>
    <row r="179" spans="1:7" ht="15">
      <c r="A179" t="s">
        <v>219</v>
      </c>
      <c r="B179" s="141">
        <v>45472</v>
      </c>
      <c r="C179">
        <v>5</v>
      </c>
      <c r="D179" t="s">
        <v>198</v>
      </c>
      <c r="E179">
        <v>14694922</v>
      </c>
      <c r="F179" t="str">
        <f t="shared" si="4"/>
        <v>Low Income Residential</v>
      </c>
      <c r="G179">
        <f t="shared" si="5"/>
        <v>20</v>
      </c>
    </row>
    <row r="180" spans="1:7" ht="15">
      <c r="A180" t="s">
        <v>219</v>
      </c>
      <c r="B180" s="141">
        <v>45472</v>
      </c>
      <c r="C180">
        <v>4</v>
      </c>
      <c r="D180" t="s">
        <v>201</v>
      </c>
      <c r="E180">
        <v>195597</v>
      </c>
      <c r="F180" t="str">
        <f t="shared" si="4"/>
        <v>Medium C&amp;I</v>
      </c>
      <c r="G180">
        <f t="shared" si="5"/>
        <v>20</v>
      </c>
    </row>
    <row r="181" spans="1:7" ht="15">
      <c r="A181" t="s">
        <v>219</v>
      </c>
      <c r="B181" s="141">
        <v>45472</v>
      </c>
      <c r="C181">
        <v>4</v>
      </c>
      <c r="D181" t="s">
        <v>202</v>
      </c>
      <c r="E181">
        <v>196052</v>
      </c>
      <c r="F181" t="str">
        <f t="shared" si="6" ref="F181:F182">TRIM(MID(D181,3,50))</f>
        <v>Large C&amp;I</v>
      </c>
      <c r="G181">
        <f t="shared" si="7" ref="G181:G182">VALUE(TRIM(MID(A181,6,2)))</f>
        <v>20</v>
      </c>
    </row>
    <row r="182" spans="1:7" ht="15">
      <c r="A182" t="s">
        <v>219</v>
      </c>
      <c r="B182" s="141">
        <v>45472</v>
      </c>
      <c r="C182">
        <v>4</v>
      </c>
      <c r="D182" t="s">
        <v>203</v>
      </c>
      <c r="E182">
        <v>44331</v>
      </c>
      <c r="F182" t="str">
        <f t="shared" si="6"/>
        <v>OTHER</v>
      </c>
      <c r="G182">
        <f t="shared" si="7"/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72"/>
  <sheetViews>
    <sheetView workbookViewId="0" topLeftCell="B1">
      <pane ySplit="1" topLeftCell="A71" activePane="bottomLeft" state="frozen"/>
      <selection pane="topLeft" activeCell="X7" sqref="X7:X11"/>
      <selection pane="bottomLeft" activeCell="J87" sqref="J87"/>
    </sheetView>
  </sheetViews>
  <sheetFormatPr defaultRowHeight="15"/>
  <cols>
    <col min="2" max="2" width="11.7142857142857" style="141" customWidth="1"/>
    <col min="3" max="3" width="14.7142857142857" customWidth="1"/>
    <col min="4" max="4" width="17.2857142857143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1">
        <v>45472</v>
      </c>
      <c r="C2" t="s">
        <v>181</v>
      </c>
      <c r="D2" t="s">
        <v>203</v>
      </c>
      <c r="E2">
        <v>16008</v>
      </c>
      <c r="F2" t="str">
        <f t="shared" si="0" ref="F2:F65">TRIM(MID(D2,3,50))</f>
        <v>OTHER</v>
      </c>
      <c r="G2">
        <f t="shared" si="1" ref="G2:G65">VALUE(TRIM(MID(A2,6,2)))</f>
        <v>1</v>
      </c>
      <c r="I2" s="142" t="s">
        <v>196</v>
      </c>
      <c r="J2" s="142" t="s">
        <v>197</v>
      </c>
    </row>
    <row r="3" spans="1:10" ht="15">
      <c r="A3" t="s">
        <v>194</v>
      </c>
      <c r="B3" s="141">
        <v>45472</v>
      </c>
      <c r="C3" t="s">
        <v>186</v>
      </c>
      <c r="D3" t="s">
        <v>195</v>
      </c>
      <c r="E3">
        <v>180670</v>
      </c>
      <c r="F3" t="str">
        <f t="shared" si="0"/>
        <v>Residential</v>
      </c>
      <c r="G3">
        <f t="shared" si="1"/>
        <v>1</v>
      </c>
      <c r="J3" s="141">
        <v>45472</v>
      </c>
    </row>
    <row r="4" spans="1:11" ht="15">
      <c r="A4" t="s">
        <v>194</v>
      </c>
      <c r="B4" s="141">
        <v>45472</v>
      </c>
      <c r="C4" t="s">
        <v>181</v>
      </c>
      <c r="D4" t="s">
        <v>200</v>
      </c>
      <c r="E4">
        <v>29635</v>
      </c>
      <c r="F4" t="str">
        <f t="shared" si="0"/>
        <v>Small C&amp;I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9" ht="15">
      <c r="A5" t="s">
        <v>194</v>
      </c>
      <c r="B5" s="141">
        <v>45472</v>
      </c>
      <c r="C5" t="s">
        <v>181</v>
      </c>
      <c r="D5" t="s">
        <v>195</v>
      </c>
      <c r="E5">
        <v>590459</v>
      </c>
      <c r="F5" t="str">
        <f t="shared" si="0"/>
        <v>Residential</v>
      </c>
      <c r="G5">
        <f t="shared" si="1"/>
        <v>1</v>
      </c>
      <c r="I5" s="2">
        <v>1</v>
      </c>
    </row>
    <row r="6" spans="1:11" ht="15">
      <c r="A6" t="s">
        <v>194</v>
      </c>
      <c r="B6" s="141">
        <v>45472</v>
      </c>
      <c r="C6" t="s">
        <v>186</v>
      </c>
      <c r="D6" t="s">
        <v>201</v>
      </c>
      <c r="E6">
        <v>440</v>
      </c>
      <c r="F6" t="str">
        <f t="shared" si="0"/>
        <v>Medium C&amp;I</v>
      </c>
      <c r="G6">
        <f t="shared" si="1"/>
        <v>1</v>
      </c>
      <c r="I6" s="143" t="s">
        <v>143</v>
      </c>
      <c r="J6">
        <v>6965</v>
      </c>
      <c r="K6">
        <v>60</v>
      </c>
    </row>
    <row r="7" spans="1:11" ht="15">
      <c r="A7" t="s">
        <v>194</v>
      </c>
      <c r="B7" s="141">
        <v>45472</v>
      </c>
      <c r="C7" t="s">
        <v>186</v>
      </c>
      <c r="D7" t="s">
        <v>202</v>
      </c>
      <c r="E7">
        <v>60</v>
      </c>
      <c r="F7" t="str">
        <f t="shared" si="0"/>
        <v>Large C&amp;I</v>
      </c>
      <c r="G7">
        <f t="shared" si="1"/>
        <v>1</v>
      </c>
      <c r="I7" s="143" t="s">
        <v>140</v>
      </c>
      <c r="J7">
        <v>83583</v>
      </c>
      <c r="K7">
        <v>19859</v>
      </c>
    </row>
    <row r="8" spans="1:11" ht="15">
      <c r="A8" t="s">
        <v>194</v>
      </c>
      <c r="B8" s="141">
        <v>45472</v>
      </c>
      <c r="C8" t="s">
        <v>186</v>
      </c>
      <c r="D8" t="s">
        <v>203</v>
      </c>
      <c r="E8">
        <v>3439</v>
      </c>
      <c r="F8" t="str">
        <f t="shared" si="0"/>
        <v>OTHER</v>
      </c>
      <c r="G8">
        <f t="shared" si="1"/>
        <v>1</v>
      </c>
      <c r="I8" s="143" t="s">
        <v>142</v>
      </c>
      <c r="J8">
        <v>9474</v>
      </c>
      <c r="K8">
        <v>440</v>
      </c>
    </row>
    <row r="9" spans="1:11" ht="15">
      <c r="A9" t="s">
        <v>194</v>
      </c>
      <c r="B9" s="141">
        <v>45472</v>
      </c>
      <c r="C9" t="s">
        <v>181</v>
      </c>
      <c r="D9" t="s">
        <v>700</v>
      </c>
      <c r="E9">
        <v>83583</v>
      </c>
      <c r="F9" t="str">
        <f t="shared" si="0"/>
        <v>Low Income Residential</v>
      </c>
      <c r="G9">
        <f t="shared" si="1"/>
        <v>1</v>
      </c>
      <c r="I9" s="143" t="s">
        <v>139</v>
      </c>
      <c r="J9">
        <v>590459</v>
      </c>
      <c r="K9">
        <v>180670</v>
      </c>
    </row>
    <row r="10" spans="1:11" ht="15">
      <c r="A10" t="s">
        <v>194</v>
      </c>
      <c r="B10" s="141">
        <v>45472</v>
      </c>
      <c r="C10" t="s">
        <v>181</v>
      </c>
      <c r="D10" t="s">
        <v>202</v>
      </c>
      <c r="E10">
        <v>6965</v>
      </c>
      <c r="F10" t="str">
        <f t="shared" si="0"/>
        <v>Large C&amp;I</v>
      </c>
      <c r="G10">
        <f t="shared" si="1"/>
        <v>1</v>
      </c>
      <c r="I10" s="143" t="s">
        <v>141</v>
      </c>
      <c r="J10">
        <v>29635</v>
      </c>
      <c r="K10">
        <v>15481</v>
      </c>
    </row>
    <row r="11" spans="1:9" ht="15">
      <c r="A11" t="s">
        <v>194</v>
      </c>
      <c r="B11" s="141">
        <v>45472</v>
      </c>
      <c r="C11" t="s">
        <v>186</v>
      </c>
      <c r="D11" t="s">
        <v>700</v>
      </c>
      <c r="E11">
        <v>19859</v>
      </c>
      <c r="F11" t="str">
        <f t="shared" si="0"/>
        <v>Low Income Residential</v>
      </c>
      <c r="G11">
        <f t="shared" si="1"/>
        <v>1</v>
      </c>
      <c r="I11" s="2">
        <v>2</v>
      </c>
    </row>
    <row r="12" spans="1:11" ht="15">
      <c r="A12" t="s">
        <v>194</v>
      </c>
      <c r="B12" s="141">
        <v>45472</v>
      </c>
      <c r="C12" t="s">
        <v>186</v>
      </c>
      <c r="D12" t="s">
        <v>200</v>
      </c>
      <c r="E12">
        <v>15481</v>
      </c>
      <c r="F12" t="str">
        <f t="shared" si="0"/>
        <v>Small C&amp;I</v>
      </c>
      <c r="G12">
        <f t="shared" si="1"/>
        <v>1</v>
      </c>
      <c r="I12" s="143" t="s">
        <v>143</v>
      </c>
      <c r="J12">
        <v>1335</v>
      </c>
      <c r="K12">
        <v>15</v>
      </c>
    </row>
    <row r="13" spans="1:11" ht="15">
      <c r="A13" t="s">
        <v>194</v>
      </c>
      <c r="B13" s="141">
        <v>45472</v>
      </c>
      <c r="C13" t="s">
        <v>181</v>
      </c>
      <c r="D13" t="s">
        <v>201</v>
      </c>
      <c r="E13">
        <v>9474</v>
      </c>
      <c r="F13" t="str">
        <f t="shared" si="0"/>
        <v>Medium C&amp;I</v>
      </c>
      <c r="G13">
        <f t="shared" si="1"/>
        <v>1</v>
      </c>
      <c r="I13" s="143" t="s">
        <v>140</v>
      </c>
      <c r="J13">
        <v>39416</v>
      </c>
      <c r="K13">
        <v>7900</v>
      </c>
    </row>
    <row r="14" spans="1:11" ht="15">
      <c r="A14" t="s">
        <v>204</v>
      </c>
      <c r="B14" s="141">
        <v>45472</v>
      </c>
      <c r="C14" t="s">
        <v>181</v>
      </c>
      <c r="D14" t="s">
        <v>700</v>
      </c>
      <c r="E14">
        <v>39416</v>
      </c>
      <c r="F14" t="str">
        <f t="shared" si="0"/>
        <v>Low Income Residential</v>
      </c>
      <c r="G14">
        <f t="shared" si="1"/>
        <v>2</v>
      </c>
      <c r="I14" s="143" t="s">
        <v>142</v>
      </c>
      <c r="J14">
        <v>1558</v>
      </c>
      <c r="K14">
        <v>111</v>
      </c>
    </row>
    <row r="15" spans="1:11" ht="15">
      <c r="A15" t="s">
        <v>204</v>
      </c>
      <c r="B15" s="141">
        <v>45472</v>
      </c>
      <c r="C15" t="s">
        <v>181</v>
      </c>
      <c r="D15" t="s">
        <v>202</v>
      </c>
      <c r="E15">
        <v>1335</v>
      </c>
      <c r="F15" t="str">
        <f t="shared" si="0"/>
        <v>Large C&amp;I</v>
      </c>
      <c r="G15">
        <f t="shared" si="1"/>
        <v>2</v>
      </c>
      <c r="I15" s="143" t="s">
        <v>139</v>
      </c>
      <c r="J15">
        <v>106481</v>
      </c>
      <c r="K15">
        <v>23726</v>
      </c>
    </row>
    <row r="16" spans="1:11" ht="15">
      <c r="A16" t="s">
        <v>204</v>
      </c>
      <c r="B16" s="141">
        <v>45472</v>
      </c>
      <c r="C16" t="s">
        <v>181</v>
      </c>
      <c r="D16" t="s">
        <v>195</v>
      </c>
      <c r="E16">
        <v>106481</v>
      </c>
      <c r="F16" t="str">
        <f t="shared" si="0"/>
        <v>Residential</v>
      </c>
      <c r="G16">
        <f t="shared" si="1"/>
        <v>2</v>
      </c>
      <c r="I16" s="143" t="s">
        <v>141</v>
      </c>
      <c r="J16">
        <v>5541</v>
      </c>
      <c r="K16">
        <v>2499</v>
      </c>
    </row>
    <row r="17" spans="1:9" ht="15">
      <c r="A17" t="s">
        <v>204</v>
      </c>
      <c r="B17" s="141">
        <v>45472</v>
      </c>
      <c r="C17" t="s">
        <v>186</v>
      </c>
      <c r="D17" t="s">
        <v>195</v>
      </c>
      <c r="E17">
        <v>23726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1">
        <v>45472</v>
      </c>
      <c r="C18" t="s">
        <v>181</v>
      </c>
      <c r="D18" t="s">
        <v>200</v>
      </c>
      <c r="E18">
        <v>5541</v>
      </c>
      <c r="F18" t="str">
        <f t="shared" si="0"/>
        <v>Small C&amp;I</v>
      </c>
      <c r="G18">
        <f t="shared" si="1"/>
        <v>2</v>
      </c>
      <c r="I18" s="143" t="s">
        <v>143</v>
      </c>
      <c r="J18">
        <v>686</v>
      </c>
      <c r="K18">
        <v>11</v>
      </c>
    </row>
    <row r="19" spans="1:11" ht="15">
      <c r="A19" t="s">
        <v>204</v>
      </c>
      <c r="B19" s="141">
        <v>45472</v>
      </c>
      <c r="C19" t="s">
        <v>186</v>
      </c>
      <c r="D19" t="s">
        <v>700</v>
      </c>
      <c r="E19">
        <v>7900</v>
      </c>
      <c r="F19" t="str">
        <f t="shared" si="0"/>
        <v>Low Income Residential</v>
      </c>
      <c r="G19">
        <f t="shared" si="1"/>
        <v>2</v>
      </c>
      <c r="I19" s="143" t="s">
        <v>140</v>
      </c>
      <c r="J19">
        <v>7210</v>
      </c>
      <c r="K19">
        <v>1591</v>
      </c>
    </row>
    <row r="20" spans="1:11" ht="15">
      <c r="A20" t="s">
        <v>204</v>
      </c>
      <c r="B20" s="141">
        <v>45472</v>
      </c>
      <c r="C20" t="s">
        <v>186</v>
      </c>
      <c r="D20" t="s">
        <v>200</v>
      </c>
      <c r="E20">
        <v>2499</v>
      </c>
      <c r="F20" t="str">
        <f t="shared" si="0"/>
        <v>Small C&amp;I</v>
      </c>
      <c r="G20">
        <f t="shared" si="1"/>
        <v>2</v>
      </c>
      <c r="I20" s="143" t="s">
        <v>142</v>
      </c>
      <c r="J20">
        <v>757</v>
      </c>
      <c r="K20">
        <v>57</v>
      </c>
    </row>
    <row r="21" spans="1:11" ht="15">
      <c r="A21" t="s">
        <v>204</v>
      </c>
      <c r="B21" s="141">
        <v>45472</v>
      </c>
      <c r="C21" t="s">
        <v>181</v>
      </c>
      <c r="D21" t="s">
        <v>201</v>
      </c>
      <c r="E21">
        <v>1558</v>
      </c>
      <c r="F21" t="str">
        <f t="shared" si="0"/>
        <v>Medium C&amp;I</v>
      </c>
      <c r="G21">
        <f t="shared" si="1"/>
        <v>2</v>
      </c>
      <c r="I21" s="143" t="s">
        <v>139</v>
      </c>
      <c r="J21">
        <v>36225</v>
      </c>
      <c r="K21">
        <v>8222</v>
      </c>
    </row>
    <row r="22" spans="1:11" ht="15">
      <c r="A22" t="s">
        <v>204</v>
      </c>
      <c r="B22" s="141">
        <v>45472</v>
      </c>
      <c r="C22" t="s">
        <v>186</v>
      </c>
      <c r="D22" t="s">
        <v>201</v>
      </c>
      <c r="E22">
        <v>111</v>
      </c>
      <c r="F22" t="str">
        <f t="shared" si="0"/>
        <v>Medium C&amp;I</v>
      </c>
      <c r="G22">
        <f t="shared" si="1"/>
        <v>2</v>
      </c>
      <c r="I22" s="143" t="s">
        <v>141</v>
      </c>
      <c r="J22">
        <v>2222</v>
      </c>
      <c r="K22">
        <v>1022</v>
      </c>
    </row>
    <row r="23" spans="1:9" ht="15">
      <c r="A23" t="s">
        <v>204</v>
      </c>
      <c r="B23" s="141">
        <v>45472</v>
      </c>
      <c r="C23" t="s">
        <v>186</v>
      </c>
      <c r="D23" t="s">
        <v>202</v>
      </c>
      <c r="E23">
        <v>15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5">
      <c r="A24" t="s">
        <v>204</v>
      </c>
      <c r="B24" s="141">
        <v>45472</v>
      </c>
      <c r="C24" t="s">
        <v>186</v>
      </c>
      <c r="D24" t="s">
        <v>203</v>
      </c>
      <c r="E24">
        <v>647</v>
      </c>
      <c r="F24" t="str">
        <f t="shared" si="0"/>
        <v>OTHER</v>
      </c>
      <c r="G24">
        <f t="shared" si="1"/>
        <v>2</v>
      </c>
      <c r="I24" s="143" t="s">
        <v>143</v>
      </c>
      <c r="J24">
        <v>294</v>
      </c>
      <c r="K24">
        <v>3</v>
      </c>
    </row>
    <row r="25" spans="1:11" ht="15">
      <c r="A25" t="s">
        <v>204</v>
      </c>
      <c r="B25" s="141">
        <v>45472</v>
      </c>
      <c r="C25" t="s">
        <v>181</v>
      </c>
      <c r="D25" t="s">
        <v>203</v>
      </c>
      <c r="E25">
        <v>2947</v>
      </c>
      <c r="F25" t="str">
        <f t="shared" si="0"/>
        <v>OTHER</v>
      </c>
      <c r="G25">
        <f t="shared" si="1"/>
        <v>2</v>
      </c>
      <c r="I25" s="143" t="s">
        <v>140</v>
      </c>
      <c r="J25">
        <v>4854</v>
      </c>
      <c r="K25">
        <v>1165</v>
      </c>
    </row>
    <row r="26" spans="1:11" ht="15">
      <c r="A26" t="s">
        <v>205</v>
      </c>
      <c r="B26" s="141">
        <v>45472</v>
      </c>
      <c r="C26" t="s">
        <v>181</v>
      </c>
      <c r="D26" t="s">
        <v>700</v>
      </c>
      <c r="E26">
        <v>7210</v>
      </c>
      <c r="F26" t="str">
        <f t="shared" si="0"/>
        <v>Low Income Residential</v>
      </c>
      <c r="G26">
        <f t="shared" si="1"/>
        <v>3</v>
      </c>
      <c r="I26" s="143" t="s">
        <v>142</v>
      </c>
      <c r="J26">
        <v>312</v>
      </c>
      <c r="K26">
        <v>33</v>
      </c>
    </row>
    <row r="27" spans="1:11" ht="15">
      <c r="A27" t="s">
        <v>205</v>
      </c>
      <c r="B27" s="141">
        <v>45472</v>
      </c>
      <c r="C27" t="s">
        <v>181</v>
      </c>
      <c r="D27" t="s">
        <v>202</v>
      </c>
      <c r="E27">
        <v>686</v>
      </c>
      <c r="F27" t="str">
        <f t="shared" si="0"/>
        <v>Large C&amp;I</v>
      </c>
      <c r="G27">
        <f t="shared" si="1"/>
        <v>3</v>
      </c>
      <c r="I27" s="143" t="s">
        <v>139</v>
      </c>
      <c r="J27">
        <v>18846</v>
      </c>
      <c r="K27">
        <v>4728</v>
      </c>
    </row>
    <row r="28" spans="1:11" ht="15">
      <c r="A28" t="s">
        <v>205</v>
      </c>
      <c r="B28" s="141">
        <v>45472</v>
      </c>
      <c r="C28" t="s">
        <v>186</v>
      </c>
      <c r="D28" t="s">
        <v>195</v>
      </c>
      <c r="E28">
        <v>8222</v>
      </c>
      <c r="F28" t="str">
        <f t="shared" si="0"/>
        <v>Residential</v>
      </c>
      <c r="G28">
        <f t="shared" si="1"/>
        <v>3</v>
      </c>
      <c r="I28" s="143" t="s">
        <v>141</v>
      </c>
      <c r="J28">
        <v>923</v>
      </c>
      <c r="K28">
        <v>555</v>
      </c>
    </row>
    <row r="29" spans="1:9" ht="15">
      <c r="A29" t="s">
        <v>205</v>
      </c>
      <c r="B29" s="141">
        <v>45472</v>
      </c>
      <c r="C29" t="s">
        <v>181</v>
      </c>
      <c r="D29" t="s">
        <v>200</v>
      </c>
      <c r="E29">
        <v>2222</v>
      </c>
      <c r="F29" t="str">
        <f t="shared" si="0"/>
        <v>Small C&amp;I</v>
      </c>
      <c r="G29">
        <f t="shared" si="1"/>
        <v>3</v>
      </c>
      <c r="I29" s="2">
        <v>5</v>
      </c>
    </row>
    <row r="30" spans="1:11" ht="15">
      <c r="A30" t="s">
        <v>205</v>
      </c>
      <c r="B30" s="141">
        <v>45472</v>
      </c>
      <c r="C30" t="s">
        <v>186</v>
      </c>
      <c r="D30" t="s">
        <v>700</v>
      </c>
      <c r="E30">
        <v>1591</v>
      </c>
      <c r="F30" t="str">
        <f t="shared" si="0"/>
        <v>Low Income Residential</v>
      </c>
      <c r="G30">
        <f t="shared" si="1"/>
        <v>3</v>
      </c>
      <c r="I30" s="143" t="s">
        <v>143</v>
      </c>
      <c r="J30">
        <v>355</v>
      </c>
      <c r="K30">
        <v>1</v>
      </c>
    </row>
    <row r="31" spans="1:11" ht="15">
      <c r="A31" t="s">
        <v>205</v>
      </c>
      <c r="B31" s="141">
        <v>45472</v>
      </c>
      <c r="C31" t="s">
        <v>186</v>
      </c>
      <c r="D31" t="s">
        <v>200</v>
      </c>
      <c r="E31">
        <v>1022</v>
      </c>
      <c r="F31" t="str">
        <f t="shared" si="0"/>
        <v>Small C&amp;I</v>
      </c>
      <c r="G31">
        <f t="shared" si="1"/>
        <v>3</v>
      </c>
      <c r="I31" s="143" t="s">
        <v>140</v>
      </c>
      <c r="J31">
        <v>27352</v>
      </c>
      <c r="K31">
        <v>5144</v>
      </c>
    </row>
    <row r="32" spans="1:11" ht="15">
      <c r="A32" t="s">
        <v>205</v>
      </c>
      <c r="B32" s="141">
        <v>45472</v>
      </c>
      <c r="C32" t="s">
        <v>181</v>
      </c>
      <c r="D32" t="s">
        <v>201</v>
      </c>
      <c r="E32">
        <v>757</v>
      </c>
      <c r="F32" t="str">
        <f t="shared" si="0"/>
        <v>Medium C&amp;I</v>
      </c>
      <c r="G32">
        <f t="shared" si="1"/>
        <v>3</v>
      </c>
      <c r="I32" s="143" t="s">
        <v>142</v>
      </c>
      <c r="J32">
        <v>489</v>
      </c>
      <c r="K32">
        <v>21</v>
      </c>
    </row>
    <row r="33" spans="1:11" ht="15">
      <c r="A33" t="s">
        <v>205</v>
      </c>
      <c r="B33" s="141">
        <v>45472</v>
      </c>
      <c r="C33" t="s">
        <v>181</v>
      </c>
      <c r="D33" t="s">
        <v>203</v>
      </c>
      <c r="E33">
        <v>1183</v>
      </c>
      <c r="F33" t="str">
        <f t="shared" si="0"/>
        <v>OTHER</v>
      </c>
      <c r="G33">
        <f t="shared" si="1"/>
        <v>3</v>
      </c>
      <c r="I33" s="143" t="s">
        <v>139</v>
      </c>
      <c r="J33">
        <v>51410</v>
      </c>
      <c r="K33">
        <v>10776</v>
      </c>
    </row>
    <row r="34" spans="1:11" ht="15">
      <c r="A34" t="s">
        <v>205</v>
      </c>
      <c r="B34" s="141">
        <v>45472</v>
      </c>
      <c r="C34" t="s">
        <v>186</v>
      </c>
      <c r="D34" t="s">
        <v>201</v>
      </c>
      <c r="E34">
        <v>57</v>
      </c>
      <c r="F34" t="str">
        <f t="shared" si="0"/>
        <v>Medium C&amp;I</v>
      </c>
      <c r="G34">
        <f t="shared" si="1"/>
        <v>3</v>
      </c>
      <c r="I34" s="143" t="s">
        <v>141</v>
      </c>
      <c r="J34">
        <v>2396</v>
      </c>
      <c r="K34">
        <v>922</v>
      </c>
    </row>
    <row r="35" spans="1:9" ht="15">
      <c r="A35" t="s">
        <v>205</v>
      </c>
      <c r="B35" s="141">
        <v>45472</v>
      </c>
      <c r="C35" t="s">
        <v>186</v>
      </c>
      <c r="D35" t="s">
        <v>202</v>
      </c>
      <c r="E35">
        <v>11</v>
      </c>
      <c r="F35" t="str">
        <f t="shared" si="0"/>
        <v>Large C&amp;I</v>
      </c>
      <c r="G35">
        <f t="shared" si="1"/>
        <v>3</v>
      </c>
      <c r="I35" s="2">
        <v>6</v>
      </c>
    </row>
    <row r="36" spans="1:11" ht="15">
      <c r="A36" t="s">
        <v>205</v>
      </c>
      <c r="B36" s="141">
        <v>45472</v>
      </c>
      <c r="C36" t="s">
        <v>186</v>
      </c>
      <c r="D36" t="s">
        <v>203</v>
      </c>
      <c r="E36">
        <v>293</v>
      </c>
      <c r="F36" t="str">
        <f t="shared" si="0"/>
        <v>OTHER</v>
      </c>
      <c r="G36">
        <f t="shared" si="1"/>
        <v>3</v>
      </c>
      <c r="I36" s="143" t="s">
        <v>143</v>
      </c>
      <c r="J36">
        <v>1865302</v>
      </c>
      <c r="K36">
        <v>105495</v>
      </c>
    </row>
    <row r="37" spans="1:11" ht="15">
      <c r="A37" t="s">
        <v>205</v>
      </c>
      <c r="B37" s="141">
        <v>45472</v>
      </c>
      <c r="C37" t="s">
        <v>181</v>
      </c>
      <c r="D37" t="s">
        <v>195</v>
      </c>
      <c r="E37">
        <v>36225</v>
      </c>
      <c r="F37" t="str">
        <f t="shared" si="0"/>
        <v>Residential</v>
      </c>
      <c r="G37">
        <f t="shared" si="1"/>
        <v>3</v>
      </c>
      <c r="I37" s="143" t="s">
        <v>140</v>
      </c>
      <c r="J37">
        <v>6207585</v>
      </c>
      <c r="K37">
        <v>1130176</v>
      </c>
    </row>
    <row r="38" spans="1:11" ht="15">
      <c r="A38" t="s">
        <v>206</v>
      </c>
      <c r="B38" s="141">
        <v>45472</v>
      </c>
      <c r="C38" t="s">
        <v>181</v>
      </c>
      <c r="D38" t="s">
        <v>700</v>
      </c>
      <c r="E38">
        <v>4854</v>
      </c>
      <c r="F38" t="str">
        <f t="shared" si="0"/>
        <v>Low Income Residential</v>
      </c>
      <c r="G38">
        <f t="shared" si="1"/>
        <v>4</v>
      </c>
      <c r="I38" s="143" t="s">
        <v>142</v>
      </c>
      <c r="J38">
        <v>817063</v>
      </c>
      <c r="K38">
        <v>245641</v>
      </c>
    </row>
    <row r="39" spans="1:11" ht="15">
      <c r="A39" t="s">
        <v>206</v>
      </c>
      <c r="B39" s="141">
        <v>45472</v>
      </c>
      <c r="C39" t="s">
        <v>181</v>
      </c>
      <c r="D39" t="s">
        <v>202</v>
      </c>
      <c r="E39">
        <v>294</v>
      </c>
      <c r="F39" t="str">
        <f t="shared" si="0"/>
        <v>Large C&amp;I</v>
      </c>
      <c r="G39">
        <f t="shared" si="1"/>
        <v>4</v>
      </c>
      <c r="I39" s="143" t="s">
        <v>139</v>
      </c>
      <c r="J39">
        <v>9324408</v>
      </c>
      <c r="K39">
        <v>2151412</v>
      </c>
    </row>
    <row r="40" spans="1:11" ht="15">
      <c r="A40" t="s">
        <v>206</v>
      </c>
      <c r="B40" s="141">
        <v>45472</v>
      </c>
      <c r="C40" t="s">
        <v>186</v>
      </c>
      <c r="D40" t="s">
        <v>195</v>
      </c>
      <c r="E40">
        <v>4728</v>
      </c>
      <c r="F40" t="str">
        <f t="shared" si="0"/>
        <v>Residential</v>
      </c>
      <c r="G40">
        <f t="shared" si="1"/>
        <v>4</v>
      </c>
      <c r="I40" s="143" t="s">
        <v>141</v>
      </c>
      <c r="J40">
        <v>802609</v>
      </c>
      <c r="K40">
        <v>367454</v>
      </c>
    </row>
    <row r="41" spans="1:9" ht="15">
      <c r="A41" t="s">
        <v>206</v>
      </c>
      <c r="B41" s="141">
        <v>45472</v>
      </c>
      <c r="C41" t="s">
        <v>181</v>
      </c>
      <c r="D41" t="s">
        <v>200</v>
      </c>
      <c r="E41">
        <v>923</v>
      </c>
      <c r="F41" t="str">
        <f t="shared" si="0"/>
        <v>Small C&amp;I</v>
      </c>
      <c r="G41">
        <f t="shared" si="1"/>
        <v>4</v>
      </c>
      <c r="I41" s="2">
        <v>7</v>
      </c>
    </row>
    <row r="42" spans="1:11" ht="15">
      <c r="A42" t="s">
        <v>206</v>
      </c>
      <c r="B42" s="141">
        <v>45472</v>
      </c>
      <c r="C42" t="s">
        <v>181</v>
      </c>
      <c r="D42" t="s">
        <v>203</v>
      </c>
      <c r="E42">
        <v>542</v>
      </c>
      <c r="F42" t="str">
        <f t="shared" si="0"/>
        <v>OTHER</v>
      </c>
      <c r="G42">
        <f t="shared" si="1"/>
        <v>4</v>
      </c>
      <c r="I42" s="143" t="s">
        <v>143</v>
      </c>
      <c r="J42">
        <v>1608145</v>
      </c>
      <c r="K42">
        <v>127421</v>
      </c>
    </row>
    <row r="43" spans="1:11" ht="15">
      <c r="A43" t="s">
        <v>206</v>
      </c>
      <c r="B43" s="141">
        <v>45472</v>
      </c>
      <c r="C43" t="s">
        <v>181</v>
      </c>
      <c r="D43" t="s">
        <v>195</v>
      </c>
      <c r="E43">
        <v>18846</v>
      </c>
      <c r="F43" t="str">
        <f t="shared" si="0"/>
        <v>Residential</v>
      </c>
      <c r="G43">
        <f t="shared" si="1"/>
        <v>4</v>
      </c>
      <c r="I43" s="143" t="s">
        <v>140</v>
      </c>
      <c r="J43">
        <v>5888607</v>
      </c>
      <c r="K43">
        <v>1126920</v>
      </c>
    </row>
    <row r="44" spans="1:11" ht="15">
      <c r="A44" t="s">
        <v>206</v>
      </c>
      <c r="B44" s="141">
        <v>45472</v>
      </c>
      <c r="C44" t="s">
        <v>186</v>
      </c>
      <c r="D44" t="s">
        <v>700</v>
      </c>
      <c r="E44">
        <v>1165</v>
      </c>
      <c r="F44" t="str">
        <f t="shared" si="0"/>
        <v>Low Income Residential</v>
      </c>
      <c r="G44">
        <f t="shared" si="1"/>
        <v>4</v>
      </c>
      <c r="I44" s="143" t="s">
        <v>142</v>
      </c>
      <c r="J44">
        <v>689501</v>
      </c>
      <c r="K44">
        <v>159226</v>
      </c>
    </row>
    <row r="45" spans="1:11" ht="15">
      <c r="A45" t="s">
        <v>206</v>
      </c>
      <c r="B45" s="141">
        <v>45472</v>
      </c>
      <c r="C45" t="s">
        <v>186</v>
      </c>
      <c r="D45" t="s">
        <v>200</v>
      </c>
      <c r="E45">
        <v>555</v>
      </c>
      <c r="F45" t="str">
        <f t="shared" si="0"/>
        <v>Small C&amp;I</v>
      </c>
      <c r="G45">
        <f t="shared" si="1"/>
        <v>4</v>
      </c>
      <c r="I45" s="143" t="s">
        <v>139</v>
      </c>
      <c r="J45">
        <v>12459130</v>
      </c>
      <c r="K45">
        <v>2870473</v>
      </c>
    </row>
    <row r="46" spans="1:11" ht="15">
      <c r="A46" t="s">
        <v>206</v>
      </c>
      <c r="B46" s="141">
        <v>45472</v>
      </c>
      <c r="C46" t="s">
        <v>181</v>
      </c>
      <c r="D46" t="s">
        <v>201</v>
      </c>
      <c r="E46">
        <v>312</v>
      </c>
      <c r="F46" t="str">
        <f t="shared" si="0"/>
        <v>Medium C&amp;I</v>
      </c>
      <c r="G46">
        <f t="shared" si="1"/>
        <v>4</v>
      </c>
      <c r="I46" s="143" t="s">
        <v>141</v>
      </c>
      <c r="J46">
        <v>910657</v>
      </c>
      <c r="K46">
        <v>437086</v>
      </c>
    </row>
    <row r="47" spans="1:9" ht="15">
      <c r="A47" t="s">
        <v>206</v>
      </c>
      <c r="B47" s="141">
        <v>45472</v>
      </c>
      <c r="C47" t="s">
        <v>186</v>
      </c>
      <c r="D47" t="s">
        <v>201</v>
      </c>
      <c r="E47">
        <v>33</v>
      </c>
      <c r="F47" t="str">
        <f t="shared" si="0"/>
        <v>Medium C&amp;I</v>
      </c>
      <c r="G47">
        <f t="shared" si="1"/>
        <v>4</v>
      </c>
      <c r="I47" s="2">
        <v>8</v>
      </c>
    </row>
    <row r="48" spans="1:11" ht="15">
      <c r="A48" t="s">
        <v>206</v>
      </c>
      <c r="B48" s="141">
        <v>45472</v>
      </c>
      <c r="C48" t="s">
        <v>186</v>
      </c>
      <c r="D48" t="s">
        <v>202</v>
      </c>
      <c r="E48">
        <v>3</v>
      </c>
      <c r="F48" t="str">
        <f t="shared" si="0"/>
        <v>Large C&amp;I</v>
      </c>
      <c r="G48">
        <f t="shared" si="1"/>
        <v>4</v>
      </c>
      <c r="I48" s="143" t="s">
        <v>143</v>
      </c>
      <c r="J48">
        <v>5128827</v>
      </c>
      <c r="K48">
        <v>23496</v>
      </c>
    </row>
    <row r="49" spans="1:11" ht="15">
      <c r="A49" t="s">
        <v>206</v>
      </c>
      <c r="B49" s="141">
        <v>45472</v>
      </c>
      <c r="C49" t="s">
        <v>186</v>
      </c>
      <c r="D49" t="s">
        <v>203</v>
      </c>
      <c r="E49">
        <v>135</v>
      </c>
      <c r="F49" t="str">
        <f t="shared" si="0"/>
        <v>OTHER</v>
      </c>
      <c r="G49">
        <f t="shared" si="1"/>
        <v>4</v>
      </c>
      <c r="I49" s="143" t="s">
        <v>140</v>
      </c>
      <c r="J49">
        <v>56177254</v>
      </c>
      <c r="K49">
        <v>9173161</v>
      </c>
    </row>
    <row r="50" spans="1:11" ht="15">
      <c r="A50" t="s">
        <v>207</v>
      </c>
      <c r="B50" s="141">
        <v>45472</v>
      </c>
      <c r="C50" t="s">
        <v>181</v>
      </c>
      <c r="D50" t="s">
        <v>700</v>
      </c>
      <c r="E50">
        <v>27352</v>
      </c>
      <c r="F50" t="str">
        <f t="shared" si="0"/>
        <v>Low Income Residential</v>
      </c>
      <c r="G50">
        <f t="shared" si="1"/>
        <v>5</v>
      </c>
      <c r="I50" s="143" t="s">
        <v>142</v>
      </c>
      <c r="J50">
        <v>2105274</v>
      </c>
      <c r="K50">
        <v>555945</v>
      </c>
    </row>
    <row r="51" spans="1:11" ht="15">
      <c r="A51" t="s">
        <v>207</v>
      </c>
      <c r="B51" s="141">
        <v>45472</v>
      </c>
      <c r="C51" t="s">
        <v>181</v>
      </c>
      <c r="D51" t="s">
        <v>202</v>
      </c>
      <c r="E51">
        <v>355</v>
      </c>
      <c r="F51" t="str">
        <f t="shared" si="0"/>
        <v>Large C&amp;I</v>
      </c>
      <c r="G51">
        <f t="shared" si="1"/>
        <v>5</v>
      </c>
      <c r="I51" s="143" t="s">
        <v>139</v>
      </c>
      <c r="J51">
        <v>66388039</v>
      </c>
      <c r="K51">
        <v>14095811</v>
      </c>
    </row>
    <row r="52" spans="1:11" ht="15">
      <c r="A52" t="s">
        <v>207</v>
      </c>
      <c r="B52" s="141">
        <v>45472</v>
      </c>
      <c r="C52" t="s">
        <v>181</v>
      </c>
      <c r="D52" t="s">
        <v>203</v>
      </c>
      <c r="E52">
        <v>1222</v>
      </c>
      <c r="F52" t="str">
        <f t="shared" si="0"/>
        <v>OTHER</v>
      </c>
      <c r="G52">
        <f t="shared" si="1"/>
        <v>5</v>
      </c>
      <c r="I52" s="143" t="s">
        <v>141</v>
      </c>
      <c r="J52">
        <v>3118164</v>
      </c>
      <c r="K52">
        <v>1287432</v>
      </c>
    </row>
    <row r="53" spans="1:9" ht="15">
      <c r="A53" t="s">
        <v>207</v>
      </c>
      <c r="B53" s="141">
        <v>45472</v>
      </c>
      <c r="C53" t="s">
        <v>186</v>
      </c>
      <c r="D53" t="s">
        <v>201</v>
      </c>
      <c r="E53">
        <v>21</v>
      </c>
      <c r="F53" t="str">
        <f t="shared" si="0"/>
        <v>Medium C&amp;I</v>
      </c>
      <c r="G53">
        <f t="shared" si="1"/>
        <v>5</v>
      </c>
      <c r="I53" s="2">
        <v>9</v>
      </c>
    </row>
    <row r="54" spans="1:11" ht="15">
      <c r="A54" t="s">
        <v>207</v>
      </c>
      <c r="B54" s="141">
        <v>45472</v>
      </c>
      <c r="C54" t="s">
        <v>186</v>
      </c>
      <c r="D54" t="s">
        <v>202</v>
      </c>
      <c r="E54">
        <v>1</v>
      </c>
      <c r="F54" t="str">
        <f t="shared" si="0"/>
        <v>Large C&amp;I</v>
      </c>
      <c r="G54">
        <f t="shared" si="1"/>
        <v>5</v>
      </c>
      <c r="I54" s="143" t="s">
        <v>143</v>
      </c>
      <c r="J54">
        <v>8602275</v>
      </c>
      <c r="K54">
        <v>256412</v>
      </c>
    </row>
    <row r="55" spans="1:11" ht="15">
      <c r="A55" t="s">
        <v>207</v>
      </c>
      <c r="B55" s="141">
        <v>45472</v>
      </c>
      <c r="C55" t="s">
        <v>186</v>
      </c>
      <c r="D55" t="s">
        <v>203</v>
      </c>
      <c r="E55">
        <v>219</v>
      </c>
      <c r="F55" t="str">
        <f t="shared" si="0"/>
        <v>OTHER</v>
      </c>
      <c r="G55">
        <f t="shared" si="1"/>
        <v>5</v>
      </c>
      <c r="I55" s="143" t="s">
        <v>140</v>
      </c>
      <c r="J55">
        <v>68273445</v>
      </c>
      <c r="K55">
        <v>11430256</v>
      </c>
    </row>
    <row r="56" spans="1:11" ht="15">
      <c r="A56" t="s">
        <v>207</v>
      </c>
      <c r="B56" s="141">
        <v>45472</v>
      </c>
      <c r="C56" t="s">
        <v>186</v>
      </c>
      <c r="D56" t="s">
        <v>195</v>
      </c>
      <c r="E56">
        <v>10776</v>
      </c>
      <c r="F56" t="str">
        <f t="shared" si="0"/>
        <v>Residential</v>
      </c>
      <c r="G56">
        <f t="shared" si="1"/>
        <v>5</v>
      </c>
      <c r="I56" s="143" t="s">
        <v>142</v>
      </c>
      <c r="J56">
        <v>3611838</v>
      </c>
      <c r="K56">
        <v>960812</v>
      </c>
    </row>
    <row r="57" spans="1:11" ht="15">
      <c r="A57" t="s">
        <v>207</v>
      </c>
      <c r="B57" s="141">
        <v>45472</v>
      </c>
      <c r="C57" t="s">
        <v>181</v>
      </c>
      <c r="D57" t="s">
        <v>200</v>
      </c>
      <c r="E57">
        <v>2396</v>
      </c>
      <c r="F57" t="str">
        <f t="shared" si="0"/>
        <v>Small C&amp;I</v>
      </c>
      <c r="G57">
        <f t="shared" si="1"/>
        <v>5</v>
      </c>
      <c r="I57" s="143" t="s">
        <v>139</v>
      </c>
      <c r="J57">
        <v>88171577</v>
      </c>
      <c r="K57">
        <v>19117696</v>
      </c>
    </row>
    <row r="58" spans="1:11" ht="15">
      <c r="A58" t="s">
        <v>207</v>
      </c>
      <c r="B58" s="141">
        <v>45472</v>
      </c>
      <c r="C58" t="s">
        <v>181</v>
      </c>
      <c r="D58" t="s">
        <v>195</v>
      </c>
      <c r="E58">
        <v>51410</v>
      </c>
      <c r="F58" t="str">
        <f t="shared" si="0"/>
        <v>Residential</v>
      </c>
      <c r="G58">
        <f t="shared" si="1"/>
        <v>5</v>
      </c>
      <c r="I58" s="143" t="s">
        <v>141</v>
      </c>
      <c r="J58">
        <v>4831429</v>
      </c>
      <c r="K58">
        <v>2091973</v>
      </c>
    </row>
    <row r="59" spans="1:9" ht="15">
      <c r="A59" t="s">
        <v>207</v>
      </c>
      <c r="B59" s="141">
        <v>45472</v>
      </c>
      <c r="C59" t="s">
        <v>186</v>
      </c>
      <c r="D59" t="s">
        <v>700</v>
      </c>
      <c r="E59">
        <v>5144</v>
      </c>
      <c r="F59" t="str">
        <f t="shared" si="0"/>
        <v>Low Income Residential</v>
      </c>
      <c r="G59">
        <f t="shared" si="1"/>
        <v>5</v>
      </c>
      <c r="I59" s="2">
        <v>14</v>
      </c>
    </row>
    <row r="60" spans="1:11" ht="15">
      <c r="A60" t="s">
        <v>207</v>
      </c>
      <c r="B60" s="141">
        <v>45472</v>
      </c>
      <c r="C60" t="s">
        <v>186</v>
      </c>
      <c r="D60" t="s">
        <v>200</v>
      </c>
      <c r="E60">
        <v>922</v>
      </c>
      <c r="F60" t="str">
        <f t="shared" si="0"/>
        <v>Small C&amp;I</v>
      </c>
      <c r="G60">
        <f t="shared" si="1"/>
        <v>5</v>
      </c>
      <c r="I60" s="143" t="s">
        <v>143</v>
      </c>
      <c r="J60">
        <v>8970125</v>
      </c>
      <c r="K60">
        <v>575887</v>
      </c>
    </row>
    <row r="61" spans="1:11" ht="15">
      <c r="A61" t="s">
        <v>207</v>
      </c>
      <c r="B61" s="141">
        <v>45472</v>
      </c>
      <c r="C61" t="s">
        <v>181</v>
      </c>
      <c r="D61" t="s">
        <v>201</v>
      </c>
      <c r="E61">
        <v>489</v>
      </c>
      <c r="F61" t="str">
        <f t="shared" si="0"/>
        <v>Medium C&amp;I</v>
      </c>
      <c r="G61">
        <f t="shared" si="1"/>
        <v>5</v>
      </c>
      <c r="I61" s="143" t="s">
        <v>140</v>
      </c>
      <c r="J61">
        <v>5936994</v>
      </c>
      <c r="K61">
        <v>1163814</v>
      </c>
    </row>
    <row r="62" spans="1:11" ht="15">
      <c r="A62" t="s">
        <v>208</v>
      </c>
      <c r="B62" s="141">
        <v>45472</v>
      </c>
      <c r="C62" t="s">
        <v>186</v>
      </c>
      <c r="D62" t="s">
        <v>195</v>
      </c>
      <c r="E62">
        <v>2151412</v>
      </c>
      <c r="F62" t="str">
        <f t="shared" si="0"/>
        <v>Residential</v>
      </c>
      <c r="G62">
        <f t="shared" si="1"/>
        <v>6</v>
      </c>
      <c r="I62" s="143" t="s">
        <v>142</v>
      </c>
      <c r="J62">
        <v>3870567</v>
      </c>
      <c r="K62">
        <v>807634</v>
      </c>
    </row>
    <row r="63" spans="1:11" ht="15">
      <c r="A63" t="s">
        <v>208</v>
      </c>
      <c r="B63" s="141">
        <v>45472</v>
      </c>
      <c r="C63" t="s">
        <v>181</v>
      </c>
      <c r="D63" t="s">
        <v>200</v>
      </c>
      <c r="E63">
        <v>802609</v>
      </c>
      <c r="F63" t="str">
        <f t="shared" si="0"/>
        <v>Small C&amp;I</v>
      </c>
      <c r="G63">
        <f t="shared" si="1"/>
        <v>6</v>
      </c>
      <c r="I63" s="143" t="s">
        <v>139</v>
      </c>
      <c r="J63">
        <v>40464679</v>
      </c>
      <c r="K63">
        <v>11736087</v>
      </c>
    </row>
    <row r="64" spans="1:11" ht="15">
      <c r="A64" t="s">
        <v>208</v>
      </c>
      <c r="B64" s="141">
        <v>45472</v>
      </c>
      <c r="C64" t="s">
        <v>181</v>
      </c>
      <c r="D64" t="s">
        <v>195</v>
      </c>
      <c r="E64">
        <v>9324408</v>
      </c>
      <c r="F64" t="str">
        <f t="shared" si="0"/>
        <v>Residential</v>
      </c>
      <c r="G64">
        <f t="shared" si="1"/>
        <v>6</v>
      </c>
      <c r="I64" s="143" t="s">
        <v>141</v>
      </c>
      <c r="J64">
        <v>3730672</v>
      </c>
      <c r="K64">
        <v>1931874</v>
      </c>
    </row>
    <row r="65" spans="1:9" ht="15">
      <c r="A65" t="s">
        <v>208</v>
      </c>
      <c r="B65" s="141">
        <v>45472</v>
      </c>
      <c r="C65" t="s">
        <v>181</v>
      </c>
      <c r="D65" t="s">
        <v>700</v>
      </c>
      <c r="E65">
        <v>6207585</v>
      </c>
      <c r="F65" t="str">
        <f t="shared" si="0"/>
        <v>Low Income Residential</v>
      </c>
      <c r="G65">
        <f t="shared" si="1"/>
        <v>6</v>
      </c>
      <c r="I65" s="2">
        <v>15</v>
      </c>
    </row>
    <row r="66" spans="1:11" ht="15">
      <c r="A66" t="s">
        <v>208</v>
      </c>
      <c r="B66" s="141">
        <v>45472</v>
      </c>
      <c r="C66" t="s">
        <v>181</v>
      </c>
      <c r="D66" t="s">
        <v>202</v>
      </c>
      <c r="E66">
        <v>1865302</v>
      </c>
      <c r="F66" t="str">
        <f t="shared" si="2" ref="F66:F129">TRIM(MID(D66,3,50))</f>
        <v>Large C&amp;I</v>
      </c>
      <c r="G66">
        <f t="shared" si="3" ref="G66:G129">VALUE(TRIM(MID(A66,6,2)))</f>
        <v>6</v>
      </c>
      <c r="I66" s="143" t="s">
        <v>143</v>
      </c>
      <c r="J66">
        <v>5842</v>
      </c>
      <c r="K66">
        <v>55</v>
      </c>
    </row>
    <row r="67" spans="1:11" ht="15">
      <c r="A67" t="s">
        <v>208</v>
      </c>
      <c r="B67" s="141">
        <v>45472</v>
      </c>
      <c r="C67" t="s">
        <v>181</v>
      </c>
      <c r="D67" t="s">
        <v>203</v>
      </c>
      <c r="E67">
        <v>3096832</v>
      </c>
      <c r="F67" t="str">
        <f t="shared" si="2"/>
        <v>OTHER</v>
      </c>
      <c r="G67">
        <f t="shared" si="3"/>
        <v>6</v>
      </c>
      <c r="I67" s="143" t="s">
        <v>140</v>
      </c>
      <c r="J67">
        <v>64494</v>
      </c>
      <c r="K67">
        <v>16428</v>
      </c>
    </row>
    <row r="68" spans="1:11" ht="15">
      <c r="A68" t="s">
        <v>208</v>
      </c>
      <c r="B68" s="141">
        <v>45472</v>
      </c>
      <c r="C68" t="s">
        <v>186</v>
      </c>
      <c r="D68" t="s">
        <v>700</v>
      </c>
      <c r="E68">
        <v>1130176</v>
      </c>
      <c r="F68" t="str">
        <f t="shared" si="2"/>
        <v>Low Income Residential</v>
      </c>
      <c r="G68">
        <f t="shared" si="3"/>
        <v>6</v>
      </c>
      <c r="I68" s="143" t="s">
        <v>142</v>
      </c>
      <c r="J68">
        <v>7779</v>
      </c>
      <c r="K68">
        <v>340</v>
      </c>
    </row>
    <row r="69" spans="1:11" ht="15">
      <c r="A69" t="s">
        <v>208</v>
      </c>
      <c r="B69" s="141">
        <v>45472</v>
      </c>
      <c r="C69" t="s">
        <v>186</v>
      </c>
      <c r="D69" t="s">
        <v>200</v>
      </c>
      <c r="E69">
        <v>367454</v>
      </c>
      <c r="F69" t="str">
        <f t="shared" si="2"/>
        <v>Small C&amp;I</v>
      </c>
      <c r="G69">
        <f t="shared" si="3"/>
        <v>6</v>
      </c>
      <c r="I69" s="143" t="s">
        <v>139</v>
      </c>
      <c r="J69">
        <v>441141</v>
      </c>
      <c r="K69">
        <v>140287</v>
      </c>
    </row>
    <row r="70" spans="1:11" ht="15">
      <c r="A70" t="s">
        <v>208</v>
      </c>
      <c r="B70" s="141">
        <v>45472</v>
      </c>
      <c r="C70" t="s">
        <v>181</v>
      </c>
      <c r="D70" t="s">
        <v>201</v>
      </c>
      <c r="E70">
        <v>817063</v>
      </c>
      <c r="F70" t="str">
        <f t="shared" si="2"/>
        <v>Medium C&amp;I</v>
      </c>
      <c r="G70">
        <f t="shared" si="3"/>
        <v>6</v>
      </c>
      <c r="I70" s="143" t="s">
        <v>141</v>
      </c>
      <c r="J70">
        <v>23464</v>
      </c>
      <c r="K70">
        <v>11901</v>
      </c>
    </row>
    <row r="71" spans="1:9" ht="15">
      <c r="A71" t="s">
        <v>208</v>
      </c>
      <c r="B71" s="141">
        <v>45472</v>
      </c>
      <c r="C71" t="s">
        <v>186</v>
      </c>
      <c r="D71" t="s">
        <v>201</v>
      </c>
      <c r="E71">
        <v>245641</v>
      </c>
      <c r="F71" t="str">
        <f t="shared" si="2"/>
        <v>Medium C&amp;I</v>
      </c>
      <c r="G71">
        <f t="shared" si="3"/>
        <v>6</v>
      </c>
      <c r="I71" s="2">
        <v>17</v>
      </c>
    </row>
    <row r="72" spans="1:11" ht="15">
      <c r="A72" t="s">
        <v>208</v>
      </c>
      <c r="B72" s="141">
        <v>45472</v>
      </c>
      <c r="C72" t="s">
        <v>186</v>
      </c>
      <c r="D72" t="s">
        <v>202</v>
      </c>
      <c r="E72">
        <v>105495</v>
      </c>
      <c r="F72" t="str">
        <f t="shared" si="2"/>
        <v>Large C&amp;I</v>
      </c>
      <c r="G72">
        <f t="shared" si="3"/>
        <v>6</v>
      </c>
      <c r="I72" s="143" t="s">
        <v>140</v>
      </c>
      <c r="J72">
        <v>22771</v>
      </c>
      <c r="K72">
        <v>4425</v>
      </c>
    </row>
    <row r="73" spans="1:11" ht="15">
      <c r="A73" t="s">
        <v>208</v>
      </c>
      <c r="B73" s="141">
        <v>45472</v>
      </c>
      <c r="C73" t="s">
        <v>186</v>
      </c>
      <c r="D73" t="s">
        <v>203</v>
      </c>
      <c r="E73">
        <v>279028</v>
      </c>
      <c r="F73" t="str">
        <f t="shared" si="2"/>
        <v>OTHER</v>
      </c>
      <c r="G73">
        <f t="shared" si="3"/>
        <v>6</v>
      </c>
      <c r="I73" s="143" t="s">
        <v>139</v>
      </c>
      <c r="J73">
        <v>24</v>
      </c>
      <c r="K73">
        <v>5</v>
      </c>
    </row>
    <row r="74" spans="1:9" ht="15">
      <c r="A74" t="s">
        <v>209</v>
      </c>
      <c r="B74" s="141">
        <v>45472</v>
      </c>
      <c r="C74" t="s">
        <v>181</v>
      </c>
      <c r="D74" t="s">
        <v>203</v>
      </c>
      <c r="E74">
        <v>1751554</v>
      </c>
      <c r="F74" t="str">
        <f t="shared" si="2"/>
        <v>OTHER</v>
      </c>
      <c r="G74">
        <f t="shared" si="3"/>
        <v>7</v>
      </c>
      <c r="I74" s="2">
        <v>19</v>
      </c>
    </row>
    <row r="75" spans="1:10" ht="15">
      <c r="A75" t="s">
        <v>209</v>
      </c>
      <c r="B75" s="141">
        <v>45472</v>
      </c>
      <c r="C75" t="s">
        <v>186</v>
      </c>
      <c r="D75" t="s">
        <v>195</v>
      </c>
      <c r="E75">
        <v>2870473</v>
      </c>
      <c r="F75" t="str">
        <f t="shared" si="2"/>
        <v>Residential</v>
      </c>
      <c r="G75">
        <f t="shared" si="3"/>
        <v>7</v>
      </c>
      <c r="I75" s="143" t="s">
        <v>143</v>
      </c>
      <c r="J75">
        <v>7</v>
      </c>
    </row>
    <row r="76" spans="1:11" ht="15">
      <c r="A76" t="s">
        <v>209</v>
      </c>
      <c r="B76" s="141">
        <v>45472</v>
      </c>
      <c r="C76" t="s">
        <v>181</v>
      </c>
      <c r="D76" t="s">
        <v>200</v>
      </c>
      <c r="E76">
        <v>910657</v>
      </c>
      <c r="F76" t="str">
        <f t="shared" si="2"/>
        <v>Small C&amp;I</v>
      </c>
      <c r="G76">
        <f t="shared" si="3"/>
        <v>7</v>
      </c>
      <c r="I76" s="143" t="s">
        <v>140</v>
      </c>
      <c r="J76">
        <v>3029</v>
      </c>
      <c r="K76">
        <v>709</v>
      </c>
    </row>
    <row r="77" spans="1:10" ht="15">
      <c r="A77" t="s">
        <v>209</v>
      </c>
      <c r="B77" s="141">
        <v>45472</v>
      </c>
      <c r="C77" t="s">
        <v>186</v>
      </c>
      <c r="D77" t="s">
        <v>700</v>
      </c>
      <c r="E77">
        <v>1126920</v>
      </c>
      <c r="F77" t="str">
        <f t="shared" si="2"/>
        <v>Low Income Residential</v>
      </c>
      <c r="G77">
        <f t="shared" si="3"/>
        <v>7</v>
      </c>
      <c r="I77" s="143" t="s">
        <v>142</v>
      </c>
      <c r="J77">
        <v>24</v>
      </c>
    </row>
    <row r="78" spans="1:11" ht="15">
      <c r="A78" t="s">
        <v>209</v>
      </c>
      <c r="B78" s="141">
        <v>45472</v>
      </c>
      <c r="C78" t="s">
        <v>186</v>
      </c>
      <c r="D78" t="s">
        <v>200</v>
      </c>
      <c r="E78">
        <v>437086</v>
      </c>
      <c r="F78" t="str">
        <f t="shared" si="2"/>
        <v>Small C&amp;I</v>
      </c>
      <c r="G78">
        <f t="shared" si="3"/>
        <v>7</v>
      </c>
      <c r="I78" s="143" t="s">
        <v>139</v>
      </c>
      <c r="J78">
        <v>7290</v>
      </c>
      <c r="K78">
        <v>1976</v>
      </c>
    </row>
    <row r="79" spans="1:11" ht="15">
      <c r="A79" t="s">
        <v>209</v>
      </c>
      <c r="B79" s="141">
        <v>45472</v>
      </c>
      <c r="C79" t="s">
        <v>181</v>
      </c>
      <c r="D79" t="s">
        <v>201</v>
      </c>
      <c r="E79">
        <v>689501</v>
      </c>
      <c r="F79" t="str">
        <f t="shared" si="2"/>
        <v>Medium C&amp;I</v>
      </c>
      <c r="G79">
        <f t="shared" si="3"/>
        <v>7</v>
      </c>
      <c r="I79" s="143" t="s">
        <v>141</v>
      </c>
      <c r="J79">
        <v>161</v>
      </c>
      <c r="K79">
        <v>44</v>
      </c>
    </row>
    <row r="80" spans="1:9" ht="15">
      <c r="A80" t="s">
        <v>209</v>
      </c>
      <c r="B80" s="141">
        <v>45472</v>
      </c>
      <c r="C80" t="s">
        <v>186</v>
      </c>
      <c r="D80" t="s">
        <v>201</v>
      </c>
      <c r="E80">
        <v>159226</v>
      </c>
      <c r="F80" t="str">
        <f t="shared" si="2"/>
        <v>Medium C&amp;I</v>
      </c>
      <c r="G80">
        <f t="shared" si="3"/>
        <v>7</v>
      </c>
      <c r="I80" s="2">
        <v>20</v>
      </c>
    </row>
    <row r="81" spans="1:11" ht="15">
      <c r="A81" t="s">
        <v>209</v>
      </c>
      <c r="B81" s="141">
        <v>45472</v>
      </c>
      <c r="C81" t="s">
        <v>186</v>
      </c>
      <c r="D81" t="s">
        <v>202</v>
      </c>
      <c r="E81">
        <v>127421</v>
      </c>
      <c r="F81" t="str">
        <f t="shared" si="2"/>
        <v>Large C&amp;I</v>
      </c>
      <c r="G81">
        <f t="shared" si="3"/>
        <v>7</v>
      </c>
      <c r="I81" s="143" t="s">
        <v>143</v>
      </c>
      <c r="J81">
        <v>3639531</v>
      </c>
      <c r="K81">
        <v>281934</v>
      </c>
    </row>
    <row r="82" spans="1:11" ht="15">
      <c r="A82" t="s">
        <v>209</v>
      </c>
      <c r="B82" s="141">
        <v>45472</v>
      </c>
      <c r="C82" t="s">
        <v>186</v>
      </c>
      <c r="D82" t="s">
        <v>203</v>
      </c>
      <c r="E82">
        <v>244355</v>
      </c>
      <c r="F82" t="str">
        <f t="shared" si="2"/>
        <v>OTHER</v>
      </c>
      <c r="G82">
        <f t="shared" si="3"/>
        <v>7</v>
      </c>
      <c r="I82" s="143" t="s">
        <v>140</v>
      </c>
      <c r="J82">
        <v>2303031</v>
      </c>
      <c r="K82">
        <v>447291</v>
      </c>
    </row>
    <row r="83" spans="1:11" ht="15">
      <c r="A83" t="s">
        <v>209</v>
      </c>
      <c r="B83" s="141">
        <v>45472</v>
      </c>
      <c r="C83" t="s">
        <v>181</v>
      </c>
      <c r="D83" t="s">
        <v>195</v>
      </c>
      <c r="E83">
        <v>12459130</v>
      </c>
      <c r="F83" t="str">
        <f t="shared" si="2"/>
        <v>Residential</v>
      </c>
      <c r="G83">
        <f t="shared" si="3"/>
        <v>7</v>
      </c>
      <c r="I83" s="143" t="s">
        <v>142</v>
      </c>
      <c r="J83">
        <v>1468765</v>
      </c>
      <c r="K83">
        <v>323875</v>
      </c>
    </row>
    <row r="84" spans="1:11" ht="15">
      <c r="A84" t="s">
        <v>209</v>
      </c>
      <c r="B84" s="141">
        <v>45472</v>
      </c>
      <c r="C84" t="s">
        <v>181</v>
      </c>
      <c r="D84" t="s">
        <v>700</v>
      </c>
      <c r="E84">
        <v>5888607</v>
      </c>
      <c r="F84" t="str">
        <f t="shared" si="2"/>
        <v>Low Income Residential</v>
      </c>
      <c r="G84">
        <f t="shared" si="3"/>
        <v>7</v>
      </c>
      <c r="I84" s="143" t="s">
        <v>139</v>
      </c>
      <c r="J84">
        <v>21133933</v>
      </c>
      <c r="K84">
        <v>5775732</v>
      </c>
    </row>
    <row r="85" spans="1:11" ht="15">
      <c r="A85" t="s">
        <v>209</v>
      </c>
      <c r="B85" s="141">
        <v>45472</v>
      </c>
      <c r="C85" t="s">
        <v>181</v>
      </c>
      <c r="D85" t="s">
        <v>202</v>
      </c>
      <c r="E85">
        <v>1608145</v>
      </c>
      <c r="F85" t="str">
        <f t="shared" si="2"/>
        <v>Large C&amp;I</v>
      </c>
      <c r="G85">
        <f t="shared" si="3"/>
        <v>7</v>
      </c>
      <c r="I85" s="143" t="s">
        <v>141</v>
      </c>
      <c r="J85">
        <v>1374190</v>
      </c>
      <c r="K85">
        <v>644904</v>
      </c>
    </row>
    <row r="86" spans="1:9" ht="15">
      <c r="A86" t="s">
        <v>210</v>
      </c>
      <c r="B86" s="141">
        <v>45472</v>
      </c>
      <c r="C86" t="s">
        <v>181</v>
      </c>
      <c r="D86" t="s">
        <v>700</v>
      </c>
      <c r="E86">
        <v>56177254</v>
      </c>
      <c r="F86" t="str">
        <f t="shared" si="2"/>
        <v>Low Income Residential</v>
      </c>
      <c r="G86">
        <f t="shared" si="3"/>
        <v>8</v>
      </c>
      <c r="I86" s="2">
        <v>13</v>
      </c>
    </row>
    <row r="87" spans="1:11" ht="15">
      <c r="A87" t="s">
        <v>210</v>
      </c>
      <c r="B87" s="141">
        <v>45472</v>
      </c>
      <c r="C87" t="s">
        <v>181</v>
      </c>
      <c r="D87" t="s">
        <v>202</v>
      </c>
      <c r="E87">
        <v>5128827</v>
      </c>
      <c r="F87" t="str">
        <f t="shared" si="2"/>
        <v>Large C&amp;I</v>
      </c>
      <c r="G87">
        <f t="shared" si="3"/>
        <v>8</v>
      </c>
      <c r="I87" s="143" t="s">
        <v>143</v>
      </c>
      <c r="J87">
        <v>5630677</v>
      </c>
      <c r="K87">
        <v>450141</v>
      </c>
    </row>
    <row r="88" spans="1:11" ht="15">
      <c r="A88" t="s">
        <v>210</v>
      </c>
      <c r="B88" s="141">
        <v>45472</v>
      </c>
      <c r="C88" t="s">
        <v>186</v>
      </c>
      <c r="D88" t="s">
        <v>195</v>
      </c>
      <c r="E88">
        <v>14095811</v>
      </c>
      <c r="F88" t="str">
        <f t="shared" si="2"/>
        <v>Residential</v>
      </c>
      <c r="G88">
        <f t="shared" si="3"/>
        <v>8</v>
      </c>
      <c r="I88" s="143" t="s">
        <v>140</v>
      </c>
      <c r="J88">
        <v>4816208</v>
      </c>
      <c r="K88">
        <v>1050248</v>
      </c>
    </row>
    <row r="89" spans="1:11" ht="15">
      <c r="A89" t="s">
        <v>210</v>
      </c>
      <c r="B89" s="141">
        <v>45472</v>
      </c>
      <c r="C89" t="s">
        <v>181</v>
      </c>
      <c r="D89" t="s">
        <v>200</v>
      </c>
      <c r="E89">
        <v>3118164</v>
      </c>
      <c r="F89" t="str">
        <f t="shared" si="2"/>
        <v>Small C&amp;I</v>
      </c>
      <c r="G89">
        <f t="shared" si="3"/>
        <v>8</v>
      </c>
      <c r="I89" s="143" t="s">
        <v>142</v>
      </c>
      <c r="J89">
        <v>2288788</v>
      </c>
      <c r="K89">
        <v>573884</v>
      </c>
    </row>
    <row r="90" spans="1:11" ht="15">
      <c r="A90" t="s">
        <v>210</v>
      </c>
      <c r="B90" s="141">
        <v>45472</v>
      </c>
      <c r="C90" t="s">
        <v>186</v>
      </c>
      <c r="D90" t="s">
        <v>700</v>
      </c>
      <c r="E90">
        <v>9173161</v>
      </c>
      <c r="F90" t="str">
        <f t="shared" si="2"/>
        <v>Low Income Residential</v>
      </c>
      <c r="G90">
        <f t="shared" si="3"/>
        <v>8</v>
      </c>
      <c r="I90" s="143" t="s">
        <v>139</v>
      </c>
      <c r="J90">
        <v>29741674</v>
      </c>
      <c r="K90">
        <v>9786327</v>
      </c>
    </row>
    <row r="91" spans="1:11" ht="15">
      <c r="A91" t="s">
        <v>210</v>
      </c>
      <c r="B91" s="141">
        <v>45472</v>
      </c>
      <c r="C91" t="s">
        <v>186</v>
      </c>
      <c r="D91" t="s">
        <v>200</v>
      </c>
      <c r="E91">
        <v>1287432</v>
      </c>
      <c r="F91" t="str">
        <f t="shared" si="2"/>
        <v>Small C&amp;I</v>
      </c>
      <c r="G91">
        <f t="shared" si="3"/>
        <v>8</v>
      </c>
      <c r="I91" s="143" t="s">
        <v>141</v>
      </c>
      <c r="J91">
        <v>1992178</v>
      </c>
      <c r="K91">
        <v>1051538</v>
      </c>
    </row>
    <row r="92" spans="1:7" ht="15">
      <c r="A92" t="s">
        <v>210</v>
      </c>
      <c r="B92" s="141">
        <v>45472</v>
      </c>
      <c r="C92" t="s">
        <v>181</v>
      </c>
      <c r="D92" t="s">
        <v>201</v>
      </c>
      <c r="E92">
        <v>2105274</v>
      </c>
      <c r="F92" t="str">
        <f t="shared" si="2"/>
        <v>Medium C&amp;I</v>
      </c>
      <c r="G92">
        <f t="shared" si="3"/>
        <v>8</v>
      </c>
    </row>
    <row r="93" spans="1:7" ht="15">
      <c r="A93" t="s">
        <v>210</v>
      </c>
      <c r="B93" s="141">
        <v>45472</v>
      </c>
      <c r="C93" t="s">
        <v>181</v>
      </c>
      <c r="D93" t="s">
        <v>203</v>
      </c>
      <c r="E93">
        <v>5216609</v>
      </c>
      <c r="F93" t="str">
        <f t="shared" si="2"/>
        <v>OTHER</v>
      </c>
      <c r="G93">
        <f t="shared" si="3"/>
        <v>8</v>
      </c>
    </row>
    <row r="94" spans="1:7" ht="15">
      <c r="A94" t="s">
        <v>210</v>
      </c>
      <c r="B94" s="141">
        <v>45472</v>
      </c>
      <c r="C94" t="s">
        <v>186</v>
      </c>
      <c r="D94" t="s">
        <v>201</v>
      </c>
      <c r="E94">
        <v>555945</v>
      </c>
      <c r="F94" t="str">
        <f t="shared" si="2"/>
        <v>Medium C&amp;I</v>
      </c>
      <c r="G94">
        <f t="shared" si="3"/>
        <v>8</v>
      </c>
    </row>
    <row r="95" spans="1:7" ht="15">
      <c r="A95" t="s">
        <v>210</v>
      </c>
      <c r="B95" s="141">
        <v>45472</v>
      </c>
      <c r="C95" t="s">
        <v>186</v>
      </c>
      <c r="D95" t="s">
        <v>202</v>
      </c>
      <c r="E95">
        <v>23496</v>
      </c>
      <c r="F95" t="str">
        <f t="shared" si="2"/>
        <v>Large C&amp;I</v>
      </c>
      <c r="G95">
        <f t="shared" si="3"/>
        <v>8</v>
      </c>
    </row>
    <row r="96" spans="1:7" ht="15">
      <c r="A96" t="s">
        <v>210</v>
      </c>
      <c r="B96" s="141">
        <v>45472</v>
      </c>
      <c r="C96" t="s">
        <v>186</v>
      </c>
      <c r="D96" t="s">
        <v>203</v>
      </c>
      <c r="E96">
        <v>531644</v>
      </c>
      <c r="F96" t="str">
        <f t="shared" si="2"/>
        <v>OTHER</v>
      </c>
      <c r="G96">
        <f t="shared" si="3"/>
        <v>8</v>
      </c>
    </row>
    <row r="97" spans="1:7" ht="15">
      <c r="A97" t="s">
        <v>210</v>
      </c>
      <c r="B97" s="141">
        <v>45472</v>
      </c>
      <c r="C97" t="s">
        <v>181</v>
      </c>
      <c r="D97" t="s">
        <v>195</v>
      </c>
      <c r="E97">
        <v>66388039</v>
      </c>
      <c r="F97" t="str">
        <f t="shared" si="2"/>
        <v>Residential</v>
      </c>
      <c r="G97">
        <f t="shared" si="3"/>
        <v>8</v>
      </c>
    </row>
    <row r="98" spans="1:7" ht="15">
      <c r="A98" t="s">
        <v>211</v>
      </c>
      <c r="B98" s="141">
        <v>45472</v>
      </c>
      <c r="C98" t="s">
        <v>181</v>
      </c>
      <c r="D98" t="s">
        <v>203</v>
      </c>
      <c r="E98">
        <v>10064995</v>
      </c>
      <c r="F98" t="str">
        <f t="shared" si="2"/>
        <v>OTHER</v>
      </c>
      <c r="G98">
        <f t="shared" si="3"/>
        <v>9</v>
      </c>
    </row>
    <row r="99" spans="1:7" ht="15">
      <c r="A99" t="s">
        <v>211</v>
      </c>
      <c r="B99" s="141">
        <v>45472</v>
      </c>
      <c r="C99" t="s">
        <v>181</v>
      </c>
      <c r="D99" t="s">
        <v>195</v>
      </c>
      <c r="E99">
        <v>88171577</v>
      </c>
      <c r="F99" t="str">
        <f t="shared" si="2"/>
        <v>Residential</v>
      </c>
      <c r="G99">
        <f t="shared" si="3"/>
        <v>9</v>
      </c>
    </row>
    <row r="100" spans="1:7" ht="15">
      <c r="A100" t="s">
        <v>211</v>
      </c>
      <c r="B100" s="141">
        <v>45472</v>
      </c>
      <c r="C100" t="s">
        <v>181</v>
      </c>
      <c r="D100" t="s">
        <v>700</v>
      </c>
      <c r="E100">
        <v>68273445</v>
      </c>
      <c r="F100" t="str">
        <f t="shared" si="2"/>
        <v>Low Income Residential</v>
      </c>
      <c r="G100">
        <f t="shared" si="3"/>
        <v>9</v>
      </c>
    </row>
    <row r="101" spans="1:7" ht="15">
      <c r="A101" t="s">
        <v>211</v>
      </c>
      <c r="B101" s="141">
        <v>45472</v>
      </c>
      <c r="C101" t="s">
        <v>181</v>
      </c>
      <c r="D101" t="s">
        <v>202</v>
      </c>
      <c r="E101">
        <v>8602275</v>
      </c>
      <c r="F101" t="str">
        <f t="shared" si="2"/>
        <v>Large C&amp;I</v>
      </c>
      <c r="G101">
        <f t="shared" si="3"/>
        <v>9</v>
      </c>
    </row>
    <row r="102" spans="1:7" ht="15">
      <c r="A102" t="s">
        <v>211</v>
      </c>
      <c r="B102" s="141">
        <v>45472</v>
      </c>
      <c r="C102" t="s">
        <v>186</v>
      </c>
      <c r="D102" t="s">
        <v>195</v>
      </c>
      <c r="E102">
        <v>19117696</v>
      </c>
      <c r="F102" t="str">
        <f t="shared" si="2"/>
        <v>Residential</v>
      </c>
      <c r="G102">
        <f t="shared" si="3"/>
        <v>9</v>
      </c>
    </row>
    <row r="103" spans="1:7" ht="15">
      <c r="A103" t="s">
        <v>211</v>
      </c>
      <c r="B103" s="141">
        <v>45472</v>
      </c>
      <c r="C103" t="s">
        <v>181</v>
      </c>
      <c r="D103" t="s">
        <v>200</v>
      </c>
      <c r="E103">
        <v>4831429</v>
      </c>
      <c r="F103" t="str">
        <f t="shared" si="2"/>
        <v>Small C&amp;I</v>
      </c>
      <c r="G103">
        <f t="shared" si="3"/>
        <v>9</v>
      </c>
    </row>
    <row r="104" spans="1:7" ht="15">
      <c r="A104" t="s">
        <v>211</v>
      </c>
      <c r="B104" s="141">
        <v>45472</v>
      </c>
      <c r="C104" t="s">
        <v>186</v>
      </c>
      <c r="D104" t="s">
        <v>201</v>
      </c>
      <c r="E104">
        <v>960812</v>
      </c>
      <c r="F104" t="str">
        <f t="shared" si="2"/>
        <v>Medium C&amp;I</v>
      </c>
      <c r="G104">
        <f t="shared" si="3"/>
        <v>9</v>
      </c>
    </row>
    <row r="105" spans="1:7" ht="15">
      <c r="A105" t="s">
        <v>211</v>
      </c>
      <c r="B105" s="141">
        <v>45472</v>
      </c>
      <c r="C105" t="s">
        <v>186</v>
      </c>
      <c r="D105" t="s">
        <v>202</v>
      </c>
      <c r="E105">
        <v>256412</v>
      </c>
      <c r="F105" t="str">
        <f t="shared" si="2"/>
        <v>Large C&amp;I</v>
      </c>
      <c r="G105">
        <f t="shared" si="3"/>
        <v>9</v>
      </c>
    </row>
    <row r="106" spans="1:7" ht="15">
      <c r="A106" t="s">
        <v>211</v>
      </c>
      <c r="B106" s="141">
        <v>45472</v>
      </c>
      <c r="C106" t="s">
        <v>186</v>
      </c>
      <c r="D106" t="s">
        <v>203</v>
      </c>
      <c r="E106">
        <v>1055027</v>
      </c>
      <c r="F106" t="str">
        <f t="shared" si="2"/>
        <v>OTHER</v>
      </c>
      <c r="G106">
        <f t="shared" si="3"/>
        <v>9</v>
      </c>
    </row>
    <row r="107" spans="1:7" ht="15">
      <c r="A107" t="s">
        <v>211</v>
      </c>
      <c r="B107" s="141">
        <v>45472</v>
      </c>
      <c r="C107" t="s">
        <v>186</v>
      </c>
      <c r="D107" t="s">
        <v>700</v>
      </c>
      <c r="E107">
        <v>11430256</v>
      </c>
      <c r="F107" t="str">
        <f t="shared" si="2"/>
        <v>Low Income Residential</v>
      </c>
      <c r="G107">
        <f t="shared" si="3"/>
        <v>9</v>
      </c>
    </row>
    <row r="108" spans="1:7" ht="15">
      <c r="A108" t="s">
        <v>211</v>
      </c>
      <c r="B108" s="141">
        <v>45472</v>
      </c>
      <c r="C108" t="s">
        <v>186</v>
      </c>
      <c r="D108" t="s">
        <v>200</v>
      </c>
      <c r="E108">
        <v>2091973</v>
      </c>
      <c r="F108" t="str">
        <f t="shared" si="2"/>
        <v>Small C&amp;I</v>
      </c>
      <c r="G108">
        <f t="shared" si="3"/>
        <v>9</v>
      </c>
    </row>
    <row r="109" spans="1:7" ht="15">
      <c r="A109" t="s">
        <v>211</v>
      </c>
      <c r="B109" s="141">
        <v>45472</v>
      </c>
      <c r="C109" t="s">
        <v>181</v>
      </c>
      <c r="D109" t="s">
        <v>201</v>
      </c>
      <c r="E109">
        <v>3611838</v>
      </c>
      <c r="F109" t="str">
        <f t="shared" si="2"/>
        <v>Medium C&amp;I</v>
      </c>
      <c r="G109">
        <f t="shared" si="3"/>
        <v>9</v>
      </c>
    </row>
    <row r="110" spans="1:7" ht="15">
      <c r="A110" t="s">
        <v>212</v>
      </c>
      <c r="B110" s="141">
        <v>45472</v>
      </c>
      <c r="C110" t="s">
        <v>186</v>
      </c>
      <c r="D110" t="s">
        <v>195</v>
      </c>
      <c r="E110">
        <v>9786327</v>
      </c>
      <c r="F110" t="str">
        <f t="shared" si="2"/>
        <v>Residential</v>
      </c>
      <c r="G110">
        <f t="shared" si="3"/>
        <v>13</v>
      </c>
    </row>
    <row r="111" spans="1:7" ht="15">
      <c r="A111" t="s">
        <v>212</v>
      </c>
      <c r="B111" s="141">
        <v>45472</v>
      </c>
      <c r="C111" t="s">
        <v>181</v>
      </c>
      <c r="D111" t="s">
        <v>200</v>
      </c>
      <c r="E111">
        <v>1992178</v>
      </c>
      <c r="F111" t="str">
        <f t="shared" si="2"/>
        <v>Small C&amp;I</v>
      </c>
      <c r="G111">
        <f t="shared" si="3"/>
        <v>13</v>
      </c>
    </row>
    <row r="112" spans="1:7" ht="15">
      <c r="A112" t="s">
        <v>212</v>
      </c>
      <c r="B112" s="141">
        <v>45472</v>
      </c>
      <c r="C112" t="s">
        <v>181</v>
      </c>
      <c r="D112" t="s">
        <v>195</v>
      </c>
      <c r="E112">
        <v>29741674</v>
      </c>
      <c r="F112" t="str">
        <f t="shared" si="2"/>
        <v>Residential</v>
      </c>
      <c r="G112">
        <f t="shared" si="3"/>
        <v>13</v>
      </c>
    </row>
    <row r="113" spans="1:7" ht="15">
      <c r="A113" t="s">
        <v>212</v>
      </c>
      <c r="B113" s="141">
        <v>45472</v>
      </c>
      <c r="C113" t="s">
        <v>181</v>
      </c>
      <c r="D113" t="s">
        <v>700</v>
      </c>
      <c r="E113">
        <v>4816208</v>
      </c>
      <c r="F113" t="str">
        <f t="shared" si="2"/>
        <v>Low Income Residential</v>
      </c>
      <c r="G113">
        <f t="shared" si="3"/>
        <v>13</v>
      </c>
    </row>
    <row r="114" spans="1:7" ht="15">
      <c r="A114" t="s">
        <v>212</v>
      </c>
      <c r="B114" s="141">
        <v>45472</v>
      </c>
      <c r="C114" t="s">
        <v>181</v>
      </c>
      <c r="D114" t="s">
        <v>202</v>
      </c>
      <c r="E114">
        <v>5630677</v>
      </c>
      <c r="F114" t="str">
        <f t="shared" si="2"/>
        <v>Large C&amp;I</v>
      </c>
      <c r="G114">
        <f t="shared" si="3"/>
        <v>13</v>
      </c>
    </row>
    <row r="115" spans="1:7" ht="15">
      <c r="A115" t="s">
        <v>212</v>
      </c>
      <c r="B115" s="141">
        <v>45472</v>
      </c>
      <c r="C115" t="s">
        <v>186</v>
      </c>
      <c r="D115" t="s">
        <v>700</v>
      </c>
      <c r="E115">
        <v>1050248</v>
      </c>
      <c r="F115" t="str">
        <f t="shared" si="2"/>
        <v>Low Income Residential</v>
      </c>
      <c r="G115">
        <f t="shared" si="3"/>
        <v>13</v>
      </c>
    </row>
    <row r="116" spans="1:7" ht="15">
      <c r="A116" t="s">
        <v>212</v>
      </c>
      <c r="B116" s="141">
        <v>45472</v>
      </c>
      <c r="C116" t="s">
        <v>186</v>
      </c>
      <c r="D116" t="s">
        <v>200</v>
      </c>
      <c r="E116">
        <v>1051538</v>
      </c>
      <c r="F116" t="str">
        <f t="shared" si="2"/>
        <v>Small C&amp;I</v>
      </c>
      <c r="G116">
        <f t="shared" si="3"/>
        <v>13</v>
      </c>
    </row>
    <row r="117" spans="1:7" ht="15">
      <c r="A117" t="s">
        <v>212</v>
      </c>
      <c r="B117" s="141">
        <v>45472</v>
      </c>
      <c r="C117" t="s">
        <v>181</v>
      </c>
      <c r="D117" t="s">
        <v>201</v>
      </c>
      <c r="E117">
        <v>2288788</v>
      </c>
      <c r="F117" t="str">
        <f t="shared" si="2"/>
        <v>Medium C&amp;I</v>
      </c>
      <c r="G117">
        <f t="shared" si="3"/>
        <v>13</v>
      </c>
    </row>
    <row r="118" spans="1:7" ht="15">
      <c r="A118" t="s">
        <v>212</v>
      </c>
      <c r="B118" s="141">
        <v>45472</v>
      </c>
      <c r="C118" t="s">
        <v>186</v>
      </c>
      <c r="D118" t="s">
        <v>201</v>
      </c>
      <c r="E118">
        <v>573884</v>
      </c>
      <c r="F118" t="str">
        <f t="shared" si="2"/>
        <v>Medium C&amp;I</v>
      </c>
      <c r="G118">
        <f t="shared" si="3"/>
        <v>13</v>
      </c>
    </row>
    <row r="119" spans="1:7" ht="15">
      <c r="A119" t="s">
        <v>212</v>
      </c>
      <c r="B119" s="141">
        <v>45472</v>
      </c>
      <c r="C119" t="s">
        <v>186</v>
      </c>
      <c r="D119" t="s">
        <v>202</v>
      </c>
      <c r="E119">
        <v>450141</v>
      </c>
      <c r="F119" t="str">
        <f t="shared" si="2"/>
        <v>Large C&amp;I</v>
      </c>
      <c r="G119">
        <f t="shared" si="3"/>
        <v>13</v>
      </c>
    </row>
    <row r="120" spans="1:7" ht="15">
      <c r="A120" t="s">
        <v>212</v>
      </c>
      <c r="B120" s="141">
        <v>45472</v>
      </c>
      <c r="C120" t="s">
        <v>186</v>
      </c>
      <c r="D120" t="s">
        <v>203</v>
      </c>
      <c r="E120">
        <v>1608994</v>
      </c>
      <c r="F120" t="str">
        <f t="shared" si="2"/>
        <v>OTHER</v>
      </c>
      <c r="G120">
        <f t="shared" si="3"/>
        <v>13</v>
      </c>
    </row>
    <row r="121" spans="1:7" ht="15">
      <c r="A121" t="s">
        <v>212</v>
      </c>
      <c r="B121" s="141">
        <v>45472</v>
      </c>
      <c r="C121" t="s">
        <v>181</v>
      </c>
      <c r="D121" t="s">
        <v>203</v>
      </c>
      <c r="E121">
        <v>12722700</v>
      </c>
      <c r="F121" t="str">
        <f t="shared" si="2"/>
        <v>OTHER</v>
      </c>
      <c r="G121">
        <f t="shared" si="3"/>
        <v>13</v>
      </c>
    </row>
    <row r="122" spans="1:7" ht="15">
      <c r="A122" t="s">
        <v>213</v>
      </c>
      <c r="B122" s="141">
        <v>45472</v>
      </c>
      <c r="C122" t="s">
        <v>181</v>
      </c>
      <c r="D122" t="s">
        <v>195</v>
      </c>
      <c r="E122">
        <v>40464679</v>
      </c>
      <c r="F122" t="str">
        <f t="shared" si="2"/>
        <v>Residential</v>
      </c>
      <c r="G122">
        <f t="shared" si="3"/>
        <v>14</v>
      </c>
    </row>
    <row r="123" spans="1:7" ht="15">
      <c r="A123" t="s">
        <v>213</v>
      </c>
      <c r="B123" s="141">
        <v>45472</v>
      </c>
      <c r="C123" t="s">
        <v>186</v>
      </c>
      <c r="D123" t="s">
        <v>195</v>
      </c>
      <c r="E123">
        <v>11736087</v>
      </c>
      <c r="F123" t="str">
        <f t="shared" si="2"/>
        <v>Residential</v>
      </c>
      <c r="G123">
        <f t="shared" si="3"/>
        <v>14</v>
      </c>
    </row>
    <row r="124" spans="1:7" ht="15">
      <c r="A124" t="s">
        <v>213</v>
      </c>
      <c r="B124" s="141">
        <v>45472</v>
      </c>
      <c r="C124" t="s">
        <v>181</v>
      </c>
      <c r="D124" t="s">
        <v>200</v>
      </c>
      <c r="E124">
        <v>3730672</v>
      </c>
      <c r="F124" t="str">
        <f t="shared" si="2"/>
        <v>Small C&amp;I</v>
      </c>
      <c r="G124">
        <f t="shared" si="3"/>
        <v>14</v>
      </c>
    </row>
    <row r="125" spans="1:7" ht="15">
      <c r="A125" t="s">
        <v>213</v>
      </c>
      <c r="B125" s="141">
        <v>45472</v>
      </c>
      <c r="C125" t="s">
        <v>186</v>
      </c>
      <c r="D125" t="s">
        <v>201</v>
      </c>
      <c r="E125">
        <v>807634</v>
      </c>
      <c r="F125" t="str">
        <f t="shared" si="2"/>
        <v>Medium C&amp;I</v>
      </c>
      <c r="G125">
        <f t="shared" si="3"/>
        <v>14</v>
      </c>
    </row>
    <row r="126" spans="1:7" ht="15">
      <c r="A126" t="s">
        <v>213</v>
      </c>
      <c r="B126" s="141">
        <v>45472</v>
      </c>
      <c r="C126" t="s">
        <v>186</v>
      </c>
      <c r="D126" t="s">
        <v>202</v>
      </c>
      <c r="E126">
        <v>575887</v>
      </c>
      <c r="F126" t="str">
        <f t="shared" si="2"/>
        <v>Large C&amp;I</v>
      </c>
      <c r="G126">
        <f t="shared" si="3"/>
        <v>14</v>
      </c>
    </row>
    <row r="127" spans="1:7" ht="15">
      <c r="A127" t="s">
        <v>213</v>
      </c>
      <c r="B127" s="141">
        <v>45472</v>
      </c>
      <c r="C127" t="s">
        <v>186</v>
      </c>
      <c r="D127" t="s">
        <v>203</v>
      </c>
      <c r="E127">
        <v>1832843</v>
      </c>
      <c r="F127" t="str">
        <f t="shared" si="2"/>
        <v>OTHER</v>
      </c>
      <c r="G127">
        <f t="shared" si="3"/>
        <v>14</v>
      </c>
    </row>
    <row r="128" spans="1:7" ht="15">
      <c r="A128" t="s">
        <v>213</v>
      </c>
      <c r="B128" s="141">
        <v>45472</v>
      </c>
      <c r="C128" t="s">
        <v>186</v>
      </c>
      <c r="D128" t="s">
        <v>700</v>
      </c>
      <c r="E128">
        <v>1163814</v>
      </c>
      <c r="F128" t="str">
        <f t="shared" si="2"/>
        <v>Low Income Residential</v>
      </c>
      <c r="G128">
        <f t="shared" si="3"/>
        <v>14</v>
      </c>
    </row>
    <row r="129" spans="1:7" ht="15">
      <c r="A129" t="s">
        <v>213</v>
      </c>
      <c r="B129" s="141">
        <v>45472</v>
      </c>
      <c r="C129" t="s">
        <v>186</v>
      </c>
      <c r="D129" t="s">
        <v>200</v>
      </c>
      <c r="E129">
        <v>1931874</v>
      </c>
      <c r="F129" t="str">
        <f t="shared" si="2"/>
        <v>Small C&amp;I</v>
      </c>
      <c r="G129">
        <f t="shared" si="3"/>
        <v>14</v>
      </c>
    </row>
    <row r="130" spans="1:7" ht="15">
      <c r="A130" t="s">
        <v>213</v>
      </c>
      <c r="B130" s="141">
        <v>45472</v>
      </c>
      <c r="C130" t="s">
        <v>181</v>
      </c>
      <c r="D130" t="s">
        <v>201</v>
      </c>
      <c r="E130">
        <v>3870567</v>
      </c>
      <c r="F130" t="str">
        <f t="shared" si="4" ref="F130:F172">TRIM(MID(D130,3,50))</f>
        <v>Medium C&amp;I</v>
      </c>
      <c r="G130">
        <f t="shared" si="5" ref="G130:G172">VALUE(TRIM(MID(A130,6,2)))</f>
        <v>14</v>
      </c>
    </row>
    <row r="131" spans="1:7" ht="15">
      <c r="A131" t="s">
        <v>213</v>
      </c>
      <c r="B131" s="141">
        <v>45472</v>
      </c>
      <c r="C131" t="s">
        <v>181</v>
      </c>
      <c r="D131" t="s">
        <v>203</v>
      </c>
      <c r="E131">
        <v>14322233</v>
      </c>
      <c r="F131" t="str">
        <f t="shared" si="4"/>
        <v>OTHER</v>
      </c>
      <c r="G131">
        <f t="shared" si="5"/>
        <v>14</v>
      </c>
    </row>
    <row r="132" spans="1:7" ht="15">
      <c r="A132" t="s">
        <v>213</v>
      </c>
      <c r="B132" s="141">
        <v>45472</v>
      </c>
      <c r="C132" t="s">
        <v>181</v>
      </c>
      <c r="D132" t="s">
        <v>700</v>
      </c>
      <c r="E132">
        <v>5936994</v>
      </c>
      <c r="F132" t="str">
        <f t="shared" si="4"/>
        <v>Low Income Residential</v>
      </c>
      <c r="G132">
        <f t="shared" si="5"/>
        <v>14</v>
      </c>
    </row>
    <row r="133" spans="1:7" ht="15">
      <c r="A133" t="s">
        <v>213</v>
      </c>
      <c r="B133" s="141">
        <v>45472</v>
      </c>
      <c r="C133" t="s">
        <v>181</v>
      </c>
      <c r="D133" t="s">
        <v>202</v>
      </c>
      <c r="E133">
        <v>8970125</v>
      </c>
      <c r="F133" t="str">
        <f t="shared" si="4"/>
        <v>Large C&amp;I</v>
      </c>
      <c r="G133">
        <f t="shared" si="5"/>
        <v>14</v>
      </c>
    </row>
    <row r="134" spans="1:7" ht="15">
      <c r="A134" t="s">
        <v>214</v>
      </c>
      <c r="B134" s="141">
        <v>45472</v>
      </c>
      <c r="C134" t="s">
        <v>181</v>
      </c>
      <c r="D134" t="s">
        <v>203</v>
      </c>
      <c r="E134">
        <v>11576</v>
      </c>
      <c r="F134" t="str">
        <f t="shared" si="4"/>
        <v>OTHER</v>
      </c>
      <c r="G134">
        <f t="shared" si="5"/>
        <v>15</v>
      </c>
    </row>
    <row r="135" spans="1:7" ht="15">
      <c r="A135" t="s">
        <v>214</v>
      </c>
      <c r="B135" s="141">
        <v>45472</v>
      </c>
      <c r="C135" t="s">
        <v>181</v>
      </c>
      <c r="D135" t="s">
        <v>195</v>
      </c>
      <c r="E135">
        <v>441141</v>
      </c>
      <c r="F135" t="str">
        <f t="shared" si="4"/>
        <v>Residential</v>
      </c>
      <c r="G135">
        <f t="shared" si="5"/>
        <v>15</v>
      </c>
    </row>
    <row r="136" spans="1:7" ht="15">
      <c r="A136" t="s">
        <v>214</v>
      </c>
      <c r="B136" s="141">
        <v>45472</v>
      </c>
      <c r="C136" t="s">
        <v>186</v>
      </c>
      <c r="D136" t="s">
        <v>201</v>
      </c>
      <c r="E136">
        <v>340</v>
      </c>
      <c r="F136" t="str">
        <f t="shared" si="4"/>
        <v>Medium C&amp;I</v>
      </c>
      <c r="G136">
        <f t="shared" si="5"/>
        <v>15</v>
      </c>
    </row>
    <row r="137" spans="1:7" ht="15">
      <c r="A137" t="s">
        <v>214</v>
      </c>
      <c r="B137" s="141">
        <v>45472</v>
      </c>
      <c r="C137" t="s">
        <v>186</v>
      </c>
      <c r="D137" t="s">
        <v>202</v>
      </c>
      <c r="E137">
        <v>55</v>
      </c>
      <c r="F137" t="str">
        <f t="shared" si="4"/>
        <v>Large C&amp;I</v>
      </c>
      <c r="G137">
        <f t="shared" si="5"/>
        <v>15</v>
      </c>
    </row>
    <row r="138" spans="1:7" ht="15">
      <c r="A138" t="s">
        <v>214</v>
      </c>
      <c r="B138" s="141">
        <v>45472</v>
      </c>
      <c r="C138" t="s">
        <v>186</v>
      </c>
      <c r="D138" t="s">
        <v>203</v>
      </c>
      <c r="E138">
        <v>2623</v>
      </c>
      <c r="F138" t="str">
        <f t="shared" si="4"/>
        <v>OTHER</v>
      </c>
      <c r="G138">
        <f t="shared" si="5"/>
        <v>15</v>
      </c>
    </row>
    <row r="139" spans="1:7" ht="15">
      <c r="A139" t="s">
        <v>214</v>
      </c>
      <c r="B139" s="141">
        <v>45472</v>
      </c>
      <c r="C139" t="s">
        <v>186</v>
      </c>
      <c r="D139" t="s">
        <v>700</v>
      </c>
      <c r="E139">
        <v>16428</v>
      </c>
      <c r="F139" t="str">
        <f t="shared" si="4"/>
        <v>Low Income Residential</v>
      </c>
      <c r="G139">
        <f t="shared" si="5"/>
        <v>15</v>
      </c>
    </row>
    <row r="140" spans="1:7" ht="15">
      <c r="A140" t="s">
        <v>214</v>
      </c>
      <c r="B140" s="141">
        <v>45472</v>
      </c>
      <c r="C140" t="s">
        <v>186</v>
      </c>
      <c r="D140" t="s">
        <v>200</v>
      </c>
      <c r="E140">
        <v>11901</v>
      </c>
      <c r="F140" t="str">
        <f t="shared" si="4"/>
        <v>Small C&amp;I</v>
      </c>
      <c r="G140">
        <f t="shared" si="5"/>
        <v>15</v>
      </c>
    </row>
    <row r="141" spans="1:7" ht="15">
      <c r="A141" t="s">
        <v>214</v>
      </c>
      <c r="B141" s="141">
        <v>45472</v>
      </c>
      <c r="C141" t="s">
        <v>181</v>
      </c>
      <c r="D141" t="s">
        <v>201</v>
      </c>
      <c r="E141">
        <v>7779</v>
      </c>
      <c r="F141" t="str">
        <f t="shared" si="4"/>
        <v>Medium C&amp;I</v>
      </c>
      <c r="G141">
        <f t="shared" si="5"/>
        <v>15</v>
      </c>
    </row>
    <row r="142" spans="1:7" ht="15">
      <c r="A142" t="s">
        <v>214</v>
      </c>
      <c r="B142" s="141">
        <v>45472</v>
      </c>
      <c r="C142" t="s">
        <v>186</v>
      </c>
      <c r="D142" t="s">
        <v>195</v>
      </c>
      <c r="E142">
        <v>140287</v>
      </c>
      <c r="F142" t="str">
        <f t="shared" si="4"/>
        <v>Residential</v>
      </c>
      <c r="G142">
        <f t="shared" si="5"/>
        <v>15</v>
      </c>
    </row>
    <row r="143" spans="1:7" ht="15">
      <c r="A143" t="s">
        <v>214</v>
      </c>
      <c r="B143" s="141">
        <v>45472</v>
      </c>
      <c r="C143" t="s">
        <v>181</v>
      </c>
      <c r="D143" t="s">
        <v>200</v>
      </c>
      <c r="E143">
        <v>23464</v>
      </c>
      <c r="F143" t="str">
        <f t="shared" si="4"/>
        <v>Small C&amp;I</v>
      </c>
      <c r="G143">
        <f t="shared" si="5"/>
        <v>15</v>
      </c>
    </row>
    <row r="144" spans="1:7" ht="15">
      <c r="A144" t="s">
        <v>214</v>
      </c>
      <c r="B144" s="141">
        <v>45472</v>
      </c>
      <c r="C144" t="s">
        <v>181</v>
      </c>
      <c r="D144" t="s">
        <v>700</v>
      </c>
      <c r="E144">
        <v>64494</v>
      </c>
      <c r="F144" t="str">
        <f t="shared" si="4"/>
        <v>Low Income Residential</v>
      </c>
      <c r="G144">
        <f t="shared" si="5"/>
        <v>15</v>
      </c>
    </row>
    <row r="145" spans="1:7" ht="15">
      <c r="A145" t="s">
        <v>214</v>
      </c>
      <c r="B145" s="141">
        <v>45472</v>
      </c>
      <c r="C145" t="s">
        <v>181</v>
      </c>
      <c r="D145" t="s">
        <v>202</v>
      </c>
      <c r="E145">
        <v>5842</v>
      </c>
      <c r="F145" t="str">
        <f t="shared" si="4"/>
        <v>Large C&amp;I</v>
      </c>
      <c r="G145">
        <f t="shared" si="5"/>
        <v>15</v>
      </c>
    </row>
    <row r="146" spans="1:7" ht="15">
      <c r="A146" t="s">
        <v>215</v>
      </c>
      <c r="B146" s="141">
        <v>45472</v>
      </c>
      <c r="C146" t="s">
        <v>186</v>
      </c>
      <c r="D146" t="s">
        <v>195</v>
      </c>
      <c r="E146">
        <v>5</v>
      </c>
      <c r="F146" t="str">
        <f t="shared" si="4"/>
        <v>Residential</v>
      </c>
      <c r="G146">
        <f t="shared" si="5"/>
        <v>17</v>
      </c>
    </row>
    <row r="147" spans="1:7" ht="15">
      <c r="A147" t="s">
        <v>215</v>
      </c>
      <c r="B147" s="141">
        <v>45472</v>
      </c>
      <c r="C147" t="s">
        <v>181</v>
      </c>
      <c r="D147" t="s">
        <v>195</v>
      </c>
      <c r="E147">
        <v>24</v>
      </c>
      <c r="F147" t="str">
        <f t="shared" si="4"/>
        <v>Residential</v>
      </c>
      <c r="G147">
        <f t="shared" si="5"/>
        <v>17</v>
      </c>
    </row>
    <row r="148" spans="1:7" ht="15">
      <c r="A148" t="s">
        <v>215</v>
      </c>
      <c r="B148" s="141">
        <v>45472</v>
      </c>
      <c r="C148" t="s">
        <v>181</v>
      </c>
      <c r="D148" t="s">
        <v>203</v>
      </c>
      <c r="E148">
        <v>9</v>
      </c>
      <c r="F148" t="str">
        <f t="shared" si="4"/>
        <v>OTHER</v>
      </c>
      <c r="G148">
        <f t="shared" si="5"/>
        <v>17</v>
      </c>
    </row>
    <row r="149" spans="1:7" ht="15">
      <c r="A149" t="s">
        <v>215</v>
      </c>
      <c r="B149" s="141">
        <v>45472</v>
      </c>
      <c r="C149" t="s">
        <v>186</v>
      </c>
      <c r="D149" t="s">
        <v>700</v>
      </c>
      <c r="E149">
        <v>4425</v>
      </c>
      <c r="F149" t="str">
        <f t="shared" si="4"/>
        <v>Low Income Residential</v>
      </c>
      <c r="G149">
        <f t="shared" si="5"/>
        <v>17</v>
      </c>
    </row>
    <row r="150" spans="1:7" ht="15">
      <c r="A150" t="s">
        <v>215</v>
      </c>
      <c r="B150" s="141">
        <v>45472</v>
      </c>
      <c r="C150" t="s">
        <v>181</v>
      </c>
      <c r="D150" t="s">
        <v>700</v>
      </c>
      <c r="E150">
        <v>22771</v>
      </c>
      <c r="F150" t="str">
        <f t="shared" si="4"/>
        <v>Low Income Residential</v>
      </c>
      <c r="G150">
        <f t="shared" si="5"/>
        <v>17</v>
      </c>
    </row>
    <row r="151" spans="1:7" ht="15">
      <c r="A151" t="s">
        <v>218</v>
      </c>
      <c r="B151" s="141">
        <v>45472</v>
      </c>
      <c r="C151" t="s">
        <v>181</v>
      </c>
      <c r="D151" t="s">
        <v>195</v>
      </c>
      <c r="E151">
        <v>7290</v>
      </c>
      <c r="F151" t="str">
        <f t="shared" si="4"/>
        <v>Residential</v>
      </c>
      <c r="G151">
        <f t="shared" si="5"/>
        <v>19</v>
      </c>
    </row>
    <row r="152" spans="1:7" ht="15">
      <c r="A152" t="s">
        <v>218</v>
      </c>
      <c r="B152" s="141">
        <v>45472</v>
      </c>
      <c r="C152" t="s">
        <v>181</v>
      </c>
      <c r="D152" t="s">
        <v>202</v>
      </c>
      <c r="E152">
        <v>7</v>
      </c>
      <c r="F152" t="str">
        <f t="shared" si="4"/>
        <v>Large C&amp;I</v>
      </c>
      <c r="G152">
        <f t="shared" si="5"/>
        <v>19</v>
      </c>
    </row>
    <row r="153" spans="1:7" ht="15">
      <c r="A153" t="s">
        <v>218</v>
      </c>
      <c r="B153" s="141">
        <v>45472</v>
      </c>
      <c r="C153" t="s">
        <v>186</v>
      </c>
      <c r="D153" t="s">
        <v>200</v>
      </c>
      <c r="E153">
        <v>44</v>
      </c>
      <c r="F153" t="str">
        <f t="shared" si="4"/>
        <v>Small C&amp;I</v>
      </c>
      <c r="G153">
        <f t="shared" si="5"/>
        <v>19</v>
      </c>
    </row>
    <row r="154" spans="1:7" ht="15">
      <c r="A154" t="s">
        <v>218</v>
      </c>
      <c r="B154" s="141">
        <v>45472</v>
      </c>
      <c r="C154" t="s">
        <v>186</v>
      </c>
      <c r="D154" t="s">
        <v>203</v>
      </c>
      <c r="E154">
        <v>17</v>
      </c>
      <c r="F154" t="str">
        <f t="shared" si="4"/>
        <v>OTHER</v>
      </c>
      <c r="G154">
        <f t="shared" si="5"/>
        <v>19</v>
      </c>
    </row>
    <row r="155" spans="1:7" ht="15">
      <c r="A155" t="s">
        <v>218</v>
      </c>
      <c r="B155" s="141">
        <v>45472</v>
      </c>
      <c r="C155" t="s">
        <v>181</v>
      </c>
      <c r="D155" t="s">
        <v>203</v>
      </c>
      <c r="E155">
        <v>79</v>
      </c>
      <c r="F155" t="str">
        <f t="shared" si="4"/>
        <v>OTHER</v>
      </c>
      <c r="G155">
        <f t="shared" si="5"/>
        <v>19</v>
      </c>
    </row>
    <row r="156" spans="1:7" ht="15">
      <c r="A156" t="s">
        <v>218</v>
      </c>
      <c r="B156" s="141">
        <v>45472</v>
      </c>
      <c r="C156" t="s">
        <v>181</v>
      </c>
      <c r="D156" t="s">
        <v>700</v>
      </c>
      <c r="E156">
        <v>3029</v>
      </c>
      <c r="F156" t="str">
        <f t="shared" si="4"/>
        <v>Low Income Residential</v>
      </c>
      <c r="G156">
        <f t="shared" si="5"/>
        <v>19</v>
      </c>
    </row>
    <row r="157" spans="1:7" ht="15">
      <c r="A157" t="s">
        <v>218</v>
      </c>
      <c r="B157" s="141">
        <v>45472</v>
      </c>
      <c r="C157" t="s">
        <v>181</v>
      </c>
      <c r="D157" t="s">
        <v>200</v>
      </c>
      <c r="E157">
        <v>161</v>
      </c>
      <c r="F157" t="str">
        <f t="shared" si="4"/>
        <v>Small C&amp;I</v>
      </c>
      <c r="G157">
        <f t="shared" si="5"/>
        <v>19</v>
      </c>
    </row>
    <row r="158" spans="1:7" ht="15">
      <c r="A158" t="s">
        <v>218</v>
      </c>
      <c r="B158" s="141">
        <v>45472</v>
      </c>
      <c r="C158" t="s">
        <v>181</v>
      </c>
      <c r="D158" t="s">
        <v>201</v>
      </c>
      <c r="E158">
        <v>24</v>
      </c>
      <c r="F158" t="str">
        <f t="shared" si="4"/>
        <v>Medium C&amp;I</v>
      </c>
      <c r="G158">
        <f t="shared" si="5"/>
        <v>19</v>
      </c>
    </row>
    <row r="159" spans="1:7" ht="15">
      <c r="A159" t="s">
        <v>218</v>
      </c>
      <c r="B159" s="141">
        <v>45472</v>
      </c>
      <c r="C159" t="s">
        <v>186</v>
      </c>
      <c r="D159" t="s">
        <v>700</v>
      </c>
      <c r="E159">
        <v>709</v>
      </c>
      <c r="F159" t="str">
        <f t="shared" si="4"/>
        <v>Low Income Residential</v>
      </c>
      <c r="G159">
        <f t="shared" si="5"/>
        <v>19</v>
      </c>
    </row>
    <row r="160" spans="1:7" ht="15">
      <c r="A160" t="s">
        <v>218</v>
      </c>
      <c r="B160" s="141">
        <v>45472</v>
      </c>
      <c r="C160" t="s">
        <v>186</v>
      </c>
      <c r="D160" t="s">
        <v>195</v>
      </c>
      <c r="E160">
        <v>1976</v>
      </c>
      <c r="F160" t="str">
        <f t="shared" si="4"/>
        <v>Residential</v>
      </c>
      <c r="G160">
        <f t="shared" si="5"/>
        <v>19</v>
      </c>
    </row>
    <row r="161" spans="1:7" ht="15">
      <c r="A161" t="s">
        <v>219</v>
      </c>
      <c r="B161" s="141">
        <v>45472</v>
      </c>
      <c r="C161" t="s">
        <v>181</v>
      </c>
      <c r="D161" t="s">
        <v>700</v>
      </c>
      <c r="E161">
        <v>2303031</v>
      </c>
      <c r="F161" t="str">
        <f t="shared" si="4"/>
        <v>Low Income Residential</v>
      </c>
      <c r="G161">
        <f t="shared" si="5"/>
        <v>20</v>
      </c>
    </row>
    <row r="162" spans="1:7" ht="15">
      <c r="A162" t="s">
        <v>219</v>
      </c>
      <c r="B162" s="141">
        <v>45472</v>
      </c>
      <c r="C162" t="s">
        <v>181</v>
      </c>
      <c r="D162" t="s">
        <v>202</v>
      </c>
      <c r="E162">
        <v>3639531</v>
      </c>
      <c r="F162" t="str">
        <f t="shared" si="4"/>
        <v>Large C&amp;I</v>
      </c>
      <c r="G162">
        <f t="shared" si="5"/>
        <v>20</v>
      </c>
    </row>
    <row r="163" spans="1:7" ht="15">
      <c r="A163" t="s">
        <v>219</v>
      </c>
      <c r="B163" s="141">
        <v>45472</v>
      </c>
      <c r="C163" t="s">
        <v>186</v>
      </c>
      <c r="D163" t="s">
        <v>195</v>
      </c>
      <c r="E163">
        <v>5775732</v>
      </c>
      <c r="F163" t="str">
        <f t="shared" si="4"/>
        <v>Residential</v>
      </c>
      <c r="G163">
        <f t="shared" si="5"/>
        <v>20</v>
      </c>
    </row>
    <row r="164" spans="1:7" ht="15">
      <c r="A164" t="s">
        <v>219</v>
      </c>
      <c r="B164" s="141">
        <v>45472</v>
      </c>
      <c r="C164" t="s">
        <v>181</v>
      </c>
      <c r="D164" t="s">
        <v>200</v>
      </c>
      <c r="E164">
        <v>1374190</v>
      </c>
      <c r="F164" t="str">
        <f t="shared" si="4"/>
        <v>Small C&amp;I</v>
      </c>
      <c r="G164">
        <f t="shared" si="5"/>
        <v>20</v>
      </c>
    </row>
    <row r="165" spans="1:7" ht="15">
      <c r="A165" t="s">
        <v>219</v>
      </c>
      <c r="B165" s="141">
        <v>45472</v>
      </c>
      <c r="C165" t="s">
        <v>181</v>
      </c>
      <c r="D165" t="s">
        <v>195</v>
      </c>
      <c r="E165">
        <v>21133933</v>
      </c>
      <c r="F165" t="str">
        <f t="shared" si="4"/>
        <v>Residential</v>
      </c>
      <c r="G165">
        <f t="shared" si="5"/>
        <v>20</v>
      </c>
    </row>
    <row r="166" spans="1:7" ht="15">
      <c r="A166" t="s">
        <v>219</v>
      </c>
      <c r="B166" s="141">
        <v>45472</v>
      </c>
      <c r="C166" t="s">
        <v>181</v>
      </c>
      <c r="D166" t="s">
        <v>203</v>
      </c>
      <c r="E166">
        <v>8239761</v>
      </c>
      <c r="F166" t="str">
        <f t="shared" si="4"/>
        <v>OTHER</v>
      </c>
      <c r="G166">
        <f t="shared" si="5"/>
        <v>20</v>
      </c>
    </row>
    <row r="167" spans="1:7" ht="15">
      <c r="A167" t="s">
        <v>219</v>
      </c>
      <c r="B167" s="141">
        <v>45472</v>
      </c>
      <c r="C167" t="s">
        <v>186</v>
      </c>
      <c r="D167" t="s">
        <v>700</v>
      </c>
      <c r="E167">
        <v>447291</v>
      </c>
      <c r="F167" t="str">
        <f t="shared" si="4"/>
        <v>Low Income Residential</v>
      </c>
      <c r="G167">
        <f t="shared" si="5"/>
        <v>20</v>
      </c>
    </row>
    <row r="168" spans="1:7" ht="15">
      <c r="A168" t="s">
        <v>219</v>
      </c>
      <c r="B168" s="141">
        <v>45472</v>
      </c>
      <c r="C168" t="s">
        <v>186</v>
      </c>
      <c r="D168" t="s">
        <v>200</v>
      </c>
      <c r="E168">
        <v>644904</v>
      </c>
      <c r="F168" t="str">
        <f t="shared" si="4"/>
        <v>Small C&amp;I</v>
      </c>
      <c r="G168">
        <f t="shared" si="5"/>
        <v>20</v>
      </c>
    </row>
    <row r="169" spans="1:7" ht="15">
      <c r="A169" t="s">
        <v>219</v>
      </c>
      <c r="B169" s="141">
        <v>45472</v>
      </c>
      <c r="C169" t="s">
        <v>181</v>
      </c>
      <c r="D169" t="s">
        <v>201</v>
      </c>
      <c r="E169">
        <v>1468765</v>
      </c>
      <c r="F169" t="str">
        <f t="shared" si="4"/>
        <v>Medium C&amp;I</v>
      </c>
      <c r="G169">
        <f t="shared" si="5"/>
        <v>20</v>
      </c>
    </row>
    <row r="170" spans="1:7" ht="15">
      <c r="A170" t="s">
        <v>219</v>
      </c>
      <c r="B170" s="141">
        <v>45472</v>
      </c>
      <c r="C170" t="s">
        <v>186</v>
      </c>
      <c r="D170" t="s">
        <v>201</v>
      </c>
      <c r="E170">
        <v>323875</v>
      </c>
      <c r="F170" t="str">
        <f t="shared" si="4"/>
        <v>Medium C&amp;I</v>
      </c>
      <c r="G170">
        <f t="shared" si="5"/>
        <v>20</v>
      </c>
    </row>
    <row r="171" spans="1:7" ht="15">
      <c r="A171" t="s">
        <v>219</v>
      </c>
      <c r="B171" s="141">
        <v>45472</v>
      </c>
      <c r="C171" t="s">
        <v>186</v>
      </c>
      <c r="D171" t="s">
        <v>202</v>
      </c>
      <c r="E171">
        <v>281934</v>
      </c>
      <c r="F171" t="str">
        <f t="shared" si="4"/>
        <v>Large C&amp;I</v>
      </c>
      <c r="G171">
        <f t="shared" si="5"/>
        <v>20</v>
      </c>
    </row>
    <row r="172" spans="1:7" ht="15">
      <c r="A172" t="s">
        <v>219</v>
      </c>
      <c r="B172" s="141">
        <v>45472</v>
      </c>
      <c r="C172" t="s">
        <v>186</v>
      </c>
      <c r="D172" t="s">
        <v>203</v>
      </c>
      <c r="E172">
        <v>996037</v>
      </c>
      <c r="F172" t="str">
        <f t="shared" si="4"/>
        <v>OTHER</v>
      </c>
      <c r="G172">
        <f t="shared" si="5"/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0353"/>
  <sheetViews>
    <sheetView zoomScale="75" zoomScaleNormal="75" workbookViewId="0" topLeftCell="J1">
      <selection pane="topLeft" activeCell="W7" sqref="W7:W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36.7142857142857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4" customWidth="1"/>
    <col min="20" max="20" width="25.5714285714286" customWidth="1"/>
    <col min="21" max="21" width="2.71428571428571" style="144" customWidth="1"/>
    <col min="22" max="22" width="23.1428571428571" bestFit="1" customWidth="1"/>
    <col min="23" max="23" width="17.4285714285714" bestFit="1" customWidth="1"/>
    <col min="24" max="24" width="9.28571428571429" bestFit="1" customWidth="1"/>
    <col min="25" max="25" width="10.2857142857143" bestFit="1" customWidth="1"/>
    <col min="26" max="26" width="8.28571428571429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6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7</v>
      </c>
      <c r="X6">
        <v>6</v>
      </c>
      <c r="Y6">
        <v>5</v>
      </c>
      <c r="Z6">
        <v>4</v>
      </c>
    </row>
    <row r="7" spans="1:26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4210429</v>
      </c>
      <c r="X7">
        <v>12977312</v>
      </c>
      <c r="Y7">
        <v>513301188</v>
      </c>
      <c r="Z7">
        <v>9171752</v>
      </c>
    </row>
    <row r="8" spans="1:26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514021</v>
      </c>
      <c r="X8">
        <v>123698</v>
      </c>
      <c r="Y8">
        <v>76761997</v>
      </c>
      <c r="Z8">
        <v>100202</v>
      </c>
    </row>
    <row r="9" spans="1:26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1456877</v>
      </c>
      <c r="X9">
        <v>2041152</v>
      </c>
      <c r="Y9">
        <v>168949828</v>
      </c>
      <c r="Z9">
        <v>1863084</v>
      </c>
    </row>
    <row r="10" spans="1:26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902566</v>
      </c>
      <c r="X10">
        <v>3053481</v>
      </c>
      <c r="Y10">
        <v>197916570</v>
      </c>
      <c r="Z10">
        <v>1415479</v>
      </c>
    </row>
    <row r="11" spans="1:26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2282009</v>
      </c>
      <c r="X11">
        <v>15599032</v>
      </c>
      <c r="Y11">
        <v>517430188</v>
      </c>
      <c r="Z11">
        <v>1082059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  <c r="S66" t="s">
        <v>780</v>
      </c>
      <c r="T66" t="s">
        <v>202</v>
      </c>
    </row>
    <row r="67" spans="1:20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89.680000000000007</v>
      </c>
      <c r="P2005" s="145">
        <v>485</v>
      </c>
      <c r="Q2005" t="str">
        <f t="shared" si="31"/>
        <v>Street</v>
      </c>
      <c r="R2005" s="147"/>
      <c r="U2005" s="147"/>
    </row>
    <row r="2006" spans="1:21" ht="15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28237.459999999999</v>
      </c>
      <c r="P2006" s="145">
        <v>71956</v>
      </c>
      <c r="Q2006" t="str">
        <f t="shared" si="31"/>
        <v>Street</v>
      </c>
      <c r="R2006" s="147"/>
      <c r="U2006" s="147"/>
    </row>
    <row r="2007" spans="1:21" ht="15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ht="15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ht="15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ht="15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3704.3000000000002</v>
      </c>
      <c r="P2010" s="145">
        <v>16842</v>
      </c>
      <c r="Q2010" t="str">
        <f t="shared" si="31"/>
        <v>3-Small C&amp;I</v>
      </c>
      <c r="R2010" s="147"/>
      <c r="U2010" s="147"/>
    </row>
    <row r="2011" spans="1:21" ht="15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366608.09000000003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ht="15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ht="15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55.030000000000001</v>
      </c>
      <c r="P2013" s="145">
        <v>455</v>
      </c>
      <c r="Q2013" t="str">
        <f t="shared" si="31"/>
        <v>3-Small C&amp;I</v>
      </c>
      <c r="R2013" s="147"/>
      <c r="U2013" s="147"/>
    </row>
    <row r="2014" spans="1:21" ht="15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1801.5999999999999</v>
      </c>
      <c r="P2014" s="145">
        <v>15208</v>
      </c>
      <c r="Q2014" t="str">
        <f t="shared" si="31"/>
        <v>3-Small C&amp;I</v>
      </c>
      <c r="R2014" s="147"/>
      <c r="U2014" s="147"/>
    </row>
    <row r="2015" spans="1:21" ht="15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2891.0999999999999</v>
      </c>
      <c r="P2015" s="145">
        <v>30330</v>
      </c>
      <c r="Q2015" t="str">
        <f t="shared" si="31"/>
        <v>3-Small C&amp;I</v>
      </c>
      <c r="R2015" s="147"/>
      <c r="U2015" s="147"/>
    </row>
    <row r="2016" spans="1:21" ht="15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ht="15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ht="15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ht="15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97.730000000000004</v>
      </c>
      <c r="P2019" s="145">
        <v>355</v>
      </c>
      <c r="Q2019" t="str">
        <f t="shared" si="31"/>
        <v>3-Small C&amp;I</v>
      </c>
      <c r="R2019" s="147"/>
      <c r="U2019" s="147"/>
    </row>
    <row r="2020" spans="1:21" ht="15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ht="15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22061.220000000001</v>
      </c>
      <c r="P2021" s="145">
        <v>57613</v>
      </c>
      <c r="Q2021" t="str">
        <f t="shared" si="31"/>
        <v>Street</v>
      </c>
      <c r="R2021" s="147"/>
      <c r="U2021" s="147"/>
    </row>
    <row r="2022" spans="1:21" ht="15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28.780000000000001</v>
      </c>
      <c r="P2022" s="145">
        <v>174</v>
      </c>
      <c r="Q2022" t="str">
        <f t="shared" si="31"/>
        <v>Street</v>
      </c>
      <c r="R2022" s="147"/>
      <c r="U2022" s="147"/>
    </row>
    <row r="2023" spans="1:21" ht="15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ht="15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14957.209999999999</v>
      </c>
      <c r="P2024" s="145">
        <v>77818</v>
      </c>
      <c r="Q2024" t="str">
        <f t="shared" si="31"/>
        <v>Street</v>
      </c>
      <c r="R2024" s="147"/>
      <c r="U2024" s="147"/>
    </row>
    <row r="2025" spans="1:21" ht="15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ht="15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ht="15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ht="15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1539.1199999999999</v>
      </c>
      <c r="P2028" s="145">
        <v>6380</v>
      </c>
      <c r="Q2028" t="str">
        <f t="shared" si="31"/>
        <v>3-Small C&amp;I</v>
      </c>
      <c r="R2028" s="147"/>
      <c r="U2028" s="147"/>
    </row>
    <row r="2029" spans="1:21" ht="15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ht="15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ht="15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ht="15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45441.050000000003</v>
      </c>
      <c r="P2032" s="145">
        <v>428936</v>
      </c>
      <c r="Q2032" t="str">
        <f t="shared" si="31"/>
        <v>3-Small C&amp;I</v>
      </c>
      <c r="R2032" s="147"/>
      <c r="U2032" s="147"/>
    </row>
    <row r="2033" spans="1:21" ht="15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2833.9000000000001</v>
      </c>
      <c r="P2033" s="145">
        <v>13090</v>
      </c>
      <c r="Q2033" t="str">
        <f t="shared" si="31"/>
        <v>3-Small C&amp;I</v>
      </c>
      <c r="R2033" s="147"/>
      <c r="U2033" s="147"/>
    </row>
    <row r="2034" spans="1:21" ht="15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ht="15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ht="15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2824.0300000000002</v>
      </c>
      <c r="P2036" s="145">
        <v>13600</v>
      </c>
      <c r="Q2036" t="str">
        <f t="shared" si="31"/>
        <v>4-Medium C&amp;I</v>
      </c>
      <c r="R2036" s="147"/>
      <c r="U2036" s="147"/>
    </row>
    <row r="2037" spans="1:21" ht="15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ht="15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237739.60000000001</v>
      </c>
      <c r="P2038" s="145">
        <v>713741</v>
      </c>
      <c r="Q2038" t="str">
        <f t="shared" si="31"/>
        <v>Street</v>
      </c>
      <c r="R2038" s="147"/>
      <c r="U2038" s="147"/>
    </row>
    <row r="2039" spans="1:21" ht="15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42.170000000000002</v>
      </c>
      <c r="P2039" s="145">
        <v>335</v>
      </c>
      <c r="Q2039" t="str">
        <f t="shared" si="31"/>
        <v>Street</v>
      </c>
      <c r="R2039" s="147"/>
      <c r="U2039" s="147"/>
    </row>
    <row r="2040" spans="1:21" ht="15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8750.7600000000002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ht="15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21604.189999999999</v>
      </c>
      <c r="P2041" s="145">
        <v>86332</v>
      </c>
      <c r="Q2041" t="str">
        <f t="shared" si="31"/>
        <v>Street</v>
      </c>
      <c r="R2041" s="147"/>
      <c r="U2041" s="147"/>
    </row>
    <row r="2042" spans="1:21" ht="15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325295.20000000001</v>
      </c>
      <c r="P2042" s="145">
        <v>1218902</v>
      </c>
      <c r="Q2042" t="str">
        <f t="shared" si="31"/>
        <v>1-Residential</v>
      </c>
      <c r="R2042" s="147"/>
      <c r="U2042" s="147"/>
    </row>
    <row r="2043" spans="1:21" ht="15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30.039999999999999</v>
      </c>
      <c r="P2043" s="145">
        <v>106</v>
      </c>
      <c r="Q2043" t="str">
        <f t="shared" si="31"/>
        <v>3-Small C&amp;I</v>
      </c>
      <c r="R2043" s="147"/>
      <c r="U2043" s="147"/>
    </row>
    <row r="2044" spans="1:21" ht="15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258.06999999999999</v>
      </c>
      <c r="P2044" s="145">
        <v>2782</v>
      </c>
      <c r="Q2044" t="str">
        <f t="shared" si="31"/>
        <v>3-Small C&amp;I</v>
      </c>
      <c r="R2044" s="147"/>
      <c r="U2044" s="147"/>
    </row>
    <row r="2045" spans="1:21" ht="15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ht="15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ht="15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760753.66000000003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ht="15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359030.40999999997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ht="15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1654.3199999999999</v>
      </c>
      <c r="P2049" s="145">
        <v>7754</v>
      </c>
      <c r="Q2049" t="str">
        <f t="shared" si="31"/>
        <v>3-Small C&amp;I</v>
      </c>
      <c r="R2049" s="147"/>
      <c r="U2049" s="147"/>
    </row>
    <row r="2050" spans="1:21" ht="15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4934740.7999999998</v>
      </c>
      <c r="P2050" s="145">
        <v>39925534</v>
      </c>
      <c r="Q2050" t="str">
        <f t="shared" si="32" ref="Q2050:Q2113">VLOOKUP(J2050,S:T,2,FALSE)</f>
        <v>1-Residential</v>
      </c>
      <c r="R2050" s="147"/>
      <c r="U2050" s="147"/>
    </row>
    <row r="2051" spans="1:21" ht="15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ht="15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38806.440000000002</v>
      </c>
      <c r="P2052" s="145">
        <v>210000</v>
      </c>
      <c r="Q2052" t="str">
        <f t="shared" si="32"/>
        <v>5-Large C&amp;I</v>
      </c>
      <c r="R2052" s="147"/>
      <c r="U2052" s="147"/>
    </row>
    <row r="2053" spans="1:21" ht="15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5161.1999999999998</v>
      </c>
      <c r="P2053" s="145">
        <v>16616</v>
      </c>
      <c r="Q2053" t="str">
        <f t="shared" si="32"/>
        <v>Street</v>
      </c>
      <c r="R2053" s="147"/>
      <c r="U2053" s="147"/>
    </row>
    <row r="2054" spans="1:21" ht="15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50907.480000000003</v>
      </c>
      <c r="P2054" s="145">
        <v>84134</v>
      </c>
      <c r="Q2054" t="str">
        <f t="shared" si="32"/>
        <v>Street</v>
      </c>
      <c r="R2054" s="147"/>
      <c r="U2054" s="147"/>
    </row>
    <row r="2055" spans="1:21" ht="15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17315.869999999999</v>
      </c>
      <c r="P2055" s="145">
        <v>105125</v>
      </c>
      <c r="Q2055" t="str">
        <f t="shared" si="32"/>
        <v>Street</v>
      </c>
      <c r="R2055" s="147"/>
      <c r="U2055" s="147"/>
    </row>
    <row r="2056" spans="1:21" ht="15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ht="15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277678.66999999998</v>
      </c>
      <c r="P2057" s="145">
        <v>1398830</v>
      </c>
      <c r="Q2057" t="str">
        <f t="shared" si="32"/>
        <v>Street</v>
      </c>
      <c r="R2057" s="147"/>
      <c r="U2057" s="147"/>
    </row>
    <row r="2058" spans="1:21" ht="15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ht="15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ht="15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ht="15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ht="15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662.96000000000004</v>
      </c>
      <c r="P2062" s="145">
        <v>5194</v>
      </c>
      <c r="Q2062" t="str">
        <f t="shared" si="32"/>
        <v>3-Small C&amp;I</v>
      </c>
      <c r="R2062" s="147"/>
      <c r="U2062" s="147"/>
    </row>
    <row r="2063" spans="1:21" ht="15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7496.3400000000001</v>
      </c>
      <c r="P2063" s="145">
        <v>30452</v>
      </c>
      <c r="Q2063" t="str">
        <f t="shared" si="32"/>
        <v>3-Small C&amp;I</v>
      </c>
      <c r="R2063" s="147"/>
      <c r="U2063" s="147"/>
    </row>
    <row r="2064" spans="1:21" ht="15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12.359999999999999</v>
      </c>
      <c r="P2064" s="145">
        <v>10</v>
      </c>
      <c r="Q2064" t="str">
        <f t="shared" si="32"/>
        <v>3-Small C&amp;I</v>
      </c>
      <c r="R2064" s="147"/>
      <c r="U2064" s="147"/>
    </row>
    <row r="2065" spans="1:21" ht="15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29945.290000000001</v>
      </c>
      <c r="P2065" s="145">
        <v>265132</v>
      </c>
      <c r="Q2065" t="str">
        <f t="shared" si="32"/>
        <v>3-Small C&amp;I</v>
      </c>
      <c r="R2065" s="147"/>
      <c r="U2065" s="147"/>
    </row>
    <row r="2066" spans="1:21" ht="15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17600.279999999999</v>
      </c>
      <c r="P2066" s="145">
        <v>186607</v>
      </c>
      <c r="Q2066" t="str">
        <f t="shared" si="32"/>
        <v>3-Small C&amp;I</v>
      </c>
      <c r="R2066" s="147"/>
      <c r="U2066" s="147"/>
    </row>
    <row r="2067" spans="1:21" ht="15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ht="15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ht="15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ht="15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21.329999999999998</v>
      </c>
      <c r="P2070" s="145">
        <v>28</v>
      </c>
      <c r="Q2070" t="str">
        <f t="shared" si="32"/>
        <v>Street</v>
      </c>
      <c r="R2070" s="147"/>
      <c r="U2070" s="147"/>
    </row>
    <row r="2071" spans="1:21" ht="15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29542.869999999999</v>
      </c>
      <c r="P2071" s="145">
        <v>156960</v>
      </c>
      <c r="Q2071" t="str">
        <f t="shared" si="32"/>
        <v>5-Large C&amp;I</v>
      </c>
      <c r="R2071" s="147"/>
      <c r="U2071" s="147"/>
    </row>
    <row r="2072" spans="1:21" ht="15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ht="15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ht="15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1812.5599999999999</v>
      </c>
      <c r="P2074" s="145">
        <v>3440</v>
      </c>
      <c r="Q2074" t="str">
        <f t="shared" si="32"/>
        <v>Street</v>
      </c>
      <c r="R2074" s="147"/>
      <c r="U2074" s="147"/>
    </row>
    <row r="2075" spans="1:21" ht="15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6136.5799999999999</v>
      </c>
      <c r="P2075" s="145">
        <v>20279</v>
      </c>
      <c r="Q2075" t="str">
        <f t="shared" si="32"/>
        <v>Street</v>
      </c>
      <c r="R2075" s="147"/>
      <c r="U2075" s="147"/>
    </row>
    <row r="2076" spans="1:21" ht="15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ht="15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ht="15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2953.6900000000001</v>
      </c>
      <c r="P2078" s="145">
        <v>22567</v>
      </c>
      <c r="Q2078" t="str">
        <f t="shared" si="32"/>
        <v>1-Residential</v>
      </c>
      <c r="R2078" s="147"/>
      <c r="U2078" s="147"/>
    </row>
    <row r="2079" spans="1:21" ht="15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ht="15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ht="15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13257.889999999999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ht="15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ht="15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50701.790000000001</v>
      </c>
      <c r="P2083" s="145">
        <v>227648</v>
      </c>
      <c r="Q2083" t="str">
        <f t="shared" si="32"/>
        <v>3-Small C&amp;I</v>
      </c>
      <c r="R2083" s="147"/>
      <c r="U2083" s="147"/>
    </row>
    <row r="2084" spans="1:21" ht="15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ht="15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ht="15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3796.9299999999998</v>
      </c>
      <c r="P2086" s="145">
        <v>17967</v>
      </c>
      <c r="Q2086" t="str">
        <f t="shared" si="32"/>
        <v>3-Small C&amp;I</v>
      </c>
      <c r="R2086" s="147"/>
      <c r="U2086" s="147"/>
    </row>
    <row r="2087" spans="1:21" ht="15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446947.22999999998</v>
      </c>
      <c r="P2087" s="145">
        <v>4431820</v>
      </c>
      <c r="Q2087" t="str">
        <f t="shared" si="32"/>
        <v>Street</v>
      </c>
      <c r="R2087" s="147"/>
      <c r="U2087" s="147"/>
    </row>
    <row r="2088" spans="1:21" ht="15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100060.57000000001</v>
      </c>
      <c r="P2088" s="145">
        <v>422765</v>
      </c>
      <c r="Q2088" t="str">
        <f t="shared" si="32"/>
        <v>3-Small C&amp;I</v>
      </c>
      <c r="R2088" s="147"/>
      <c r="U2088" s="147"/>
    </row>
    <row r="2089" spans="1:21" ht="15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-5755.6199999999999</v>
      </c>
      <c r="P2089" s="145">
        <v>674898</v>
      </c>
      <c r="Q2089" t="str">
        <f t="shared" si="32"/>
        <v>3-Small C&amp;I</v>
      </c>
      <c r="R2089" s="147"/>
      <c r="U2089" s="147"/>
    </row>
    <row r="2090" spans="1:21" ht="15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ht="15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84.159999999999997</v>
      </c>
      <c r="P2091" s="145">
        <v>329</v>
      </c>
      <c r="Q2091" t="str">
        <f t="shared" si="32"/>
        <v>3-Small C&amp;I</v>
      </c>
      <c r="R2091" s="147"/>
      <c r="U2091" s="147"/>
    </row>
    <row r="2092" spans="1:21" ht="15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ht="15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3163972.7799999998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ht="15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624.40999999999997</v>
      </c>
      <c r="P2094" s="145">
        <v>6493</v>
      </c>
      <c r="Q2094" t="str">
        <f t="shared" si="32"/>
        <v>3-Small C&amp;I</v>
      </c>
      <c r="R2094" s="147"/>
      <c r="U2094" s="147"/>
    </row>
    <row r="2095" spans="1:21" ht="15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64834.099999999999</v>
      </c>
      <c r="P2095" s="145">
        <v>122721</v>
      </c>
      <c r="Q2095" t="str">
        <f t="shared" si="32"/>
        <v>Street</v>
      </c>
      <c r="R2095" s="147"/>
      <c r="U2095" s="147"/>
    </row>
    <row r="2096" spans="1:21" ht="15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ht="15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181047.64000000001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ht="15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231.34999999999999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ht="15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61249.059999999998</v>
      </c>
      <c r="P2099" s="145">
        <v>296595</v>
      </c>
      <c r="Q2099" t="str">
        <f t="shared" si="32"/>
        <v>Street</v>
      </c>
      <c r="R2099" s="147"/>
      <c r="U2099" s="147"/>
    </row>
    <row r="2100" spans="1:21" ht="15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ht="15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2172.6599999999999</v>
      </c>
      <c r="P2101" s="145">
        <v>7807</v>
      </c>
      <c r="Q2101" t="str">
        <f t="shared" si="32"/>
        <v>1-Residential</v>
      </c>
      <c r="R2101" s="147"/>
      <c r="U2101" s="147"/>
    </row>
    <row r="2102" spans="1:21" ht="15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436.61000000000001</v>
      </c>
      <c r="P2102" s="145">
        <v>1881</v>
      </c>
      <c r="Q2102" t="str">
        <f t="shared" si="32"/>
        <v>3-Small C&amp;I</v>
      </c>
      <c r="R2102" s="147"/>
      <c r="U2102" s="147"/>
    </row>
    <row r="2103" spans="1:21" ht="15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ht="15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ht="15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ht="15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306.68000000000001</v>
      </c>
      <c r="P2106" s="145">
        <v>2844</v>
      </c>
      <c r="Q2106" t="str">
        <f t="shared" si="32"/>
        <v>3-Small C&amp;I</v>
      </c>
      <c r="R2106" s="147"/>
      <c r="U2106" s="147"/>
    </row>
    <row r="2107" spans="1:21" ht="15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7665.6599999999999</v>
      </c>
      <c r="P2107" s="145">
        <v>97060</v>
      </c>
      <c r="Q2107" t="str">
        <f t="shared" si="32"/>
        <v>4-Medium C&amp;I</v>
      </c>
      <c r="R2107" s="147"/>
      <c r="U2107" s="147"/>
    </row>
    <row r="2108" spans="1:21" ht="15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ht="15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4514.6599999999999</v>
      </c>
      <c r="P2109" s="145">
        <v>13224</v>
      </c>
      <c r="Q2109" t="str">
        <f t="shared" si="32"/>
        <v>Street</v>
      </c>
      <c r="R2109" s="147"/>
      <c r="U2109" s="147"/>
    </row>
    <row r="2110" spans="1:21" ht="15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11.539999999999999</v>
      </c>
      <c r="P2110" s="145">
        <v>38</v>
      </c>
      <c r="Q2110" t="str">
        <f t="shared" si="32"/>
        <v>Street</v>
      </c>
      <c r="R2110" s="147"/>
      <c r="U2110" s="147"/>
    </row>
    <row r="2111" spans="1:21" ht="15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822.69000000000005</v>
      </c>
      <c r="P2111" s="145">
        <v>1776</v>
      </c>
      <c r="Q2111" t="str">
        <f t="shared" si="32"/>
        <v>Street</v>
      </c>
      <c r="R2111" s="147"/>
      <c r="U2111" s="147"/>
    </row>
    <row r="2112" spans="1:21" ht="15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ht="15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ht="15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949005.64000000001</v>
      </c>
      <c r="P2114" s="145">
        <v>4543039</v>
      </c>
      <c r="Q2114" t="str">
        <f t="shared" si="33" ref="Q2114:Q2177">VLOOKUP(J2114,S:T,2,FALSE)</f>
        <v>4-Medium C&amp;I</v>
      </c>
      <c r="R2114" s="147"/>
      <c r="U2114" s="147"/>
    </row>
    <row r="2115" spans="1:21" ht="15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11900.610000000001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ht="15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703061.51000000001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ht="15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ht="15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3512.1199999999999</v>
      </c>
      <c r="P2118" s="145">
        <v>12773</v>
      </c>
      <c r="Q2118" t="str">
        <f t="shared" si="33"/>
        <v>1-Residential</v>
      </c>
      <c r="R2118" s="147"/>
      <c r="U2118" s="147"/>
    </row>
    <row r="2119" spans="1:21" ht="15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412835.01000000001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ht="15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85.969999999999999</v>
      </c>
      <c r="P2120" s="145">
        <v>302</v>
      </c>
      <c r="Q2120" t="str">
        <f t="shared" si="33"/>
        <v>3-Small C&amp;I</v>
      </c>
      <c r="R2120" s="147"/>
      <c r="U2120" s="147"/>
    </row>
    <row r="2121" spans="1:21" ht="15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3078.9699999999998</v>
      </c>
      <c r="P2121" s="145">
        <v>10989</v>
      </c>
      <c r="Q2121" t="str">
        <f t="shared" si="33"/>
        <v>1-Residential</v>
      </c>
      <c r="R2121" s="147"/>
      <c r="U2121" s="147"/>
    </row>
    <row r="2122" spans="1:21" ht="15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ht="15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227150.79999999999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ht="15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9.6400000000000006</v>
      </c>
      <c r="P2124" s="145">
        <v>0</v>
      </c>
      <c r="Q2124" t="str">
        <f t="shared" si="33"/>
        <v>3-Small C&amp;I</v>
      </c>
      <c r="R2124" s="147"/>
      <c r="U2124" s="147"/>
    </row>
    <row r="2125" spans="1:21" ht="15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1169.3199999999999</v>
      </c>
      <c r="P2125" s="145">
        <v>364</v>
      </c>
      <c r="Q2125" t="str">
        <f t="shared" si="33"/>
        <v>Street</v>
      </c>
      <c r="R2125" s="147"/>
      <c r="U2125" s="147"/>
    </row>
    <row r="2126" spans="1:21" ht="15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ht="15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221264.42000000001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ht="15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141790.01000000001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ht="15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ht="15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154.09999999999999</v>
      </c>
      <c r="P2130" s="145">
        <v>485</v>
      </c>
      <c r="Q2130" t="str">
        <f t="shared" si="33"/>
        <v>3-Small C&amp;I</v>
      </c>
      <c r="R2130" s="147"/>
      <c r="U2130" s="147"/>
    </row>
    <row r="2131" spans="1:21" ht="15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79.719999999999999</v>
      </c>
      <c r="P2131" s="145">
        <v>188</v>
      </c>
      <c r="Q2131" t="str">
        <f t="shared" si="33"/>
        <v>Street</v>
      </c>
      <c r="R2131" s="147"/>
      <c r="U2131" s="147"/>
    </row>
    <row r="2132" spans="1:21" ht="15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ht="15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74.340000000000003</v>
      </c>
      <c r="P2133" s="145">
        <v>246</v>
      </c>
      <c r="Q2133" t="str">
        <f t="shared" si="33"/>
        <v>Street</v>
      </c>
      <c r="R2133" s="147"/>
      <c r="U2133" s="147"/>
    </row>
    <row r="2134" spans="1:21" ht="15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ht="15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9280.2299999999996</v>
      </c>
      <c r="P2135" s="145">
        <v>24814</v>
      </c>
      <c r="Q2135" t="str">
        <f t="shared" si="33"/>
        <v>Street</v>
      </c>
      <c r="R2135" s="147"/>
      <c r="U2135" s="147"/>
    </row>
    <row r="2136" spans="1:21" ht="15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608.01999999999998</v>
      </c>
      <c r="P2136" s="145">
        <v>2400</v>
      </c>
      <c r="Q2136" t="str">
        <f t="shared" si="33"/>
        <v>4-Medium C&amp;I</v>
      </c>
      <c r="R2136" s="147"/>
      <c r="U2136" s="147"/>
    </row>
    <row r="2137" spans="1:21" ht="15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161892.39999999999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ht="15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ht="15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ht="15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484597.84999999998</v>
      </c>
      <c r="P2140" s="145">
        <v>1844058</v>
      </c>
      <c r="Q2140" t="str">
        <f t="shared" si="33"/>
        <v>1-Residential</v>
      </c>
      <c r="R2140" s="147"/>
      <c r="U2140" s="147"/>
    </row>
    <row r="2141" spans="1:21" ht="15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ht="15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ht="15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ht="15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45132.790000000001</v>
      </c>
      <c r="P2144" s="145">
        <v>405238</v>
      </c>
      <c r="Q2144" t="str">
        <f t="shared" si="33"/>
        <v>3-Small C&amp;I</v>
      </c>
      <c r="R2144" s="147"/>
      <c r="U2144" s="147"/>
    </row>
    <row r="2145" spans="1:21" ht="15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3963.6300000000001</v>
      </c>
      <c r="P2145" s="145">
        <v>14981</v>
      </c>
      <c r="Q2145" t="str">
        <f t="shared" si="33"/>
        <v>4-Medium C&amp;I</v>
      </c>
      <c r="R2145" s="147"/>
      <c r="U2145" s="147"/>
    </row>
    <row r="2146" spans="1:21" ht="15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424133.08000000002</v>
      </c>
      <c r="P2146" s="145">
        <v>3530496</v>
      </c>
      <c r="Q2146" t="str">
        <f t="shared" si="33"/>
        <v>1-Residential</v>
      </c>
      <c r="R2146" s="147"/>
      <c r="U2146" s="147"/>
    </row>
    <row r="2147" spans="1:21" ht="15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ht="15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9464.3400000000001</v>
      </c>
      <c r="P2148" s="145">
        <v>40292</v>
      </c>
      <c r="Q2148" t="str">
        <f t="shared" si="33"/>
        <v>Street</v>
      </c>
      <c r="R2148" s="147"/>
      <c r="U2148" s="147"/>
    </row>
    <row r="2149" spans="1:21" ht="15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ht="15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ht="15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662.71000000000004</v>
      </c>
      <c r="P2151" s="145">
        <v>1767</v>
      </c>
      <c r="Q2151" t="str">
        <f t="shared" si="33"/>
        <v>Street</v>
      </c>
      <c r="R2151" s="147"/>
      <c r="U2151" s="147"/>
    </row>
    <row r="2152" spans="1:21" ht="15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9970.8600000000006</v>
      </c>
      <c r="P2152" s="145">
        <v>30476</v>
      </c>
      <c r="Q2152" t="str">
        <f t="shared" si="33"/>
        <v>Street</v>
      </c>
      <c r="R2152" s="147"/>
      <c r="U2152" s="147"/>
    </row>
    <row r="2153" spans="1:21" ht="15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216.30000000000001</v>
      </c>
      <c r="P2153" s="145">
        <v>1651</v>
      </c>
      <c r="Q2153" t="str">
        <f t="shared" si="33"/>
        <v>3-Small C&amp;I</v>
      </c>
      <c r="R2153" s="147"/>
      <c r="U2153" s="147"/>
    </row>
    <row r="2154" spans="1:21" ht="15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1474.9400000000001</v>
      </c>
      <c r="P2154" s="145">
        <v>4838</v>
      </c>
      <c r="Q2154" t="str">
        <f t="shared" si="33"/>
        <v>Street</v>
      </c>
      <c r="R2154" s="147"/>
      <c r="U2154" s="147"/>
    </row>
    <row r="2155" spans="1:21" ht="15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ht="15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5848.1300000000001</v>
      </c>
      <c r="P2156" s="145">
        <v>17885</v>
      </c>
      <c r="Q2156" t="str">
        <f t="shared" si="33"/>
        <v>Street</v>
      </c>
      <c r="R2156" s="147"/>
      <c r="U2156" s="147"/>
    </row>
    <row r="2157" spans="1:21" ht="15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ht="15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11.039999999999999</v>
      </c>
      <c r="P2158" s="145">
        <v>34</v>
      </c>
      <c r="Q2158" t="str">
        <f t="shared" si="33"/>
        <v>Street</v>
      </c>
      <c r="R2158" s="147"/>
      <c r="U2158" s="147"/>
    </row>
    <row r="2159" spans="1:21" ht="15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ht="15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ht="15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ht="15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ht="15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ht="15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2812.1300000000001</v>
      </c>
      <c r="P2164" s="145">
        <v>29199</v>
      </c>
      <c r="Q2164" t="str">
        <f t="shared" si="33"/>
        <v>3-Small C&amp;I</v>
      </c>
      <c r="R2164" s="147"/>
      <c r="U2164" s="147"/>
    </row>
    <row r="2165" spans="1:21" ht="15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27315.869999999999</v>
      </c>
      <c r="P2165" s="145">
        <v>117999</v>
      </c>
      <c r="Q2165" t="str">
        <f t="shared" si="33"/>
        <v>3-Small C&amp;I</v>
      </c>
      <c r="R2165" s="147"/>
      <c r="U2165" s="147"/>
    </row>
    <row r="2166" spans="1:21" ht="15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29208.099999999999</v>
      </c>
      <c r="P2166" s="145">
        <v>251514</v>
      </c>
      <c r="Q2166" t="str">
        <f t="shared" si="33"/>
        <v>3-Small C&amp;I</v>
      </c>
      <c r="R2166" s="147"/>
      <c r="U2166" s="147"/>
    </row>
    <row r="2167" spans="1:21" ht="15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ht="15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ht="15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1469.5999999999999</v>
      </c>
      <c r="P2169" s="145">
        <v>5080</v>
      </c>
      <c r="Q2169" t="str">
        <f t="shared" si="33"/>
        <v>1-Residential</v>
      </c>
      <c r="R2169" s="147"/>
      <c r="U2169" s="147"/>
    </row>
    <row r="2170" spans="1:21" ht="15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ht="15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ht="15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61451.669999999998</v>
      </c>
      <c r="P2172" s="145">
        <v>108414</v>
      </c>
      <c r="Q2172" t="str">
        <f t="shared" si="33"/>
        <v>Street</v>
      </c>
      <c r="R2172" s="147"/>
      <c r="U2172" s="147"/>
    </row>
    <row r="2173" spans="1:21" ht="15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ht="15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8507.4899999999998</v>
      </c>
      <c r="P2174" s="145">
        <v>35528</v>
      </c>
      <c r="Q2174" t="str">
        <f t="shared" si="33"/>
        <v>Street</v>
      </c>
      <c r="R2174" s="147"/>
      <c r="U2174" s="147"/>
    </row>
    <row r="2175" spans="1:21" ht="15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373361.96000000002</v>
      </c>
      <c r="P2175" s="145">
        <v>3736944</v>
      </c>
      <c r="Q2175" t="str">
        <f t="shared" si="33"/>
        <v>Street</v>
      </c>
      <c r="R2175" s="147"/>
      <c r="U2175" s="147"/>
    </row>
    <row r="2176" spans="1:21" ht="15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645095.08999999997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ht="15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ht="15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14205.549999999999</v>
      </c>
      <c r="P2178" s="145">
        <v>70000</v>
      </c>
      <c r="Q2178" t="str">
        <f t="shared" si="34" ref="Q2178:Q2241">VLOOKUP(J2178,S:T,2,FALSE)</f>
        <v>4-Medium C&amp;I</v>
      </c>
      <c r="R2178" s="147"/>
      <c r="U2178" s="147"/>
    </row>
    <row r="2179" spans="1:21" ht="15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37876.669999999998</v>
      </c>
      <c r="P2179" s="145">
        <v>209300</v>
      </c>
      <c r="Q2179" t="str">
        <f t="shared" si="34"/>
        <v>5-Large C&amp;I</v>
      </c>
      <c r="R2179" s="147"/>
      <c r="U2179" s="147"/>
    </row>
    <row r="2180" spans="1:21" ht="15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ht="15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2697.0100000000002</v>
      </c>
      <c r="P2181" s="145">
        <v>13120</v>
      </c>
      <c r="Q2181" t="str">
        <f t="shared" si="34"/>
        <v>4-Medium C&amp;I</v>
      </c>
      <c r="R2181" s="147"/>
      <c r="U2181" s="147"/>
    </row>
    <row r="2182" spans="1:21" ht="15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9406.2700000000004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ht="15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5326.8199999999997</v>
      </c>
      <c r="P2183" s="145">
        <v>27680</v>
      </c>
      <c r="Q2183" t="str">
        <f t="shared" si="34"/>
        <v>4-Medium C&amp;I</v>
      </c>
      <c r="R2183" s="147"/>
      <c r="U2183" s="147"/>
    </row>
    <row r="2184" spans="1:21" ht="15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4300.7799999999997</v>
      </c>
      <c r="P2184" s="145">
        <v>5830</v>
      </c>
      <c r="Q2184" t="str">
        <f t="shared" si="34"/>
        <v>Street</v>
      </c>
      <c r="R2184" s="147"/>
      <c r="U2184" s="147"/>
    </row>
    <row r="2185" spans="1:21" ht="15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ht="15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ht="15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ht="15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987.90999999999997</v>
      </c>
      <c r="P2188" s="145">
        <v>10640</v>
      </c>
      <c r="Q2188" t="str">
        <f t="shared" si="34"/>
        <v>3-Small C&amp;I</v>
      </c>
      <c r="R2188" s="147"/>
      <c r="U2188" s="147"/>
    </row>
    <row r="2189" spans="1:21" ht="15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309.11000000000001</v>
      </c>
      <c r="P2189" s="145">
        <v>2844</v>
      </c>
      <c r="Q2189" t="str">
        <f t="shared" si="34"/>
        <v>3-Small C&amp;I</v>
      </c>
      <c r="R2189" s="147"/>
      <c r="U2189" s="147"/>
    </row>
    <row r="2190" spans="1:21" ht="15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402231.59000000003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ht="15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ht="15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179.94999999999999</v>
      </c>
      <c r="P2192" s="145">
        <v>1104</v>
      </c>
      <c r="Q2192" t="str">
        <f t="shared" si="34"/>
        <v>3-Small C&amp;I</v>
      </c>
      <c r="R2192" s="147"/>
      <c r="U2192" s="147"/>
    </row>
    <row r="2193" spans="1:21" ht="15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1439.9400000000001</v>
      </c>
      <c r="P2193" s="145">
        <v>5824</v>
      </c>
      <c r="Q2193" t="str">
        <f t="shared" si="34"/>
        <v>3-Small C&amp;I</v>
      </c>
      <c r="R2193" s="147"/>
      <c r="U2193" s="147"/>
    </row>
    <row r="2194" spans="1:21" ht="15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ht="15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50.280000000000001</v>
      </c>
      <c r="P2195" s="145">
        <v>167</v>
      </c>
      <c r="Q2195" t="str">
        <f t="shared" si="34"/>
        <v>3-Small C&amp;I</v>
      </c>
      <c r="R2195" s="147"/>
      <c r="U2195" s="147"/>
    </row>
    <row r="2196" spans="1:21" ht="15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ht="15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ht="15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237384.23999999999</v>
      </c>
      <c r="P2198" s="145">
        <v>871595</v>
      </c>
      <c r="Q2198" t="str">
        <f t="shared" si="34"/>
        <v>1-Residential</v>
      </c>
      <c r="R2198" s="147"/>
      <c r="U2198" s="147"/>
    </row>
    <row r="2199" spans="1:21" ht="15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57675.709999999999</v>
      </c>
      <c r="P2199" s="145">
        <v>258851</v>
      </c>
      <c r="Q2199" t="str">
        <f t="shared" si="34"/>
        <v>Street</v>
      </c>
      <c r="R2199" s="147"/>
      <c r="U2199" s="147"/>
    </row>
    <row r="2200" spans="1:21" ht="15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2099.8499999999999</v>
      </c>
      <c r="P2200" s="145">
        <v>683</v>
      </c>
      <c r="Q2200" t="str">
        <f t="shared" si="34"/>
        <v>Street</v>
      </c>
      <c r="R2200" s="147"/>
      <c r="U2200" s="147"/>
    </row>
    <row r="2201" spans="1:21" ht="15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77357.580000000002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ht="15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ht="15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15648.950000000001</v>
      </c>
      <c r="P2203" s="145">
        <v>76940</v>
      </c>
      <c r="Q2203" t="str">
        <f t="shared" si="34"/>
        <v>4-Medium C&amp;I</v>
      </c>
      <c r="R2203" s="147"/>
      <c r="U2203" s="147"/>
    </row>
    <row r="2204" spans="1:21" ht="15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ht="15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255859.04000000001</v>
      </c>
      <c r="P2205" s="145">
        <v>1197474</v>
      </c>
      <c r="Q2205" t="str">
        <f t="shared" si="34"/>
        <v>Street</v>
      </c>
      <c r="R2205" s="147"/>
      <c r="U2205" s="147"/>
    </row>
    <row r="2206" spans="1:21" ht="15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ht="15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ht="15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351543.90999999997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ht="15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69.549999999999997</v>
      </c>
      <c r="P2209" s="145">
        <v>292</v>
      </c>
      <c r="Q2209" t="str">
        <f t="shared" si="34"/>
        <v>3-Small C&amp;I</v>
      </c>
      <c r="R2209" s="147"/>
      <c r="U2209" s="147"/>
    </row>
    <row r="2210" spans="1:21" ht="15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897.51999999999998</v>
      </c>
      <c r="P2210" s="145">
        <v>6654</v>
      </c>
      <c r="Q2210" t="str">
        <f t="shared" si="34"/>
        <v>3-Small C&amp;I</v>
      </c>
      <c r="R2210" s="147"/>
      <c r="U2210" s="147"/>
    </row>
    <row r="2211" spans="1:21" ht="15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297.44999999999999</v>
      </c>
      <c r="P2211" s="145">
        <v>3164</v>
      </c>
      <c r="Q2211" t="str">
        <f t="shared" si="34"/>
        <v>3-Small C&amp;I</v>
      </c>
      <c r="R2211" s="147"/>
      <c r="U2211" s="147"/>
    </row>
    <row r="2212" spans="1:21" ht="15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ht="15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ht="15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ht="15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ht="15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ht="15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428172.77000000002</v>
      </c>
      <c r="P2217" s="145">
        <v>1618169</v>
      </c>
      <c r="Q2217" t="str">
        <f t="shared" si="34"/>
        <v>1-Residential</v>
      </c>
      <c r="R2217" s="147"/>
      <c r="U2217" s="147"/>
    </row>
    <row r="2218" spans="1:21" ht="15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ht="15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39.359999999999999</v>
      </c>
      <c r="P2219" s="145">
        <v>295</v>
      </c>
      <c r="Q2219" t="str">
        <f t="shared" si="34"/>
        <v>Street</v>
      </c>
      <c r="R2219" s="147"/>
      <c r="U2219" s="147"/>
    </row>
    <row r="2220" spans="1:21" ht="15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8540.4899999999998</v>
      </c>
      <c r="P2220" s="145">
        <v>21662</v>
      </c>
      <c r="Q2220" t="str">
        <f t="shared" si="34"/>
        <v>Street</v>
      </c>
      <c r="R2220" s="147"/>
      <c r="U2220" s="147"/>
    </row>
    <row r="2221" spans="1:21" ht="15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ht="15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ht="15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ht="15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ht="15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ht="15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ht="15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1712.6400000000001</v>
      </c>
      <c r="P2227" s="145">
        <v>3042</v>
      </c>
      <c r="Q2227" t="str">
        <f t="shared" si="34"/>
        <v>Street</v>
      </c>
      <c r="R2227" s="147"/>
      <c r="U2227" s="147"/>
    </row>
    <row r="2228" spans="1:21" ht="15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ht="15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34.810000000000002</v>
      </c>
      <c r="P2229" s="145">
        <v>300</v>
      </c>
      <c r="Q2229" t="str">
        <f t="shared" si="34"/>
        <v>3-Small C&amp;I</v>
      </c>
      <c r="R2229" s="147"/>
      <c r="U2229" s="147"/>
    </row>
    <row r="2230" spans="1:21" ht="15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ht="15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1954.6199999999999</v>
      </c>
      <c r="P2231" s="145">
        <v>8960</v>
      </c>
      <c r="Q2231" t="str">
        <f t="shared" si="34"/>
        <v>3-Small C&amp;I</v>
      </c>
      <c r="R2231" s="147"/>
      <c r="U2231" s="147"/>
    </row>
    <row r="2232" spans="1:21" ht="15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ht="15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78523.869999999995</v>
      </c>
      <c r="P2233" s="145">
        <v>805440</v>
      </c>
      <c r="Q2233" t="str">
        <f t="shared" si="34"/>
        <v>3-Small C&amp;I</v>
      </c>
      <c r="R2233" s="147"/>
      <c r="U2233" s="147"/>
    </row>
    <row r="2234" spans="1:21" ht="15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134857.76000000001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ht="15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ht="15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35586.010000000002</v>
      </c>
      <c r="P2236" s="145">
        <v>105567</v>
      </c>
      <c r="Q2236" t="str">
        <f t="shared" si="34"/>
        <v>Street</v>
      </c>
      <c r="R2236" s="147"/>
      <c r="U2236" s="147"/>
    </row>
    <row r="2237" spans="1:21" ht="15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ht="15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ht="15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ht="15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ht="15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ht="15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1523.3900000000001</v>
      </c>
      <c r="P2242" s="145">
        <v>4386</v>
      </c>
      <c r="Q2242" t="str">
        <f t="shared" si="35" ref="Q2242:Q2305">VLOOKUP(J2242,S:T,2,FALSE)</f>
        <v>Street</v>
      </c>
      <c r="R2242" s="147"/>
      <c r="U2242" s="147"/>
    </row>
    <row r="2243" spans="1:21" ht="15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603.39999999999998</v>
      </c>
      <c r="P2243" s="145">
        <v>2240</v>
      </c>
      <c r="Q2243" t="str">
        <f t="shared" si="35"/>
        <v>4-Medium C&amp;I</v>
      </c>
      <c r="R2243" s="147"/>
      <c r="U2243" s="147"/>
    </row>
    <row r="2244" spans="1:21" ht="15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ht="15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6415.2600000000002</v>
      </c>
      <c r="P2245" s="145">
        <v>32160</v>
      </c>
      <c r="Q2245" t="str">
        <f t="shared" si="35"/>
        <v>5-Large C&amp;I</v>
      </c>
      <c r="R2245" s="147"/>
      <c r="U2245" s="147"/>
    </row>
    <row r="2246" spans="1:21" ht="15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ht="15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ht="15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4360584.2800000003</v>
      </c>
      <c r="P2248" s="145">
        <v>34759261</v>
      </c>
      <c r="Q2248" t="str">
        <f t="shared" si="35"/>
        <v>1-Residential</v>
      </c>
      <c r="R2248" s="147"/>
      <c r="U2248" s="147"/>
    </row>
    <row r="2249" spans="1:21" ht="15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14842.370000000001</v>
      </c>
      <c r="P2249" s="145">
        <v>112099</v>
      </c>
      <c r="Q2249" t="str">
        <f t="shared" si="35"/>
        <v>1-Residential</v>
      </c>
      <c r="R2249" s="147"/>
      <c r="U2249" s="147"/>
    </row>
    <row r="2250" spans="1:21" ht="15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46914.330000000002</v>
      </c>
      <c r="P2250" s="145">
        <v>417299</v>
      </c>
      <c r="Q2250" t="str">
        <f t="shared" si="35"/>
        <v>3-Small C&amp;I</v>
      </c>
      <c r="R2250" s="147"/>
      <c r="U2250" s="147"/>
    </row>
    <row r="2251" spans="1:21" ht="15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31.420000000000002</v>
      </c>
      <c r="P2251" s="145">
        <v>118</v>
      </c>
      <c r="Q2251" t="str">
        <f t="shared" si="35"/>
        <v>3-Small C&amp;I</v>
      </c>
      <c r="R2251" s="147"/>
      <c r="U2251" s="147"/>
    </row>
    <row r="2252" spans="1:21" ht="15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1014.5599999999999</v>
      </c>
      <c r="P2252" s="145">
        <v>4453</v>
      </c>
      <c r="Q2252" t="str">
        <f t="shared" si="35"/>
        <v>3-Small C&amp;I</v>
      </c>
      <c r="R2252" s="147"/>
      <c r="U2252" s="147"/>
    </row>
    <row r="2253" spans="1:21" ht="15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3991.5999999999999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ht="15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ht="15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47426.230000000003</v>
      </c>
      <c r="P2255" s="145">
        <v>71963</v>
      </c>
      <c r="Q2255" t="str">
        <f t="shared" si="35"/>
        <v>Street</v>
      </c>
      <c r="R2255" s="147"/>
      <c r="U2255" s="147"/>
    </row>
    <row r="2256" spans="1:21" ht="15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ht="15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ht="15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ht="15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1817.1600000000001</v>
      </c>
      <c r="P2259" s="145">
        <v>6702</v>
      </c>
      <c r="Q2259" t="str">
        <f t="shared" si="35"/>
        <v>Street</v>
      </c>
      <c r="R2259" s="147"/>
      <c r="U2259" s="147"/>
    </row>
    <row r="2260" spans="1:21" ht="15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ht="15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4410.8000000000002</v>
      </c>
      <c r="P2261" s="145">
        <v>57078</v>
      </c>
      <c r="Q2261" t="str">
        <f t="shared" si="35"/>
        <v>5-Large C&amp;I</v>
      </c>
      <c r="R2261" s="147"/>
      <c r="U2261" s="147"/>
    </row>
    <row r="2262" spans="1:21" ht="15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ht="15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211.47999999999999</v>
      </c>
      <c r="P2263" s="145">
        <v>1531</v>
      </c>
      <c r="Q2263" t="str">
        <f t="shared" si="35"/>
        <v>3-Small C&amp;I</v>
      </c>
      <c r="R2263" s="147"/>
      <c r="U2263" s="147"/>
    </row>
    <row r="2264" spans="1:21" ht="15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193.66999999999999</v>
      </c>
      <c r="P2264" s="145">
        <v>1387</v>
      </c>
      <c r="Q2264" t="str">
        <f t="shared" si="35"/>
        <v>3-Small C&amp;I</v>
      </c>
      <c r="R2264" s="147"/>
      <c r="U2264" s="147"/>
    </row>
    <row r="2265" spans="1:21" ht="15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84.689999999999998</v>
      </c>
      <c r="P2265" s="145">
        <v>428</v>
      </c>
      <c r="Q2265" t="str">
        <f t="shared" si="35"/>
        <v>Street</v>
      </c>
      <c r="R2265" s="147"/>
      <c r="U2265" s="147"/>
    </row>
    <row r="2266" spans="1:21" ht="15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ht="15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22614.889999999999</v>
      </c>
      <c r="P2267" s="145">
        <v>93313</v>
      </c>
      <c r="Q2267" t="str">
        <f t="shared" si="35"/>
        <v>3-Small C&amp;I</v>
      </c>
      <c r="R2267" s="147"/>
      <c r="U2267" s="147"/>
    </row>
    <row r="2268" spans="1:21" ht="15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48.909999999999997</v>
      </c>
      <c r="P2268" s="145">
        <v>146</v>
      </c>
      <c r="Q2268" t="str">
        <f t="shared" si="35"/>
        <v>3-Small C&amp;I</v>
      </c>
      <c r="R2268" s="147"/>
      <c r="U2268" s="147"/>
    </row>
    <row r="2269" spans="1:21" ht="15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ht="15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5349.5900000000001</v>
      </c>
      <c r="P2270" s="145">
        <v>25133</v>
      </c>
      <c r="Q2270" t="str">
        <f t="shared" si="35"/>
        <v>3-Small C&amp;I</v>
      </c>
      <c r="R2270" s="147"/>
      <c r="U2270" s="147"/>
    </row>
    <row r="2271" spans="1:21" ht="15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ht="15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ht="15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ht="15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ht="15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ht="15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ht="15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74.409999999999997</v>
      </c>
      <c r="P2277" s="145">
        <v>166</v>
      </c>
      <c r="Q2277" t="str">
        <f t="shared" si="35"/>
        <v>Street</v>
      </c>
      <c r="R2277" s="147"/>
      <c r="U2277" s="147"/>
    </row>
    <row r="2278" spans="1:21" ht="15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955682.90000000002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ht="15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ht="15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2856398.5699999998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ht="15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89.900000000000006</v>
      </c>
      <c r="P2281" s="145">
        <v>317</v>
      </c>
      <c r="Q2281" t="str">
        <f t="shared" si="35"/>
        <v>3-Small C&amp;I</v>
      </c>
      <c r="R2281" s="147"/>
      <c r="U2281" s="147"/>
    </row>
    <row r="2282" spans="1:21" ht="15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12086.219999999999</v>
      </c>
      <c r="P2282" s="145">
        <v>62786</v>
      </c>
      <c r="Q2282" t="str">
        <f t="shared" si="35"/>
        <v>Street</v>
      </c>
      <c r="R2282" s="147"/>
      <c r="U2282" s="147"/>
    </row>
    <row r="2283" spans="1:21" ht="15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ht="15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373396.90999999997</v>
      </c>
      <c r="P2284" s="145">
        <v>3075258</v>
      </c>
      <c r="Q2284" t="str">
        <f t="shared" si="35"/>
        <v>1-Residential</v>
      </c>
      <c r="R2284" s="147"/>
      <c r="U2284" s="147"/>
    </row>
    <row r="2285" spans="1:21" ht="15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219420.04000000001</v>
      </c>
      <c r="P2285" s="145">
        <v>624108</v>
      </c>
      <c r="Q2285" t="str">
        <f t="shared" si="35"/>
        <v>Street</v>
      </c>
      <c r="R2285" s="147"/>
      <c r="U2285" s="147"/>
    </row>
    <row r="2286" spans="1:21" ht="15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91269.270000000004</v>
      </c>
      <c r="P2286" s="145">
        <v>386949</v>
      </c>
      <c r="Q2286" t="str">
        <f t="shared" si="35"/>
        <v>3-Small C&amp;I</v>
      </c>
      <c r="R2286" s="147"/>
      <c r="U2286" s="147"/>
    </row>
    <row r="2287" spans="1:21" ht="15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776.61000000000001</v>
      </c>
      <c r="P2287" s="145">
        <v>3066</v>
      </c>
      <c r="Q2287" t="str">
        <f t="shared" si="35"/>
        <v>3-Small C&amp;I</v>
      </c>
      <c r="R2287" s="147"/>
      <c r="U2287" s="147"/>
    </row>
    <row r="2288" spans="1:21" ht="15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-66.700000000000003</v>
      </c>
      <c r="P2288" s="145">
        <v>-132</v>
      </c>
      <c r="Q2288" t="str">
        <f t="shared" si="35"/>
        <v>3-Small C&amp;I</v>
      </c>
      <c r="R2288" s="147"/>
      <c r="U2288" s="147"/>
    </row>
    <row r="2289" spans="1:21" ht="15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ht="15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966966.93000000005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ht="15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ht="15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112593.92999999999</v>
      </c>
      <c r="P2292" s="145">
        <v>334901</v>
      </c>
      <c r="Q2292" t="str">
        <f t="shared" si="35"/>
        <v>Street</v>
      </c>
      <c r="R2292" s="147"/>
      <c r="U2292" s="147"/>
    </row>
    <row r="2293" spans="1:21" ht="15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2711.4499999999998</v>
      </c>
      <c r="P2293" s="145">
        <v>18306</v>
      </c>
      <c r="Q2293" t="str">
        <f t="shared" si="35"/>
        <v>Street</v>
      </c>
      <c r="R2293" s="147"/>
      <c r="U2293" s="147"/>
    </row>
    <row r="2294" spans="1:21" ht="15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ht="15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1231.4200000000001</v>
      </c>
      <c r="P2295" s="145">
        <v>5810</v>
      </c>
      <c r="Q2295" t="str">
        <f t="shared" si="35"/>
        <v>4-Medium C&amp;I</v>
      </c>
      <c r="R2295" s="147"/>
      <c r="U2295" s="147"/>
    </row>
    <row r="2296" spans="1:21" ht="15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5285.1999999999998</v>
      </c>
      <c r="P2296" s="145">
        <v>23850</v>
      </c>
      <c r="Q2296" t="str">
        <f t="shared" si="35"/>
        <v>4-Medium C&amp;I</v>
      </c>
      <c r="R2296" s="147"/>
      <c r="U2296" s="147"/>
    </row>
    <row r="2297" spans="1:21" ht="15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ht="15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ht="15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ht="15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ht="15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542.14999999999998</v>
      </c>
      <c r="P2301" s="145">
        <v>2270</v>
      </c>
      <c r="Q2301" t="str">
        <f t="shared" si="35"/>
        <v>3-Small C&amp;I</v>
      </c>
      <c r="R2301" s="147"/>
      <c r="U2301" s="147"/>
    </row>
    <row r="2302" spans="1:21" ht="15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9.6400000000000006</v>
      </c>
      <c r="P2302" s="145">
        <v>0</v>
      </c>
      <c r="Q2302" t="str">
        <f t="shared" si="35"/>
        <v>3-Small C&amp;I</v>
      </c>
      <c r="R2302" s="147"/>
      <c r="U2302" s="147"/>
    </row>
    <row r="2303" spans="1:21" ht="15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8044.3100000000004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ht="15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45384.870000000003</v>
      </c>
      <c r="P2304" s="145">
        <v>158228</v>
      </c>
      <c r="Q2304" t="str">
        <f t="shared" si="35"/>
        <v>1-Residential</v>
      </c>
      <c r="R2304" s="147"/>
      <c r="U2304" s="147"/>
    </row>
    <row r="2305" spans="1:21" ht="15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ht="15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si="36" ref="Q2306:Q2369">VLOOKUP(J2306,S:T,2,FALSE)</f>
        <v>Street</v>
      </c>
      <c r="R2306" s="147"/>
      <c r="U2306" s="147"/>
    </row>
    <row r="2307" spans="1:21" ht="15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1226.5599999999999</v>
      </c>
      <c r="P2307" s="145">
        <v>7519</v>
      </c>
      <c r="Q2307" t="str">
        <f t="shared" si="36"/>
        <v>Street</v>
      </c>
      <c r="R2307" s="147"/>
      <c r="U2307" s="147"/>
    </row>
    <row r="2308" spans="1:21" ht="15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57856.839999999997</v>
      </c>
      <c r="P2308" s="145">
        <v>263767</v>
      </c>
      <c r="Q2308" t="str">
        <f t="shared" si="36"/>
        <v>Street</v>
      </c>
      <c r="R2308" s="147"/>
      <c r="U2308" s="147"/>
    </row>
    <row r="2309" spans="1:21" ht="15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ht="15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344725.28999999998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ht="15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ht="15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ht="15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63.359999999999999</v>
      </c>
      <c r="P2313" s="145">
        <v>189</v>
      </c>
      <c r="Q2313" t="str">
        <f t="shared" si="36"/>
        <v>Street</v>
      </c>
      <c r="R2313" s="147"/>
      <c r="U2313" s="147"/>
    </row>
    <row r="2314" spans="1:21" ht="15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ht="15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43.969999999999999</v>
      </c>
      <c r="P2315" s="145">
        <v>261</v>
      </c>
      <c r="Q2315" t="str">
        <f t="shared" si="36"/>
        <v>Street</v>
      </c>
      <c r="R2315" s="147"/>
      <c r="U2315" s="147"/>
    </row>
    <row r="2316" spans="1:21" ht="15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ht="15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ht="15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ht="15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11.470000000000001</v>
      </c>
      <c r="P2319" s="145">
        <v>14</v>
      </c>
      <c r="Q2319" t="str">
        <f t="shared" si="36"/>
        <v>3-Small C&amp;I</v>
      </c>
      <c r="R2319" s="147"/>
      <c r="U2319" s="147"/>
    </row>
    <row r="2320" spans="1:21" ht="15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190011.82000000001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ht="15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36.189999999999998</v>
      </c>
      <c r="P2321" s="145">
        <v>300</v>
      </c>
      <c r="Q2321" t="str">
        <f t="shared" si="36"/>
        <v>3-Small C&amp;I</v>
      </c>
      <c r="R2321" s="147"/>
      <c r="U2321" s="147"/>
    </row>
    <row r="2322" spans="1:21" ht="15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ht="15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349262.59999999998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ht="15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82.840000000000003</v>
      </c>
      <c r="P2324" s="145">
        <v>278</v>
      </c>
      <c r="Q2324" t="str">
        <f t="shared" si="36"/>
        <v>3-Small C&amp;I</v>
      </c>
      <c r="R2324" s="147"/>
      <c r="U2324" s="147"/>
    </row>
    <row r="2325" spans="1:21" ht="15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ht="15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281603.32000000001</v>
      </c>
      <c r="P2326" s="145">
        <v>1121064</v>
      </c>
      <c r="Q2326" t="str">
        <f t="shared" si="36"/>
        <v>Street</v>
      </c>
      <c r="R2326" s="147"/>
      <c r="U2326" s="147"/>
    </row>
    <row r="2327" spans="1:21" ht="15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ht="15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942877.55000000005</v>
      </c>
      <c r="P2328" s="145">
        <v>6863943</v>
      </c>
      <c r="Q2328" t="str">
        <f t="shared" si="36"/>
        <v>1-Residential</v>
      </c>
      <c r="R2328" s="147"/>
      <c r="U2328" s="147"/>
    </row>
    <row r="2329" spans="1:21" ht="15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ht="15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47057.769999999997</v>
      </c>
      <c r="P2330" s="145">
        <v>62708</v>
      </c>
      <c r="Q2330" t="str">
        <f t="shared" si="36"/>
        <v>Street</v>
      </c>
      <c r="R2330" s="147"/>
      <c r="U2330" s="147"/>
    </row>
    <row r="2331" spans="1:21" ht="15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ht="15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6755.7299999999996</v>
      </c>
      <c r="P2332" s="145">
        <v>25650</v>
      </c>
      <c r="Q2332" t="str">
        <f t="shared" si="36"/>
        <v>3-Small C&amp;I</v>
      </c>
      <c r="R2332" s="147"/>
      <c r="U2332" s="147"/>
    </row>
    <row r="2333" spans="1:21" ht="15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1615849.1399999999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ht="15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48105.489999999998</v>
      </c>
      <c r="P2334" s="145">
        <v>417342</v>
      </c>
      <c r="Q2334" t="str">
        <f t="shared" si="36"/>
        <v>3-Small C&amp;I</v>
      </c>
      <c r="R2334" s="147"/>
      <c r="U2334" s="147"/>
    </row>
    <row r="2335" spans="1:21" ht="15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319.42000000000002</v>
      </c>
      <c r="P2335" s="145">
        <v>2844</v>
      </c>
      <c r="Q2335" t="str">
        <f t="shared" si="36"/>
        <v>3-Small C&amp;I</v>
      </c>
      <c r="R2335" s="147"/>
      <c r="U2335" s="147"/>
    </row>
    <row r="2336" spans="1:21" ht="15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ht="15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19355.299999999999</v>
      </c>
      <c r="P2337" s="145">
        <v>99040</v>
      </c>
      <c r="Q2337" t="str">
        <f t="shared" si="36"/>
        <v>4-Medium C&amp;I</v>
      </c>
      <c r="R2337" s="147"/>
      <c r="U2337" s="147"/>
    </row>
    <row r="2338" spans="1:21" ht="15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ht="15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ht="15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69.969999999999999</v>
      </c>
      <c r="P2340" s="145">
        <v>292</v>
      </c>
      <c r="Q2340" t="str">
        <f t="shared" si="36"/>
        <v>3-Small C&amp;I</v>
      </c>
      <c r="R2340" s="147"/>
      <c r="U2340" s="147"/>
    </row>
    <row r="2341" spans="1:21" ht="15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388.45999999999998</v>
      </c>
      <c r="P2341" s="145">
        <v>1760</v>
      </c>
      <c r="Q2341" t="str">
        <f t="shared" si="36"/>
        <v>4-Medium C&amp;I</v>
      </c>
      <c r="R2341" s="147"/>
      <c r="U2341" s="147"/>
    </row>
    <row r="2342" spans="1:21" ht="15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73.480000000000004</v>
      </c>
      <c r="P2342" s="145">
        <v>146</v>
      </c>
      <c r="Q2342" t="str">
        <f t="shared" si="36"/>
        <v>Street</v>
      </c>
      <c r="R2342" s="147"/>
      <c r="U2342" s="147"/>
    </row>
    <row r="2343" spans="1:21" ht="15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-18498.450000000001</v>
      </c>
      <c r="P2343" s="145">
        <v>48241</v>
      </c>
      <c r="Q2343" t="str">
        <f t="shared" si="36"/>
        <v>3-Small C&amp;I</v>
      </c>
      <c r="R2343" s="147"/>
      <c r="U2343" s="147"/>
    </row>
    <row r="2344" spans="1:21" ht="15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2879.6700000000001</v>
      </c>
      <c r="P2344" s="145">
        <v>12648</v>
      </c>
      <c r="Q2344" t="str">
        <f t="shared" si="36"/>
        <v>3-Small C&amp;I</v>
      </c>
      <c r="R2344" s="147"/>
      <c r="U2344" s="147"/>
    </row>
    <row r="2345" spans="1:21" ht="15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76304.389999999999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ht="15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5059021.7599999998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ht="15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4348.7799999999997</v>
      </c>
      <c r="P2347" s="145">
        <v>20411</v>
      </c>
      <c r="Q2347" t="str">
        <f t="shared" si="36"/>
        <v>3-Small C&amp;I</v>
      </c>
      <c r="R2347" s="147"/>
      <c r="U2347" s="147"/>
    </row>
    <row r="2348" spans="1:21" ht="15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116109.21000000001</v>
      </c>
      <c r="P2348" s="145">
        <v>309447</v>
      </c>
      <c r="Q2348" t="str">
        <f t="shared" si="36"/>
        <v>Street</v>
      </c>
      <c r="R2348" s="147"/>
      <c r="U2348" s="147"/>
    </row>
    <row r="2349" spans="1:21" ht="15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11.390000000000001</v>
      </c>
      <c r="P2349" s="145">
        <v>30</v>
      </c>
      <c r="Q2349" t="str">
        <f t="shared" si="36"/>
        <v>Street</v>
      </c>
      <c r="R2349" s="147"/>
      <c r="U2349" s="147"/>
    </row>
    <row r="2350" spans="1:21" ht="15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1333.9400000000001</v>
      </c>
      <c r="P2350" s="145">
        <v>6633</v>
      </c>
      <c r="Q2350" t="str">
        <f t="shared" si="36"/>
        <v>Street</v>
      </c>
      <c r="R2350" s="147"/>
      <c r="U2350" s="147"/>
    </row>
    <row r="2351" spans="1:21" ht="15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29.280000000000001</v>
      </c>
      <c r="P2351" s="145">
        <v>136</v>
      </c>
      <c r="Q2351" t="str">
        <f t="shared" si="36"/>
        <v>Street</v>
      </c>
      <c r="R2351" s="147"/>
      <c r="U2351" s="147"/>
    </row>
    <row r="2352" spans="1:21" ht="15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-521.36000000000001</v>
      </c>
      <c r="P2352" s="145">
        <v>-2895</v>
      </c>
      <c r="Q2352" t="str">
        <f t="shared" si="36"/>
        <v>1-Residential</v>
      </c>
      <c r="R2352" s="147"/>
      <c r="U2352" s="147"/>
    </row>
    <row r="2353" spans="1:21" ht="15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ht="15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ht="15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1299287.3200000001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ht="15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ht="15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176923.76999999999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ht="15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16212.719999999999</v>
      </c>
      <c r="P2358" s="145">
        <v>119389</v>
      </c>
      <c r="Q2358" t="str">
        <f t="shared" si="36"/>
        <v>1-Residential</v>
      </c>
      <c r="R2358" s="147"/>
      <c r="U2358" s="147"/>
    </row>
    <row r="2359" spans="1:21" ht="15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2177068.6099999999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ht="15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ht="15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53685.790000000001</v>
      </c>
      <c r="P2361" s="145">
        <v>299280</v>
      </c>
      <c r="Q2361" t="str">
        <f t="shared" si="36"/>
        <v>5-Large C&amp;I</v>
      </c>
      <c r="R2361" s="147"/>
      <c r="U2361" s="147"/>
    </row>
    <row r="2362" spans="1:21" ht="15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688.41999999999996</v>
      </c>
      <c r="P2362" s="145">
        <v>2918</v>
      </c>
      <c r="Q2362" t="str">
        <f t="shared" si="36"/>
        <v>3-Small C&amp;I</v>
      </c>
      <c r="R2362" s="147"/>
      <c r="U2362" s="147"/>
    </row>
    <row r="2363" spans="1:21" ht="15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-307607.17999999999</v>
      </c>
      <c r="P2363" s="145">
        <v>515581</v>
      </c>
      <c r="Q2363" t="str">
        <f t="shared" si="36"/>
        <v>3-Small C&amp;I</v>
      </c>
      <c r="R2363" s="147"/>
      <c r="U2363" s="147"/>
    </row>
    <row r="2364" spans="1:21" ht="15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215.63999999999999</v>
      </c>
      <c r="P2364" s="145">
        <v>878</v>
      </c>
      <c r="Q2364" t="str">
        <f t="shared" si="36"/>
        <v>3-Small C&amp;I</v>
      </c>
      <c r="R2364" s="147"/>
      <c r="U2364" s="147"/>
    </row>
    <row r="2365" spans="1:21" ht="15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186.81999999999999</v>
      </c>
      <c r="P2365" s="145">
        <v>1276</v>
      </c>
      <c r="Q2365" t="str">
        <f t="shared" si="36"/>
        <v>3-Small C&amp;I</v>
      </c>
      <c r="R2365" s="147"/>
      <c r="U2365" s="147"/>
    </row>
    <row r="2366" spans="1:21" ht="15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2569328.8500000001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ht="15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ht="15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2702.4200000000001</v>
      </c>
      <c r="P2368" s="145">
        <v>14897</v>
      </c>
      <c r="Q2368" t="str">
        <f t="shared" si="36"/>
        <v>Street</v>
      </c>
      <c r="R2368" s="147"/>
      <c r="U2368" s="147"/>
    </row>
    <row r="2369" spans="1:21" ht="15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6009.1000000000004</v>
      </c>
      <c r="P2369" s="145">
        <v>15779</v>
      </c>
      <c r="Q2369" t="str">
        <f t="shared" si="36"/>
        <v>Street</v>
      </c>
      <c r="R2369" s="147"/>
      <c r="U2369" s="147"/>
    </row>
    <row r="2370" spans="1:21" ht="15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si="37" ref="Q2370:Q2433">VLOOKUP(J2370,S:T,2,FALSE)</f>
        <v>Street</v>
      </c>
      <c r="R2370" s="147"/>
      <c r="U2370" s="147"/>
    </row>
    <row r="2371" spans="1:21" ht="15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ht="15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6858.0100000000002</v>
      </c>
      <c r="P2372" s="145">
        <v>25009</v>
      </c>
      <c r="Q2372" t="str">
        <f t="shared" si="37"/>
        <v>1-Residential</v>
      </c>
      <c r="R2372" s="147"/>
      <c r="U2372" s="147"/>
    </row>
    <row r="2373" spans="1:21" ht="15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ht="15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ht="15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ht="15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3876.0799999999999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ht="15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-44749.379999999997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ht="15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627570.23999999999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ht="15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1056714.0700000001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ht="15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75089.229999999996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ht="15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405.67000000000002</v>
      </c>
      <c r="P2381" s="145">
        <v>3033</v>
      </c>
      <c r="Q2381" t="str">
        <f t="shared" si="37"/>
        <v>3-Small C&amp;I</v>
      </c>
      <c r="R2381" s="147"/>
      <c r="U2381" s="147"/>
    </row>
    <row r="2382" spans="1:21" ht="15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183.56999999999999</v>
      </c>
      <c r="P2382" s="145">
        <v>1366</v>
      </c>
      <c r="Q2382" t="str">
        <f t="shared" si="37"/>
        <v>3-Small C&amp;I</v>
      </c>
      <c r="R2382" s="147"/>
      <c r="U2382" s="147"/>
    </row>
    <row r="2383" spans="1:21" ht="15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719137.68000000005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ht="15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9.8300000000000001</v>
      </c>
      <c r="P2384" s="145">
        <v>11</v>
      </c>
      <c r="Q2384" t="str">
        <f t="shared" si="37"/>
        <v>3-Small C&amp;I</v>
      </c>
      <c r="R2384" s="147"/>
      <c r="U2384" s="147"/>
    </row>
    <row r="2385" spans="1:21" ht="15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ht="15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4415.1800000000003</v>
      </c>
      <c r="P2386" s="145">
        <v>12183</v>
      </c>
      <c r="Q2386" t="str">
        <f t="shared" si="37"/>
        <v>Street</v>
      </c>
      <c r="R2386" s="147"/>
      <c r="U2386" s="147"/>
    </row>
    <row r="2387" spans="1:21" ht="15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8005.9700000000003</v>
      </c>
      <c r="P2387" s="145">
        <v>22013</v>
      </c>
      <c r="Q2387" t="str">
        <f t="shared" si="37"/>
        <v>Street</v>
      </c>
      <c r="R2387" s="147"/>
      <c r="U2387" s="147"/>
    </row>
    <row r="2388" spans="1:21" ht="15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421772.71999999997</v>
      </c>
      <c r="P2388" s="145">
        <v>3430013</v>
      </c>
      <c r="Q2388" t="str">
        <f t="shared" si="37"/>
        <v>Street</v>
      </c>
      <c r="R2388" s="147"/>
      <c r="U2388" s="147"/>
    </row>
    <row r="2389" spans="1:21" ht="15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19.870000000000001</v>
      </c>
      <c r="P2389" s="145">
        <v>22</v>
      </c>
      <c r="Q2389" t="str">
        <f t="shared" si="37"/>
        <v>Street</v>
      </c>
      <c r="R2389" s="147"/>
      <c r="U2389" s="147"/>
    </row>
    <row r="2390" spans="1:21" ht="15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358238.60999999999</v>
      </c>
      <c r="P2390" s="145">
        <v>1338260</v>
      </c>
      <c r="Q2390" t="str">
        <f t="shared" si="37"/>
        <v>1-Residential</v>
      </c>
      <c r="R2390" s="147"/>
      <c r="U2390" s="147"/>
    </row>
    <row r="2391" spans="1:21" ht="15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7207.7299999999996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ht="15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ht="15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4509.8800000000001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ht="15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281.50999999999999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ht="15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ht="15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ht="15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3271.8400000000001</v>
      </c>
      <c r="P2397" s="145">
        <v>37753</v>
      </c>
      <c r="Q2397" t="str">
        <f t="shared" si="37"/>
        <v>5-Large C&amp;I</v>
      </c>
      <c r="R2397" s="147"/>
      <c r="U2397" s="147"/>
    </row>
    <row r="2398" spans="1:21" ht="15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852.36000000000001</v>
      </c>
      <c r="P2398" s="145">
        <v>3365</v>
      </c>
      <c r="Q2398" t="str">
        <f t="shared" si="37"/>
        <v>4-Medium C&amp;I</v>
      </c>
      <c r="R2398" s="147"/>
      <c r="U2398" s="147"/>
    </row>
    <row r="2399" spans="1:21" ht="15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1094.9300000000001</v>
      </c>
      <c r="P2399" s="145">
        <v>5320</v>
      </c>
      <c r="Q2399" t="str">
        <f t="shared" si="37"/>
        <v>4-Medium C&amp;I</v>
      </c>
      <c r="R2399" s="147"/>
      <c r="U2399" s="147"/>
    </row>
    <row r="2400" spans="1:21" ht="15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ht="15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ht="15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ht="15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46159.739999999998</v>
      </c>
      <c r="P2403" s="145">
        <v>418632</v>
      </c>
      <c r="Q2403" t="str">
        <f t="shared" si="37"/>
        <v>3-Small C&amp;I</v>
      </c>
      <c r="R2403" s="147"/>
      <c r="U2403" s="147"/>
    </row>
    <row r="2404" spans="1:21" ht="15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546.48000000000002</v>
      </c>
      <c r="P2404" s="145">
        <v>2269</v>
      </c>
      <c r="Q2404" t="str">
        <f t="shared" si="37"/>
        <v>3-Small C&amp;I</v>
      </c>
      <c r="R2404" s="147"/>
      <c r="U2404" s="147"/>
    </row>
    <row r="2405" spans="1:21" ht="15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ht="15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90.400000000000006</v>
      </c>
      <c r="P2406" s="145">
        <v>378</v>
      </c>
      <c r="Q2406" t="str">
        <f t="shared" si="37"/>
        <v>Street</v>
      </c>
      <c r="R2406" s="147"/>
      <c r="U2406" s="147"/>
    </row>
    <row r="2407" spans="1:21" ht="15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ht="15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4885.3400000000001</v>
      </c>
      <c r="P2408" s="145">
        <v>10753</v>
      </c>
      <c r="Q2408" t="str">
        <f t="shared" si="37"/>
        <v>Street</v>
      </c>
      <c r="R2408" s="147"/>
      <c r="U2408" s="147"/>
    </row>
    <row r="2409" spans="1:21" ht="15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ht="15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880.54999999999995</v>
      </c>
      <c r="P2410" s="145">
        <v>544</v>
      </c>
      <c r="Q2410" t="str">
        <f t="shared" si="37"/>
        <v>Street</v>
      </c>
      <c r="R2410" s="147"/>
      <c r="U2410" s="147"/>
    </row>
    <row r="2411" spans="1:21" ht="15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4987285.9500000002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ht="15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372830.97999999998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ht="15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ht="15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ht="15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2090.6599999999999</v>
      </c>
      <c r="P2415" s="145">
        <v>10680</v>
      </c>
      <c r="Q2415" t="str">
        <f t="shared" si="37"/>
        <v>4-Medium C&amp;I</v>
      </c>
      <c r="R2415" s="147"/>
      <c r="U2415" s="147"/>
    </row>
    <row r="2416" spans="1:21" ht="15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7263.1999999999998</v>
      </c>
      <c r="P2416" s="145">
        <v>133208</v>
      </c>
      <c r="Q2416" t="str">
        <f t="shared" si="37"/>
        <v>5-Large C&amp;I</v>
      </c>
      <c r="R2416" s="147"/>
      <c r="U2416" s="147"/>
    </row>
    <row r="2417" spans="1:21" ht="15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2329.4200000000001</v>
      </c>
      <c r="P2417" s="145">
        <v>9559</v>
      </c>
      <c r="Q2417" t="str">
        <f t="shared" si="37"/>
        <v>3-Small C&amp;I</v>
      </c>
      <c r="R2417" s="147"/>
      <c r="U2417" s="147"/>
    </row>
    <row r="2418" spans="1:21" ht="15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ht="15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47.640000000000001</v>
      </c>
      <c r="P2419" s="145">
        <v>276</v>
      </c>
      <c r="Q2419" t="str">
        <f t="shared" si="37"/>
        <v>3-Small C&amp;I</v>
      </c>
      <c r="R2419" s="147"/>
      <c r="U2419" s="147"/>
    </row>
    <row r="2420" spans="1:21" ht="15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22694.669999999998</v>
      </c>
      <c r="P2420" s="145">
        <v>92201</v>
      </c>
      <c r="Q2420" t="str">
        <f t="shared" si="37"/>
        <v>3-Small C&amp;I</v>
      </c>
      <c r="R2420" s="147"/>
      <c r="U2420" s="147"/>
    </row>
    <row r="2421" spans="1:21" ht="15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ht="15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534.00999999999999</v>
      </c>
      <c r="P2422" s="145">
        <v>5327</v>
      </c>
      <c r="Q2422" t="str">
        <f t="shared" si="37"/>
        <v>3-Small C&amp;I</v>
      </c>
      <c r="R2422" s="147"/>
      <c r="U2422" s="147"/>
    </row>
    <row r="2423" spans="1:21" ht="15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ht="15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1460.8199999999999</v>
      </c>
      <c r="P2424" s="145">
        <v>6778</v>
      </c>
      <c r="Q2424" t="str">
        <f t="shared" si="37"/>
        <v>3-Small C&amp;I</v>
      </c>
      <c r="R2424" s="147"/>
      <c r="U2424" s="147"/>
    </row>
    <row r="2425" spans="1:21" ht="15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55242.489999999998</v>
      </c>
      <c r="P2425" s="145">
        <v>143689</v>
      </c>
      <c r="Q2425" t="str">
        <f t="shared" si="37"/>
        <v>Street</v>
      </c>
      <c r="R2425" s="147"/>
      <c r="U2425" s="147"/>
    </row>
    <row r="2426" spans="1:21" ht="15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455761.65999999997</v>
      </c>
      <c r="P2426" s="145">
        <v>903282</v>
      </c>
      <c r="Q2426" t="str">
        <f t="shared" si="37"/>
        <v>Street</v>
      </c>
      <c r="R2426" s="147"/>
      <c r="U2426" s="147"/>
    </row>
    <row r="2427" spans="1:21" ht="15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249304.07000000001</v>
      </c>
      <c r="P2427" s="145">
        <v>902452</v>
      </c>
      <c r="Q2427" t="str">
        <f t="shared" si="37"/>
        <v>1-Residential</v>
      </c>
      <c r="R2427" s="147"/>
      <c r="U2427" s="147"/>
    </row>
    <row r="2428" spans="1:21" ht="15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ht="15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ht="15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880122.93999999994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ht="15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195177.82000000001</v>
      </c>
      <c r="P2431" s="145">
        <v>882548</v>
      </c>
      <c r="Q2431" t="str">
        <f t="shared" si="37"/>
        <v>Street</v>
      </c>
      <c r="R2431" s="147"/>
      <c r="U2431" s="147"/>
    </row>
    <row r="2432" spans="1:21" ht="15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ht="15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57828.120000000003</v>
      </c>
      <c r="P2433" s="145">
        <v>94762</v>
      </c>
      <c r="Q2433" t="str">
        <f t="shared" si="37"/>
        <v>Street</v>
      </c>
      <c r="R2433" s="147"/>
      <c r="U2433" s="147"/>
    </row>
    <row r="2434" spans="1:21" ht="15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si="38" ref="Q2434:Q2497">VLOOKUP(J2434,S:T,2,FALSE)</f>
        <v>5-Large C&amp;I</v>
      </c>
      <c r="R2434" s="147"/>
      <c r="U2434" s="147"/>
    </row>
    <row r="2435" spans="1:21" ht="15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ht="15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ht="15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ht="15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658.61000000000001</v>
      </c>
      <c r="P2438" s="145">
        <v>2837</v>
      </c>
      <c r="Q2438" t="str">
        <f t="shared" si="38"/>
        <v>3-Small C&amp;I</v>
      </c>
      <c r="R2438" s="147"/>
      <c r="U2438" s="147"/>
    </row>
    <row r="2439" spans="1:21" ht="15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ht="15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22.800000000000001</v>
      </c>
      <c r="P2440" s="145">
        <v>57</v>
      </c>
      <c r="Q2440" t="str">
        <f t="shared" si="38"/>
        <v>3-Small C&amp;I</v>
      </c>
      <c r="R2440" s="147"/>
      <c r="U2440" s="147"/>
    </row>
    <row r="2441" spans="1:21" ht="15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88212.559999999998</v>
      </c>
      <c r="P2441" s="145">
        <v>361534</v>
      </c>
      <c r="Q2441" t="str">
        <f t="shared" si="38"/>
        <v>3-Small C&amp;I</v>
      </c>
      <c r="R2441" s="147"/>
      <c r="U2441" s="147"/>
    </row>
    <row r="2442" spans="1:21" ht="15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ht="15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9.0999999999999996</v>
      </c>
      <c r="P2443" s="145">
        <v>9</v>
      </c>
      <c r="Q2443" t="str">
        <f t="shared" si="38"/>
        <v>3-Small C&amp;I</v>
      </c>
      <c r="R2443" s="147"/>
      <c r="U2443" s="147"/>
    </row>
    <row r="2444" spans="1:21" ht="15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185.83000000000001</v>
      </c>
      <c r="P2444" s="145">
        <v>1254</v>
      </c>
      <c r="Q2444" t="str">
        <f t="shared" si="38"/>
        <v>3-Small C&amp;I</v>
      </c>
      <c r="R2444" s="147"/>
      <c r="U2444" s="147"/>
    </row>
    <row r="2445" spans="1:21" ht="15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9.6400000000000006</v>
      </c>
      <c r="P2445" s="145">
        <v>0</v>
      </c>
      <c r="Q2445" t="str">
        <f t="shared" si="38"/>
        <v>3-Small C&amp;I</v>
      </c>
      <c r="R2445" s="147"/>
      <c r="U2445" s="147"/>
    </row>
    <row r="2446" spans="1:21" ht="15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174784.14999999999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ht="15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ht="15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566.96000000000004</v>
      </c>
      <c r="P2448" s="145">
        <v>1354</v>
      </c>
      <c r="Q2448" t="str">
        <f t="shared" si="38"/>
        <v>Street</v>
      </c>
      <c r="R2448" s="147"/>
      <c r="U2448" s="147"/>
    </row>
    <row r="2449" spans="1:21" ht="15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759.64999999999998</v>
      </c>
      <c r="P2449" s="145">
        <v>1381</v>
      </c>
      <c r="Q2449" t="str">
        <f t="shared" si="38"/>
        <v>Street</v>
      </c>
      <c r="R2449" s="147"/>
      <c r="U2449" s="147"/>
    </row>
    <row r="2450" spans="1:21" ht="15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ht="15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8262.4099999999999</v>
      </c>
      <c r="P2451" s="145">
        <v>18631</v>
      </c>
      <c r="Q2451" t="str">
        <f t="shared" si="38"/>
        <v>Street</v>
      </c>
      <c r="R2451" s="147"/>
      <c r="U2451" s="147"/>
    </row>
    <row r="2452" spans="1:21" ht="15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38147.650000000001</v>
      </c>
      <c r="P2452" s="145">
        <v>136125</v>
      </c>
      <c r="Q2452" t="str">
        <f t="shared" si="38"/>
        <v>1-Residential</v>
      </c>
      <c r="R2452" s="147"/>
      <c r="U2452" s="147"/>
    </row>
    <row r="2453" spans="1:21" ht="15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ht="15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ht="15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ht="15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9187.0100000000002</v>
      </c>
      <c r="P2456" s="145">
        <v>38387</v>
      </c>
      <c r="Q2456" t="str">
        <f t="shared" si="38"/>
        <v>Street</v>
      </c>
      <c r="R2456" s="147"/>
      <c r="U2456" s="147"/>
    </row>
    <row r="2457" spans="1:21" ht="15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ht="15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ht="15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3256.4200000000001</v>
      </c>
      <c r="P2459" s="145">
        <v>27455</v>
      </c>
      <c r="Q2459" t="str">
        <f t="shared" si="38"/>
        <v>3-Small C&amp;I</v>
      </c>
      <c r="R2459" s="147"/>
      <c r="U2459" s="147"/>
    </row>
    <row r="2460" spans="1:21" ht="15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103039.50999999999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ht="15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349949.42999999999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ht="15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ht="15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23653.110000000001</v>
      </c>
      <c r="P2463" s="145">
        <v>53781</v>
      </c>
      <c r="Q2463" t="str">
        <f t="shared" si="38"/>
        <v>Street</v>
      </c>
      <c r="R2463" s="147"/>
      <c r="U2463" s="147"/>
    </row>
    <row r="2464" spans="1:21" ht="15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-9045.0100000000002</v>
      </c>
      <c r="P2464" s="145">
        <v>706504</v>
      </c>
      <c r="Q2464" t="str">
        <f t="shared" si="38"/>
        <v>3-Small C&amp;I</v>
      </c>
      <c r="R2464" s="147"/>
      <c r="U2464" s="147"/>
    </row>
    <row r="2465" spans="1:21" ht="15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ht="15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28077.400000000001</v>
      </c>
      <c r="P2466" s="145">
        <v>120796</v>
      </c>
      <c r="Q2466" t="str">
        <f t="shared" si="38"/>
        <v>3-Small C&amp;I</v>
      </c>
      <c r="R2466" s="147"/>
      <c r="U2466" s="147"/>
    </row>
    <row r="2467" spans="1:21" ht="15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ht="15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15526.639999999999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ht="15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ht="15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329023.98999999999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ht="15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ht="15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ht="15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618762.58999999997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ht="15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ht="15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55340.709999999999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ht="15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7293.4300000000003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ht="15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456100.29999999999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ht="15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29210.029999999999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ht="15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-343408.52000000002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ht="15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1118198.6799999999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ht="15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36.780000000000001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ht="15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8.3100000000000005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ht="15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149.03999999999999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ht="15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379.32999999999998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ht="15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8.8100000000000005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ht="15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ht="15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ht="15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969768.51000000001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ht="15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5294761.1600000001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ht="15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ht="15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ht="15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27200.700000000001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ht="15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ht="15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235585.89000000001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ht="15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ht="15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45323.169999999998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ht="15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58816.620000000003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ht="15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955.32000000000005</v>
      </c>
      <c r="P2498" s="145">
        <v>9580</v>
      </c>
      <c r="Q2498" t="str">
        <f t="shared" si="39" ref="Q2498:Q2561">VLOOKUP(J2498,S:T,2,FALSE)</f>
        <v>3-Small C&amp;I</v>
      </c>
      <c r="R2498" s="147"/>
      <c r="S2498" t="s">
        <v>381</v>
      </c>
      <c r="U2498" s="147"/>
    </row>
    <row r="2499" spans="1:21" ht="15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ht="15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ht="15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3591.5599999999999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ht="15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ht="15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455.75999999999999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ht="15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ht="15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ht="15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ht="15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ht="15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107.18000000000001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ht="15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6768.1300000000001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ht="15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3413.9699999999998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ht="15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ht="15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ht="15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ht="15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85066.949999999997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ht="15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328.26999999999998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ht="15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ht="15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ht="15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43798.629999999997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ht="15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ht="15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11.380000000000001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ht="15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163215.45999999999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ht="15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-71133.380000000005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ht="15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289295.70000000001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ht="15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943.86000000000001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ht="15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3876547.9900000002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ht="15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ht="15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ht="15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736.02999999999997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ht="15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ht="15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1651.3800000000001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ht="15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174013.01999999999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ht="15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1444868.8200000001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ht="15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ht="15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349086.39000000001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ht="15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ht="15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ht="15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ht="15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ht="15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25846.369999999999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ht="15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488.05000000000001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ht="15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197.96000000000001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ht="15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71.120000000000005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ht="15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ht="15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42.859999999999999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ht="15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799502.02000000002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ht="15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ht="15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ht="15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1261.1700000000001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ht="15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ht="15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3000.3000000000002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ht="15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ht="15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ht="15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5190.6199999999999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ht="15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ht="15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7841.0699999999997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ht="15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ht="15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ht="15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7649.1800000000003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ht="15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66.519999999999996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ht="15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5942.0100000000002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ht="15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ht="15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12277.309999999999</v>
      </c>
      <c r="P2562" s="145">
        <v>47942</v>
      </c>
      <c r="Q2562" t="str">
        <f t="shared" si="40" ref="Q2562:Q2625">VLOOKUP(J2562,S:T,2,FALSE)</f>
        <v>Street</v>
      </c>
      <c r="R2562" s="147"/>
      <c r="S2562" t="s">
        <v>381</v>
      </c>
      <c r="U2562" s="147"/>
    </row>
    <row r="2563" spans="1:21" ht="15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2140.3400000000001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ht="15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1489.6800000000001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ht="15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28.670000000000002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ht="15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66902.729999999996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ht="15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ht="15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ht="15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3325.3200000000002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ht="15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625272.14000000001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ht="15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ht="15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ht="15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255.09999999999999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ht="15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49749.610000000001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ht="15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187.94999999999999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ht="15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ht="15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874.44000000000005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ht="15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9.6400000000000006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ht="15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49787.300000000003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ht="15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ht="15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ht="15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ht="15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1673.1199999999999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ht="15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151.96000000000001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ht="15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168299.73000000001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ht="15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ht="15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ht="15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57.960000000000001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ht="15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4333.6199999999999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ht="15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ht="15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ht="15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ht="15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103166.28999999999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ht="15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ht="15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3397339.5800000001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ht="15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ht="15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ht="15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88.890000000000001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ht="15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844.99000000000001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ht="15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ht="15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981.69000000000005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ht="15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ht="15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ht="15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ht="15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ht="15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103911.78999999999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ht="15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ht="15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7149.7799999999997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ht="15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ht="15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1383.5999999999999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ht="15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ht="15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340329.08000000002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ht="15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ht="15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328.02999999999997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ht="15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ht="15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927432.31999999995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ht="15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509.50999999999999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ht="15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29495.779999999999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ht="15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22288.619999999999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ht="15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ht="15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ht="15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ht="15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ht="15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5414.8599999999997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ht="15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629.28999999999996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ht="15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si="41" ref="Q2626:Q2689">VLOOKUP(J2626,S:T,2,FALSE)</f>
        <v>5-Large C&amp;I</v>
      </c>
      <c r="R2626" s="147"/>
      <c r="S2626" t="s">
        <v>381</v>
      </c>
      <c r="U2626" s="147"/>
    </row>
    <row r="2627" spans="1:21" ht="15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3638.1199999999999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ht="15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232708.79999999999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ht="15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2994.9699999999998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ht="15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ht="15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ht="15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188.94999999999999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ht="15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330.24000000000001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ht="15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ht="15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69.060000000000002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ht="15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11.289999999999999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ht="15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20255.860000000001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ht="15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-21016.130000000001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ht="15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ht="15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ht="15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102.93000000000001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ht="15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146064.67999999999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ht="15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11025.200000000001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ht="15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49095.230000000003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ht="15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737.76999999999998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ht="15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ht="15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241160.85000000001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ht="15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ht="15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ht="15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28441.549999999999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ht="15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ht="15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ht="15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ht="15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49776.660000000003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ht="15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302958.35999999999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ht="15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869.41999999999996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ht="15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141423.20999999999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ht="15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ht="15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79.840000000000003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ht="15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-87379.350000000006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ht="15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-2333526.9399999999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ht="15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442.76999999999998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ht="15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58379.940000000002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ht="15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53.600000000000001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ht="15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ht="15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ht="15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6255.0600000000004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ht="15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40.420000000000002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ht="15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ht="15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30704.099999999999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ht="15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ht="15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3046.3600000000001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ht="15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375.02999999999997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ht="15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ht="15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ht="15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1033.3099999999999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ht="15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ht="15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1880.3900000000001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ht="15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9.6400000000000006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ht="15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ht="15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ht="15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420791.23999999999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ht="15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ht="15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7.8300000000000001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ht="15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25827.330000000002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ht="15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ht="15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ht="15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ht="15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ht="15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315617.52000000002</v>
      </c>
      <c r="P2690" s="145">
        <v>3753258</v>
      </c>
      <c r="Q2690" t="str">
        <f t="shared" si="42" ref="Q2690:Q2753">VLOOKUP(J2690,S:T,2,FALSE)</f>
        <v>4-Medium C&amp;I</v>
      </c>
      <c r="R2690" s="147"/>
      <c r="S2690" t="s">
        <v>381</v>
      </c>
      <c r="U2690" s="147"/>
    </row>
    <row r="2691" spans="1:21" ht="15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4200779.9299999997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ht="15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ht="15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ht="15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82.640000000000001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ht="15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ht="15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ht="15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ht="15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ht="15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2740.3699999999999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ht="15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ht="15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ht="15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905022.02000000002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ht="15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3108609.5699999998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ht="15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ht="15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15515.610000000001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ht="15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25.579999999999998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ht="15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ht="15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ht="15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4084.6100000000001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ht="15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ht="15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4533.8199999999997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ht="15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-4893.6999999999998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ht="15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14071.059999999999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ht="15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ht="15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ht="15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11342.799999999999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ht="15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ht="15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ht="15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ht="15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139.21000000000001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ht="15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315.49000000000001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ht="15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3218.6700000000001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ht="15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1852.8800000000001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ht="15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ht="15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ht="15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ht="15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60.170000000000002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ht="15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ht="15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ht="15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2255.8099999999999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ht="15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37.939999999999998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ht="15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ht="15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ht="15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ht="15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120.15000000000001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ht="15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4830.7600000000002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ht="15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ht="15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470.36000000000001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ht="15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28676.779999999999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ht="15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4325.2600000000002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ht="15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37.079999999999998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ht="15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1273.9200000000001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ht="15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7.9800000000000004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ht="15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85197.570000000007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ht="15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447.27999999999997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ht="15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ht="15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850.55999999999995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ht="15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142945.23999999999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ht="15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967.99000000000001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ht="15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ht="15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ht="15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241.24000000000001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ht="15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1115724.4399999999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ht="15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702.69000000000005</v>
      </c>
      <c r="P2754" s="145">
        <v>6940</v>
      </c>
      <c r="Q2754" t="str">
        <f t="shared" si="43" ref="Q2754:Q2817">VLOOKUP(J2754,S:T,2,FALSE)</f>
        <v>3-Small C&amp;I</v>
      </c>
      <c r="R2754" s="147"/>
      <c r="S2754" t="s">
        <v>381</v>
      </c>
      <c r="U2754" s="147"/>
    </row>
    <row r="2755" spans="1:21" ht="15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ht="15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ht="15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456.23000000000002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ht="15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ht="15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ht="15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6239.6099999999997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ht="15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180.08000000000001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ht="15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201726.95999999999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ht="15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ht="15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ht="15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24648.700000000001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ht="15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ht="15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ht="15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ht="15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ht="15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ht="15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42125.889999999999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ht="15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ht="15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3891.8499999999999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ht="15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7"/>
      <c r="S2818" t="s">
        <v>381</v>
      </c>
      <c r="U2818" s="147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7"/>
      <c r="S2882" t="s">
        <v>381</v>
      </c>
      <c r="U2882" s="147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ht="15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3211216.6800000002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ht="15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ht="15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ht="15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1147.1700000000001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ht="15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550581.59999999998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ht="15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ht="15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3001.4000000000001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ht="15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ht="15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ht="15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ht="15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ht="15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605922.22999999998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ht="15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50314.220000000001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ht="15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ht="15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37.219999999999999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ht="15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83549.169999999998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ht="15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82.640000000000001</v>
      </c>
      <c r="P2946" s="145">
        <v>0</v>
      </c>
      <c r="Q2946" t="str">
        <f t="shared" si="46" ref="Q2946:Q3009">VLOOKUP(J2946,S:T,2,FALSE)</f>
        <v>4-Medium C&amp;I</v>
      </c>
      <c r="R2946" s="147"/>
      <c r="S2946" t="s">
        <v>381</v>
      </c>
      <c r="U2946" s="147"/>
    </row>
    <row r="2947" spans="1:21" ht="15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56733.610000000001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ht="15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71.560000000000002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ht="15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ht="15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ht="15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ht="15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48.950000000000003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ht="15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4660.9300000000003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ht="15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10.699999999999999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ht="15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ht="15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ht="15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6469.5699999999997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ht="15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ht="15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ht="15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ht="15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87047.850000000006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ht="15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ht="15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ht="15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ht="15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5013511.5300000003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ht="15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ht="15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4092.6199999999999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ht="15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1679.6199999999999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ht="15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817213.51000000001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ht="15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2356.0999999999999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ht="15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3941.0100000000002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ht="15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ht="15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ht="15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901.00999999999999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ht="15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ht="15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26.510000000000002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ht="15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5542.1899999999996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ht="15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588668.64000000001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ht="15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8961.1499999999996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ht="15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93862.580000000002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ht="15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ht="15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6233.3000000000002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ht="15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ht="15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-397365.53000000003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ht="15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ht="15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ht="15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61.030000000000001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ht="15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143.43000000000001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ht="15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ht="15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ht="15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83058.339999999997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ht="15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430.54000000000002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ht="15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7.8300000000000001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ht="15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ht="15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3811.5799999999999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ht="15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ht="15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43.270000000000003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ht="15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267378.77000000002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ht="15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464.39999999999998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ht="15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ht="15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ht="15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538.00999999999999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ht="15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9726.8299999999999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ht="15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ht="15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ht="15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183404.57999999999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ht="15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-48338.730000000003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ht="15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ht="15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-394524.95000000001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ht="15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5708.6599999999999</v>
      </c>
      <c r="P3010" s="145">
        <v>11386</v>
      </c>
      <c r="Q3010" t="str">
        <f t="shared" si="47" ref="Q3010:Q3073">VLOOKUP(J3010,S:T,2,FALSE)</f>
        <v>Street</v>
      </c>
      <c r="R3010" s="147"/>
      <c r="S3010" t="s">
        <v>381</v>
      </c>
      <c r="U3010" s="147"/>
    </row>
    <row r="3011" spans="1:21" ht="15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32.939999999999998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ht="15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39.280000000000001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ht="15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ht="15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245564.89999999999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ht="15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ht="15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6262.0100000000002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ht="15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ht="15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3093.1700000000001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ht="15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404101.67999999999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ht="15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173404.89999999999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ht="15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379088.41999999998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ht="15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ht="15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7411.2299999999996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ht="15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ht="15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ht="15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2063.1199999999999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ht="15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83.540000000000006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ht="15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ht="15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1644.0699999999999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ht="15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18.120000000000001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ht="15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95.670000000000002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ht="15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165.69999999999999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ht="15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ht="15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617961.03000000003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ht="15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ht="15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ht="15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ht="15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62.100000000000001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ht="15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ht="15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ht="15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ht="15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846.63999999999999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ht="15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1870.4400000000001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ht="15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ht="15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32.039999999999999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ht="15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141560.42999999999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ht="15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ht="15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2129.3800000000001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ht="15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ht="15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7959.2700000000004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ht="15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1491.1800000000001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ht="15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ht="15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43919.010000000002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ht="15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96.680000000000007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ht="15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ht="15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21217.619999999999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ht="15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7705.9899999999998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ht="15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332.25999999999999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ht="15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ht="15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19582.049999999999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ht="15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5054618.9500000002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ht="15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45.030000000000001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ht="15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1454.4100000000001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ht="15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315.80000000000001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ht="15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1497.6600000000001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ht="15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9.6400000000000006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ht="15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62907.449999999997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ht="15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869925.22999999998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ht="15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ht="15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15809.620000000001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ht="15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ht="15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ht="15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839.07000000000005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ht="15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si="48" ref="Q3074:Q3137">VLOOKUP(J3074,S:T,2,FALSE)</f>
        <v>Street</v>
      </c>
      <c r="R3074" s="147"/>
      <c r="S3074" t="s">
        <v>381</v>
      </c>
      <c r="U3074" s="147"/>
    </row>
    <row r="3075" spans="1:21" ht="15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ht="15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3505.2399999999998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ht="15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ht="15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ht="15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933323.59999999998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ht="15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ht="15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ht="15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ht="15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1352.0699999999999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7"/>
      <c r="S3138" t="s">
        <v>381</v>
      </c>
      <c r="U3138" s="147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7"/>
      <c r="S3202" t="s">
        <v>381</v>
      </c>
      <c r="U3202" s="147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7"/>
      <c r="S3266" t="s">
        <v>381</v>
      </c>
      <c r="U3266" s="147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7"/>
      <c r="U3289" s="147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7"/>
      <c r="U3290" s="147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7"/>
      <c r="U3291" s="147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ht="15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861.28999999999996</v>
      </c>
      <c r="P6111" s="318">
        <v>2984</v>
      </c>
      <c r="Q6111" t="str">
        <f t="shared" si="98"/>
        <v>1-Residential</v>
      </c>
    </row>
    <row r="6112" spans="1:17" ht="15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ht="15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8923.6499999999996</v>
      </c>
      <c r="P6113" s="318">
        <v>46751</v>
      </c>
      <c r="Q6113" t="str">
        <f t="shared" si="98"/>
        <v>2-Low Income Residential</v>
      </c>
    </row>
    <row r="6114" spans="1:17" ht="15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568.25999999999999</v>
      </c>
      <c r="P6114" s="313">
        <v>2163</v>
      </c>
      <c r="Q6114" t="str">
        <f t="shared" si="98"/>
        <v>3-Small C&amp;I</v>
      </c>
    </row>
    <row r="6115" spans="1:17" ht="15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ht="15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5133.4200000000001</v>
      </c>
      <c r="P6116" s="313">
        <v>98700</v>
      </c>
      <c r="Q6116" t="str">
        <f t="shared" si="98"/>
        <v>2-Low Income Residential</v>
      </c>
    </row>
    <row r="6117" spans="1:17" ht="15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1806.4200000000001</v>
      </c>
      <c r="P6117" s="318">
        <v>14999</v>
      </c>
      <c r="Q6117" t="str">
        <f t="shared" si="98"/>
        <v>3-Small C&amp;I</v>
      </c>
    </row>
    <row r="6118" spans="1:17" ht="15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ht="15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ht="15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48236.169999999998</v>
      </c>
      <c r="P6120" s="313">
        <v>185370</v>
      </c>
      <c r="Q6120" t="str">
        <f t="shared" si="98"/>
        <v>3-Small C&amp;I</v>
      </c>
    </row>
    <row r="6121" spans="1:17" ht="15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289.80000000000001</v>
      </c>
      <c r="P6121" s="318">
        <v>1081</v>
      </c>
      <c r="Q6121" t="str">
        <f t="shared" si="98"/>
        <v>3-Small C&amp;I</v>
      </c>
    </row>
    <row r="6122" spans="1:17" ht="15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ht="15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ht="15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ht="15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ht="15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11038.540000000001</v>
      </c>
      <c r="P6126" s="313">
        <v>41400</v>
      </c>
      <c r="Q6126" t="str">
        <f t="shared" si="98"/>
        <v>5-Large C&amp;I</v>
      </c>
    </row>
    <row r="6127" spans="1:17" ht="15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141042.32000000001</v>
      </c>
      <c r="P6127" s="318">
        <v>1922372</v>
      </c>
      <c r="Q6127" t="str">
        <f t="shared" si="98"/>
        <v>5-Large C&amp;I</v>
      </c>
    </row>
    <row r="6128" spans="1:17" ht="15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5958.8000000000002</v>
      </c>
      <c r="P6128" s="313">
        <v>40656</v>
      </c>
      <c r="Q6128" t="str">
        <f t="shared" si="98"/>
        <v>1-Residential</v>
      </c>
    </row>
    <row r="6129" spans="1:17" ht="15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197962.45999999999</v>
      </c>
      <c r="P6129" s="318">
        <v>1605855</v>
      </c>
      <c r="Q6129" t="str">
        <f t="shared" si="98"/>
        <v>3-Small C&amp;I</v>
      </c>
    </row>
    <row r="6130" spans="1:17" ht="15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ht="15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356.89999999999998</v>
      </c>
      <c r="P6131" s="318">
        <v>2330</v>
      </c>
      <c r="Q6131" t="str">
        <f t="shared" si="98"/>
        <v>3-Small C&amp;I</v>
      </c>
    </row>
    <row r="6132" spans="1:17" ht="15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4049.8499999999999</v>
      </c>
      <c r="P6132" s="313">
        <v>29703</v>
      </c>
      <c r="Q6132" t="str">
        <f t="shared" si="98"/>
        <v>3-Small C&amp;I</v>
      </c>
    </row>
    <row r="6133" spans="1:17" ht="15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123167.21000000001</v>
      </c>
      <c r="P6133" s="318">
        <v>1176807</v>
      </c>
      <c r="Q6133" t="str">
        <f t="shared" si="98"/>
        <v>4-Medium C&amp;I</v>
      </c>
    </row>
    <row r="6134" spans="1:17" ht="15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89.090000000000003</v>
      </c>
      <c r="P6134" s="313">
        <v>0</v>
      </c>
      <c r="Q6134" t="str">
        <f t="shared" si="98"/>
        <v>4-Medium C&amp;I</v>
      </c>
    </row>
    <row r="6135" spans="1:17" ht="15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783.35000000000002</v>
      </c>
      <c r="P6135" s="318">
        <v>2080</v>
      </c>
      <c r="Q6135" t="str">
        <f t="shared" si="98"/>
        <v>4-Medium C&amp;I</v>
      </c>
    </row>
    <row r="6136" spans="1:17" ht="15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5324.9099999999999</v>
      </c>
      <c r="P6136" s="313">
        <v>56320</v>
      </c>
      <c r="Q6136" t="str">
        <f t="shared" si="98"/>
        <v>5-Large C&amp;I</v>
      </c>
    </row>
    <row r="6137" spans="1:17" ht="15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242.02000000000001</v>
      </c>
      <c r="P6137" s="318">
        <v>1884</v>
      </c>
      <c r="Q6137" t="str">
        <f t="shared" si="98"/>
        <v>3-Small C&amp;I</v>
      </c>
    </row>
    <row r="6138" spans="1:17" ht="15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ht="15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ht="15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ht="15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69.219999999999999</v>
      </c>
      <c r="P6141" s="318">
        <v>344</v>
      </c>
      <c r="Q6141" t="str">
        <f t="shared" si="98"/>
        <v>2-Low Income Residential</v>
      </c>
    </row>
    <row r="6142" spans="1:17" ht="15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ht="15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ht="15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ht="15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27.379999999999999</v>
      </c>
      <c r="P6145" s="318">
        <v>132</v>
      </c>
      <c r="Q6145" t="str">
        <f t="shared" si="98"/>
        <v>Street</v>
      </c>
    </row>
    <row r="6146" spans="1:17" ht="15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ht="15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57463.470000000001</v>
      </c>
      <c r="P6147" s="318">
        <v>186870</v>
      </c>
      <c r="Q6147" t="str">
        <f t="shared" si="98"/>
        <v>1-Residential</v>
      </c>
    </row>
    <row r="6148" spans="1:17" ht="15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-9325.0900000000001</v>
      </c>
      <c r="P6148" s="313">
        <v>727126</v>
      </c>
      <c r="Q6148" t="str">
        <f t="shared" si="98"/>
        <v>3-Small C&amp;I</v>
      </c>
    </row>
    <row r="6149" spans="1:17" ht="15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ht="15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23873.169999999998</v>
      </c>
      <c r="P6150" s="313">
        <v>120726</v>
      </c>
      <c r="Q6150" t="str">
        <f t="shared" si="98"/>
        <v>2-Low Income Residential</v>
      </c>
    </row>
    <row r="6151" spans="1:17" ht="15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104952.46000000001</v>
      </c>
      <c r="P6151" s="318">
        <v>392984</v>
      </c>
      <c r="Q6151" t="str">
        <f t="shared" si="98"/>
        <v>3-Small C&amp;I</v>
      </c>
    </row>
    <row r="6152" spans="1:17" ht="15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ht="15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ht="15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8308.8199999999997</v>
      </c>
      <c r="P6154" s="313">
        <v>19087</v>
      </c>
      <c r="Q6154" t="str">
        <f t="shared" si="98"/>
        <v>Street</v>
      </c>
    </row>
    <row r="6155" spans="1:17" ht="15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ht="15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22262.119999999999</v>
      </c>
      <c r="P6156" s="313">
        <v>65589</v>
      </c>
      <c r="Q6156" t="str">
        <f t="shared" si="98"/>
        <v>Street</v>
      </c>
    </row>
    <row r="6157" spans="1:17" ht="15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ht="15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si="99" ref="Q6158:Q6221">VLOOKUP(TRIM(J6158),S:T,2,FALSE)</f>
        <v>2-Low Income Residential</v>
      </c>
    </row>
    <row r="6159" spans="1:17" ht="15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-6110.2200000000003</v>
      </c>
      <c r="P6159" s="318">
        <v>584614</v>
      </c>
      <c r="Q6159" t="str">
        <f t="shared" si="99"/>
        <v>3-Small C&amp;I</v>
      </c>
    </row>
    <row r="6160" spans="1:17" ht="15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45637.699999999997</v>
      </c>
      <c r="P6160" s="313">
        <v>333628</v>
      </c>
      <c r="Q6160" t="str">
        <f t="shared" si="99"/>
        <v>3-Small C&amp;I</v>
      </c>
    </row>
    <row r="6161" spans="1:17" ht="15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424676.64000000001</v>
      </c>
      <c r="P6161" s="318">
        <v>1460936</v>
      </c>
      <c r="Q6161" t="str">
        <f t="shared" si="99"/>
        <v>1-Residential</v>
      </c>
    </row>
    <row r="6162" spans="1:17" ht="15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90.319999999999993</v>
      </c>
      <c r="P6162" s="313">
        <v>208</v>
      </c>
      <c r="Q6162" t="str">
        <f t="shared" si="99"/>
        <v>1-Residential</v>
      </c>
    </row>
    <row r="6163" spans="1:17" ht="15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ht="15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55.630000000000003</v>
      </c>
      <c r="P6164" s="313">
        <v>276</v>
      </c>
      <c r="Q6164" t="str">
        <f t="shared" si="99"/>
        <v>2-Low Income Residential</v>
      </c>
    </row>
    <row r="6165" spans="1:17" ht="15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25518.610000000001</v>
      </c>
      <c r="P6165" s="318">
        <v>94774</v>
      </c>
      <c r="Q6165" t="str">
        <f t="shared" si="99"/>
        <v>3-Small C&amp;I</v>
      </c>
    </row>
    <row r="6166" spans="1:17" ht="15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-368979.41999999998</v>
      </c>
      <c r="P6166" s="313">
        <v>173733</v>
      </c>
      <c r="Q6166" t="str">
        <f t="shared" si="99"/>
        <v>3-Small C&amp;I</v>
      </c>
    </row>
    <row r="6167" spans="1:17" ht="15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2029862.6699999999</v>
      </c>
      <c r="P6167" s="318">
        <v>8773114</v>
      </c>
      <c r="Q6167" t="str">
        <f t="shared" si="99"/>
        <v>3-Small C&amp;I</v>
      </c>
    </row>
    <row r="6168" spans="1:17" ht="15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8125.4300000000003</v>
      </c>
      <c r="P6168" s="313">
        <v>216350</v>
      </c>
      <c r="Q6168" t="str">
        <f t="shared" si="99"/>
        <v>3-Small C&amp;I</v>
      </c>
    </row>
    <row r="6169" spans="1:17" ht="15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497411.51000000001</v>
      </c>
      <c r="P6169" s="318">
        <v>1905670</v>
      </c>
      <c r="Q6169" t="str">
        <f t="shared" si="99"/>
        <v>4-Medium C&amp;I</v>
      </c>
    </row>
    <row r="6170" spans="1:17" ht="15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ht="15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9111.8099999999995</v>
      </c>
      <c r="P6171" s="318">
        <v>31849</v>
      </c>
      <c r="Q6171" t="str">
        <f t="shared" si="99"/>
        <v>3-Small C&amp;I</v>
      </c>
    </row>
    <row r="6172" spans="1:17" ht="15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ht="15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ht="15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289762.22999999998</v>
      </c>
      <c r="P6174" s="313">
        <v>985649</v>
      </c>
      <c r="Q6174" t="str">
        <f t="shared" si="99"/>
        <v>4-Medium C&amp;I</v>
      </c>
    </row>
    <row r="6175" spans="1:17" ht="15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222281.45999999999</v>
      </c>
      <c r="P6175" s="318">
        <v>793759</v>
      </c>
      <c r="Q6175" t="str">
        <f t="shared" si="99"/>
        <v>4-Medium C&amp;I</v>
      </c>
    </row>
    <row r="6176" spans="1:17" ht="15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ht="15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ht="15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283765.58000000002</v>
      </c>
      <c r="P6178" s="313">
        <v>1123375</v>
      </c>
      <c r="Q6178" t="str">
        <f t="shared" si="99"/>
        <v>Street</v>
      </c>
    </row>
    <row r="6179" spans="1:17" ht="15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ht="15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ht="15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4147654.9500000002</v>
      </c>
      <c r="P6181" s="318">
        <v>16742354</v>
      </c>
      <c r="Q6181" t="str">
        <f t="shared" si="99"/>
        <v>5-Large C&amp;I</v>
      </c>
    </row>
    <row r="6182" spans="1:17" ht="15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ht="15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422633.90999999997</v>
      </c>
      <c r="P6183" s="318">
        <v>3019993</v>
      </c>
      <c r="Q6183" t="str">
        <f t="shared" si="99"/>
        <v>1-Residential</v>
      </c>
    </row>
    <row r="6184" spans="1:17" ht="15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ht="15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52452.809999999998</v>
      </c>
      <c r="P6185" s="318">
        <v>393659</v>
      </c>
      <c r="Q6185" t="str">
        <f t="shared" si="99"/>
        <v>3-Small C&amp;I</v>
      </c>
    </row>
    <row r="6186" spans="1:17" ht="15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149586.70999999999</v>
      </c>
      <c r="P6186" s="313">
        <v>1824835</v>
      </c>
      <c r="Q6186" t="str">
        <f t="shared" si="99"/>
        <v>3-Small C&amp;I</v>
      </c>
    </row>
    <row r="6187" spans="1:17" ht="15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ht="15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ht="15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738767.96999999997</v>
      </c>
      <c r="P6189" s="318">
        <v>8144736</v>
      </c>
      <c r="Q6189" t="str">
        <f t="shared" si="99"/>
        <v>4-Medium C&amp;I</v>
      </c>
    </row>
    <row r="6190" spans="1:17" ht="15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ht="15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299249.14000000001</v>
      </c>
      <c r="P6191" s="318">
        <v>1916577</v>
      </c>
      <c r="Q6191" t="str">
        <f t="shared" si="99"/>
        <v>3-Small C&amp;I</v>
      </c>
    </row>
    <row r="6192" spans="1:17" ht="15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78.390000000000001</v>
      </c>
      <c r="P6192" s="313">
        <v>292</v>
      </c>
      <c r="Q6192" t="str">
        <f t="shared" si="99"/>
        <v>3-Small C&amp;I</v>
      </c>
    </row>
    <row r="6193" spans="1:17" ht="15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ht="15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36850.970000000001</v>
      </c>
      <c r="P6194" s="313">
        <v>119560</v>
      </c>
      <c r="Q6194" t="str">
        <f t="shared" si="99"/>
        <v>4-Medium C&amp;I</v>
      </c>
    </row>
    <row r="6195" spans="1:17" ht="15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ht="15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3585.0500000000002</v>
      </c>
      <c r="P6196" s="313">
        <v>9780</v>
      </c>
      <c r="Q6196" t="str">
        <f t="shared" si="99"/>
        <v>Street</v>
      </c>
    </row>
    <row r="6197" spans="1:17" ht="15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5413.8500000000004</v>
      </c>
      <c r="P6197" s="318">
        <v>14844</v>
      </c>
      <c r="Q6197" t="str">
        <f t="shared" si="99"/>
        <v>Street</v>
      </c>
    </row>
    <row r="6198" spans="1:17" ht="15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ht="15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373227.02000000002</v>
      </c>
      <c r="P6199" s="318">
        <v>1626450</v>
      </c>
      <c r="Q6199" t="str">
        <f t="shared" si="99"/>
        <v>5-Large C&amp;I</v>
      </c>
    </row>
    <row r="6200" spans="1:17" ht="15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ht="15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ht="15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517060.72999999998</v>
      </c>
      <c r="P6202" s="313">
        <v>4535320</v>
      </c>
      <c r="Q6202" t="str">
        <f t="shared" si="99"/>
        <v>3-Small C&amp;I</v>
      </c>
    </row>
    <row r="6203" spans="1:17" ht="15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ht="15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ht="15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935.32000000000005</v>
      </c>
      <c r="P6205" s="318">
        <v>3605</v>
      </c>
      <c r="Q6205" t="str">
        <f t="shared" si="99"/>
        <v>3-Small C&amp;I</v>
      </c>
    </row>
    <row r="6206" spans="1:17" ht="15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55682.529999999999</v>
      </c>
      <c r="P6206" s="313">
        <v>118496</v>
      </c>
      <c r="Q6206" t="str">
        <f t="shared" si="99"/>
        <v>Street</v>
      </c>
    </row>
    <row r="6207" spans="1:17" ht="15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60556.260000000002</v>
      </c>
      <c r="P6207" s="318">
        <v>95102</v>
      </c>
      <c r="Q6207" t="str">
        <f t="shared" si="99"/>
        <v>Street</v>
      </c>
    </row>
    <row r="6208" spans="1:17" ht="15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32741.349999999999</v>
      </c>
      <c r="P6208" s="313">
        <v>82383</v>
      </c>
      <c r="Q6208" t="str">
        <f t="shared" si="99"/>
        <v>Street</v>
      </c>
    </row>
    <row r="6209" spans="1:17" ht="15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49063.550000000003</v>
      </c>
      <c r="P6209" s="318">
        <v>128688</v>
      </c>
      <c r="Q6209" t="str">
        <f t="shared" si="99"/>
        <v>Street</v>
      </c>
    </row>
    <row r="6210" spans="1:17" ht="15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91.140000000000001</v>
      </c>
      <c r="P6210" s="313">
        <v>322</v>
      </c>
      <c r="Q6210" t="str">
        <f t="shared" si="99"/>
        <v>Street</v>
      </c>
    </row>
    <row r="6211" spans="1:17" ht="15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776.34000000000003</v>
      </c>
      <c r="P6211" s="318">
        <v>1350</v>
      </c>
      <c r="Q6211" t="str">
        <f t="shared" si="99"/>
        <v>Street</v>
      </c>
    </row>
    <row r="6212" spans="1:17" ht="15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ht="15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48874.839999999997</v>
      </c>
      <c r="P6213" s="318">
        <v>216245</v>
      </c>
      <c r="Q6213" t="str">
        <f t="shared" si="99"/>
        <v>Street</v>
      </c>
    </row>
    <row r="6214" spans="1:17" ht="15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ht="15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76.420000000000002</v>
      </c>
      <c r="P6215" s="318">
        <v>256</v>
      </c>
      <c r="Q6215" t="str">
        <f t="shared" si="99"/>
        <v>3-Small C&amp;I</v>
      </c>
    </row>
    <row r="6216" spans="1:17" ht="15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180.02000000000001</v>
      </c>
      <c r="P6216" s="313">
        <v>609</v>
      </c>
      <c r="Q6216" t="str">
        <f t="shared" si="99"/>
        <v>3-Small C&amp;I</v>
      </c>
    </row>
    <row r="6217" spans="1:17" ht="15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490481.84000000003</v>
      </c>
      <c r="P6217" s="318">
        <v>930927</v>
      </c>
      <c r="Q6217" t="str">
        <f t="shared" si="99"/>
        <v>Street</v>
      </c>
    </row>
    <row r="6218" spans="1:17" ht="15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64439.440000000002</v>
      </c>
      <c r="P6218" s="313">
        <v>247931</v>
      </c>
      <c r="Q6218" t="str">
        <f t="shared" si="99"/>
        <v>Street</v>
      </c>
    </row>
    <row r="6219" spans="1:17" ht="15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7956.7700000000004</v>
      </c>
      <c r="P6219" s="318">
        <v>35261</v>
      </c>
      <c r="Q6219" t="str">
        <f t="shared" si="99"/>
        <v>Street</v>
      </c>
    </row>
    <row r="6220" spans="1:17" ht="15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ht="15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459530.04999999999</v>
      </c>
      <c r="P6221" s="318">
        <v>4062560</v>
      </c>
      <c r="Q6221" t="str">
        <f t="shared" si="99"/>
        <v>Street</v>
      </c>
    </row>
    <row r="6222" spans="1:17" ht="15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244.40000000000001</v>
      </c>
      <c r="P6222" s="313">
        <v>1399</v>
      </c>
      <c r="Q6222" t="str">
        <f t="shared" si="100" ref="Q6222:Q6285">VLOOKUP(TRIM(J6222),S:T,2,FALSE)</f>
        <v>3-Small C&amp;I</v>
      </c>
    </row>
    <row r="6223" spans="1:17" ht="15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ht="15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ht="15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2170.6900000000001</v>
      </c>
      <c r="P6225" s="318">
        <v>588</v>
      </c>
      <c r="Q6225" t="str">
        <f t="shared" si="100"/>
        <v>Street</v>
      </c>
    </row>
    <row r="6226" spans="1:17" ht="15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878.08000000000004</v>
      </c>
      <c r="P6226" s="313">
        <v>212</v>
      </c>
      <c r="Q6226" t="str">
        <f t="shared" si="100"/>
        <v>Street</v>
      </c>
    </row>
    <row r="6227" spans="1:17" ht="15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941.30999999999995</v>
      </c>
      <c r="P6227" s="318">
        <v>5816</v>
      </c>
      <c r="Q6227" t="str">
        <f t="shared" si="100"/>
        <v>3-Small C&amp;I</v>
      </c>
    </row>
    <row r="6228" spans="1:17" ht="15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ht="15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6538.9700000000003</v>
      </c>
      <c r="P6229" s="318">
        <v>21690</v>
      </c>
      <c r="Q6229" t="str">
        <f t="shared" si="100"/>
        <v>1-Residential</v>
      </c>
    </row>
    <row r="6230" spans="1:17" ht="15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2244.5799999999999</v>
      </c>
      <c r="P6230" s="313">
        <v>8778</v>
      </c>
      <c r="Q6230" t="str">
        <f t="shared" si="100"/>
        <v>3-Small C&amp;I</v>
      </c>
    </row>
    <row r="6231" spans="1:17" ht="15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ht="15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2933.9400000000001</v>
      </c>
      <c r="P6232" s="313">
        <v>14500</v>
      </c>
      <c r="Q6232" t="str">
        <f t="shared" si="100"/>
        <v>2-Low Income Residential</v>
      </c>
    </row>
    <row r="6233" spans="1:17" ht="15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74.840000000000003</v>
      </c>
      <c r="P6233" s="318">
        <v>144</v>
      </c>
      <c r="Q6233" t="str">
        <f t="shared" si="100"/>
        <v>Street</v>
      </c>
    </row>
    <row r="6234" spans="1:17" ht="15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528.98000000000002</v>
      </c>
      <c r="P6234" s="313">
        <v>1222</v>
      </c>
      <c r="Q6234" t="str">
        <f t="shared" si="100"/>
        <v>Street</v>
      </c>
    </row>
    <row r="6235" spans="1:17" ht="15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86.340000000000003</v>
      </c>
      <c r="P6235" s="318">
        <v>370</v>
      </c>
      <c r="Q6235" t="str">
        <f t="shared" si="100"/>
        <v>Street</v>
      </c>
    </row>
    <row r="6236" spans="1:17" ht="15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ht="15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ht="15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2564.5999999999999</v>
      </c>
      <c r="P6238" s="313">
        <v>21702</v>
      </c>
      <c r="Q6238" t="str">
        <f t="shared" si="100"/>
        <v>3-Small C&amp;I</v>
      </c>
    </row>
    <row r="6239" spans="1:17" ht="15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ht="15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ht="15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7474.0500000000002</v>
      </c>
      <c r="P6241" s="318">
        <v>11854</v>
      </c>
      <c r="Q6241" t="str">
        <f t="shared" si="100"/>
        <v>Street</v>
      </c>
    </row>
    <row r="6242" spans="1:17" ht="15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8.1099999999999994</v>
      </c>
      <c r="P6242" s="313">
        <v>9</v>
      </c>
      <c r="Q6242" t="str">
        <f t="shared" si="100"/>
        <v>3-Small C&amp;I</v>
      </c>
    </row>
    <row r="6243" spans="1:17" ht="15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ht="15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ht="15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134.46000000000001</v>
      </c>
      <c r="P6245" s="318">
        <v>444</v>
      </c>
      <c r="Q6245" t="str">
        <f t="shared" si="100"/>
        <v>1-Residential</v>
      </c>
    </row>
    <row r="6246" spans="1:17" ht="15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3031.6100000000001</v>
      </c>
      <c r="P6246" s="313">
        <v>12406</v>
      </c>
      <c r="Q6246" t="str">
        <f t="shared" si="100"/>
        <v>3-Small C&amp;I</v>
      </c>
    </row>
    <row r="6247" spans="1:17" ht="15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1677.3599999999999</v>
      </c>
      <c r="P6247" s="318">
        <v>6300</v>
      </c>
      <c r="Q6247" t="str">
        <f t="shared" si="100"/>
        <v>4-Medium C&amp;I</v>
      </c>
    </row>
    <row r="6248" spans="1:17" ht="15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30856.459999999999</v>
      </c>
      <c r="P6248" s="313">
        <v>138600</v>
      </c>
      <c r="Q6248" t="str">
        <f t="shared" si="100"/>
        <v>5-Large C&amp;I</v>
      </c>
    </row>
    <row r="6249" spans="1:17" ht="15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1759.9000000000001</v>
      </c>
      <c r="P6249" s="318">
        <v>15430</v>
      </c>
      <c r="Q6249" t="str">
        <f t="shared" si="100"/>
        <v>3-Small C&amp;I</v>
      </c>
    </row>
    <row r="6250" spans="1:17" ht="15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3024.4200000000001</v>
      </c>
      <c r="P6250" s="313">
        <v>35280</v>
      </c>
      <c r="Q6250" t="str">
        <f t="shared" si="100"/>
        <v>4-Medium C&amp;I</v>
      </c>
    </row>
    <row r="6251" spans="1:17" ht="15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1896.8800000000001</v>
      </c>
      <c r="P6251" s="318">
        <v>7706</v>
      </c>
      <c r="Q6251" t="str">
        <f t="shared" si="100"/>
        <v>3-Small C&amp;I</v>
      </c>
    </row>
    <row r="6252" spans="1:17" ht="15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ht="15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ht="15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9.6400000000000006</v>
      </c>
      <c r="P6254" s="313">
        <v>0</v>
      </c>
      <c r="Q6254" t="str">
        <f t="shared" si="100"/>
        <v>3-Small C&amp;I</v>
      </c>
    </row>
    <row r="6255" spans="1:17" ht="15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14811.059999999999</v>
      </c>
      <c r="P6255" s="318">
        <v>50800</v>
      </c>
      <c r="Q6255" t="str">
        <f t="shared" si="100"/>
        <v>4-Medium C&amp;I</v>
      </c>
    </row>
    <row r="6256" spans="1:17" ht="15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6248.3800000000001</v>
      </c>
      <c r="P6256" s="313">
        <v>2390388</v>
      </c>
      <c r="Q6256" t="str">
        <f t="shared" si="100"/>
        <v>OTHER</v>
      </c>
    </row>
    <row r="6257" spans="1:17" ht="15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24579.709999999999</v>
      </c>
      <c r="P6257" s="318">
        <v>213743</v>
      </c>
      <c r="Q6257" t="str">
        <f t="shared" si="100"/>
        <v>3-Small C&amp;I</v>
      </c>
    </row>
    <row r="6258" spans="1:17" ht="15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365.02999999999997</v>
      </c>
      <c r="P6258" s="313">
        <v>2844</v>
      </c>
      <c r="Q6258" t="str">
        <f t="shared" si="100"/>
        <v>3-Small C&amp;I</v>
      </c>
    </row>
    <row r="6259" spans="1:17" ht="15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6315.0600000000004</v>
      </c>
      <c r="P6259" s="318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9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6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6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6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 ref="Q7310:Q7373">VLOOKUP(TRIM(J7310),S:T,2,FALSE)</f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7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7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 ref="Q7374:Q7437">VLOOKUP(TRIM(J7374),S:T,2,FALSE)</f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8"/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8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8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8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 ref="Q7438:Q7501">VLOOKUP(TRIM(J7438),S:T,2,FALSE)</f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19"/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19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19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 ref="Q7502:Q7565">VLOOKUP(TRIM(J7502),S:T,2,FALSE)</f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0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 ref="Q7566:Q7629">VLOOKUP(TRIM(J7566),S:T,2,FALSE)</f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1"/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1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1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1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 ref="Q7630:Q7693">VLOOKUP(TRIM(J7630),S:T,2,FALSE)</f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2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2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 ref="Q7694:Q7757">VLOOKUP(TRIM(J7694),S:T,2,FALSE)</f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3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3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 ref="Q7758:Q7821">VLOOKUP(TRIM(J7758),S:T,2,FALSE)</f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4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 ref="Q7822:Q7885">VLOOKUP(TRIM(J7822),S:T,2,FALSE)</f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 ref="Q7886:Q7949">VLOOKUP(TRIM(J7886),S:T,2,FALSE)</f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6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6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 ref="Q7950:Q8013">VLOOKUP(TRIM(J7950),S:T,2,FALSE)</f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7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7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 ref="Q8014:Q8077">VLOOKUP(TRIM(J8014),S:T,2,FALSE)</f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8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8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8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 ref="Q8078:Q8141">VLOOKUP(TRIM(J8078),S:T,2,FALSE)</f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29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29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29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 ref="Q8142:Q8205">VLOOKUP(TRIM(J8142),S:T,2,FALSE)</f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0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 ref="Q8206:Q8269">VLOOKUP(TRIM(J8206),S:T,2,FALSE)</f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1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 ref="Q8270:Q8333">VLOOKUP(TRIM(J8270),S:T,2,FALSE)</f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2"/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2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2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2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 ref="Q8334:Q8397">VLOOKUP(TRIM(J8334),S:T,2,FALSE)</f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3"/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3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3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3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 ref="Q8398:Q8461">VLOOKUP(TRIM(J8398),S:T,2,FALSE)</f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4"/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4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4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4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4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 ref="Q8462:Q8525">VLOOKUP(TRIM(J8462),S:T,2,FALSE)</f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5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5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5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 ref="Q8526:Q8589">VLOOKUP(TRIM(J8526),S:T,2,FALSE)</f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6"/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6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6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6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6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 ref="Q8590:Q8653">VLOOKUP(TRIM(J8590),S:T,2,FALSE)</f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7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7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7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 ref="Q8654:Q8717">VLOOKUP(TRIM(J8654),S:T,2,FALSE)</f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8"/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8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8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 ref="Q8718:Q8781">VLOOKUP(TRIM(J8718),S:T,2,FALSE)</f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39"/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39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 ref="Q8782:Q8845">VLOOKUP(TRIM(J8782),S:T,2,FALSE)</f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0"/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0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 ref="Q8846:Q8909">VLOOKUP(TRIM(J8846),S:T,2,FALSE)</f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1"/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1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1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 ref="Q8910:Q8973">VLOOKUP(TRIM(J8910),S:T,2,FALSE)</f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409837.71999999997</v>
      </c>
      <c r="P8919" s="318">
        <v>1336829</v>
      </c>
      <c r="Q8919" t="str">
        <f t="shared" si="142"/>
        <v>1-Residential</v>
      </c>
    </row>
    <row r="8920" spans="1:17" ht="15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ht="15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ht="15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ht="15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ht="15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ht="15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ht="15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3156.3600000000001</v>
      </c>
      <c r="P8926" s="313">
        <v>24134</v>
      </c>
      <c r="Q8926" t="str">
        <f t="shared" si="142"/>
        <v>3-Small C&amp;I</v>
      </c>
    </row>
    <row r="8927" spans="1:17" ht="15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723.88999999999999</v>
      </c>
      <c r="P8927" s="318">
        <v>5378</v>
      </c>
      <c r="Q8927" t="str">
        <f t="shared" si="142"/>
        <v>3-Small C&amp;I</v>
      </c>
    </row>
    <row r="8928" spans="1:17" ht="15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ht="15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30757.009999999998</v>
      </c>
      <c r="P8929" s="318">
        <v>117656</v>
      </c>
      <c r="Q8929" t="str">
        <f t="shared" si="142"/>
        <v>3-Small C&amp;I</v>
      </c>
    </row>
    <row r="8930" spans="1:17" ht="15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ht="15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2626.6399999999999</v>
      </c>
      <c r="P8931" s="318">
        <v>9211</v>
      </c>
      <c r="Q8931" t="str">
        <f t="shared" si="142"/>
        <v>3-Small C&amp;I</v>
      </c>
    </row>
    <row r="8932" spans="1:17" ht="15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8860.6000000000004</v>
      </c>
      <c r="P8932" s="313">
        <v>38815</v>
      </c>
      <c r="Q8932" t="str">
        <f t="shared" si="142"/>
        <v>4-Medium C&amp;I</v>
      </c>
    </row>
    <row r="8933" spans="1:17" ht="15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ht="15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ht="15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ht="15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4112.3199999999997</v>
      </c>
      <c r="P8936" s="313">
        <v>24479</v>
      </c>
      <c r="Q8936" t="str">
        <f t="shared" si="142"/>
        <v>1-Residential</v>
      </c>
    </row>
    <row r="8937" spans="1:17" ht="15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ht="15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ht="15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ht="15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ht="15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191024.67999999999</v>
      </c>
      <c r="P8941" s="318">
        <v>1731035</v>
      </c>
      <c r="Q8941" t="str">
        <f t="shared" si="142"/>
        <v>4-Medium C&amp;I</v>
      </c>
    </row>
    <row r="8942" spans="1:17" ht="15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ht="15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520.84000000000003</v>
      </c>
      <c r="P8943" s="318">
        <v>2080</v>
      </c>
      <c r="Q8943" t="str">
        <f t="shared" si="142"/>
        <v>4-Medium C&amp;I</v>
      </c>
    </row>
    <row r="8944" spans="1:17" ht="15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6046.8199999999997</v>
      </c>
      <c r="P8944" s="313">
        <v>60642</v>
      </c>
      <c r="Q8944" t="str">
        <f t="shared" si="142"/>
        <v>5-Large C&amp;I</v>
      </c>
    </row>
    <row r="8945" spans="1:17" ht="15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ht="15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7573.1800000000003</v>
      </c>
      <c r="P8946" s="313">
        <v>17440</v>
      </c>
      <c r="Q8946" t="str">
        <f t="shared" si="142"/>
        <v>Street</v>
      </c>
    </row>
    <row r="8947" spans="1:17" ht="15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1597.4300000000001</v>
      </c>
      <c r="P8947" s="318">
        <v>7334</v>
      </c>
      <c r="Q8947" t="str">
        <f t="shared" si="142"/>
        <v>Street</v>
      </c>
    </row>
    <row r="8948" spans="1:17" ht="15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ht="15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16875.119999999999</v>
      </c>
      <c r="P8949" s="318">
        <v>99001</v>
      </c>
      <c r="Q8949" t="str">
        <f t="shared" si="142"/>
        <v>1-Residential</v>
      </c>
    </row>
    <row r="8950" spans="1:17" ht="15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175.66999999999999</v>
      </c>
      <c r="P8950" s="313">
        <v>2583</v>
      </c>
      <c r="Q8950" t="str">
        <f t="shared" si="142"/>
        <v>2-Low Income Residential</v>
      </c>
    </row>
    <row r="8951" spans="1:17" ht="15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14.220000000000001</v>
      </c>
      <c r="P8951" s="318">
        <v>33</v>
      </c>
      <c r="Q8951" t="str">
        <f t="shared" si="142"/>
        <v>Street</v>
      </c>
    </row>
    <row r="8952" spans="1:17" ht="15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ht="15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ht="15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3401.8299999999999</v>
      </c>
      <c r="P8954" s="318">
        <v>66051</v>
      </c>
      <c r="Q8954" t="str">
        <f t="shared" si="142"/>
        <v>1-Residential</v>
      </c>
    </row>
    <row r="8955" spans="1:17" ht="15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ht="15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ht="15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ht="15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76796.229999999996</v>
      </c>
      <c r="P8958" s="318">
        <v>263723</v>
      </c>
      <c r="Q8958" t="str">
        <f t="shared" si="142"/>
        <v>3-Small C&amp;I</v>
      </c>
    </row>
    <row r="8959" spans="1:17" ht="15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-21415.619999999999</v>
      </c>
      <c r="P8959" s="313">
        <v>7474</v>
      </c>
      <c r="Q8959" t="str">
        <f t="shared" si="142"/>
        <v>3-Small C&amp;I</v>
      </c>
    </row>
    <row r="8960" spans="1:17" ht="15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102.65000000000001</v>
      </c>
      <c r="P8960" s="318">
        <v>291</v>
      </c>
      <c r="Q8960" t="str">
        <f t="shared" si="142"/>
        <v>3-Small C&amp;I</v>
      </c>
    </row>
    <row r="8961" spans="1:17" ht="15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7420.3100000000004</v>
      </c>
      <c r="P8961" s="313">
        <v>15090</v>
      </c>
      <c r="Q8961" t="str">
        <f t="shared" si="142"/>
        <v>Street</v>
      </c>
    </row>
    <row r="8962" spans="1:17" ht="15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ht="15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29905.880000000001</v>
      </c>
      <c r="P8963" s="313">
        <v>80269</v>
      </c>
      <c r="Q8963" t="str">
        <f t="shared" si="142"/>
        <v>Street</v>
      </c>
    </row>
    <row r="8964" spans="1:17" ht="15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12.960000000000001</v>
      </c>
      <c r="P8964" s="318">
        <v>48</v>
      </c>
      <c r="Q8964" t="str">
        <f t="shared" si="142"/>
        <v>OTHER</v>
      </c>
    </row>
    <row r="8965" spans="1:17" ht="15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ht="15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ht="15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-119773.46000000001</v>
      </c>
      <c r="P8967" s="313">
        <v>584529</v>
      </c>
      <c r="Q8967" t="str">
        <f t="shared" si="142"/>
        <v>3-Small C&amp;I</v>
      </c>
    </row>
    <row r="8968" spans="1:17" ht="15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47508.849999999999</v>
      </c>
      <c r="P8968" s="318">
        <v>309716</v>
      </c>
      <c r="Q8968" t="str">
        <f t="shared" si="142"/>
        <v>3-Small C&amp;I</v>
      </c>
    </row>
    <row r="8969" spans="1:17" ht="15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260460.85999999999</v>
      </c>
      <c r="P8969" s="313">
        <v>853739</v>
      </c>
      <c r="Q8969" t="str">
        <f t="shared" si="142"/>
        <v>1-Residential</v>
      </c>
    </row>
    <row r="8970" spans="1:17" ht="15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ht="15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ht="15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375.56999999999999</v>
      </c>
      <c r="P8972" s="318">
        <v>1900</v>
      </c>
      <c r="Q8972" t="str">
        <f t="shared" si="142"/>
        <v>2-Low Income Residential</v>
      </c>
    </row>
    <row r="8973" spans="1:17" ht="15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23899.849999999999</v>
      </c>
      <c r="P8973" s="313">
        <v>83704</v>
      </c>
      <c r="Q8973" t="str">
        <f t="shared" si="142"/>
        <v>3-Small C&amp;I</v>
      </c>
    </row>
    <row r="8974" spans="1:17" ht="15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-450394.27000000002</v>
      </c>
      <c r="P8974" s="318">
        <v>612303</v>
      </c>
      <c r="Q8974" t="str">
        <f t="shared" si="143" ref="Q8974:Q9037">VLOOKUP(TRIM(J8974),S:T,2,FALSE)</f>
        <v>3-Small C&amp;I</v>
      </c>
    </row>
    <row r="8975" spans="1:17" ht="15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ht="15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29818.029999999999</v>
      </c>
      <c r="P8976" s="318">
        <v>280649</v>
      </c>
      <c r="Q8976" t="str">
        <f t="shared" si="143"/>
        <v>3-Small C&amp;I</v>
      </c>
    </row>
    <row r="8977" spans="1:17" ht="15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184368.79000000001</v>
      </c>
      <c r="P8977" s="313">
        <v>801339</v>
      </c>
      <c r="Q8977" t="str">
        <f t="shared" si="143"/>
        <v>4-Medium C&amp;I</v>
      </c>
    </row>
    <row r="8978" spans="1:17" ht="15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9.6400000000000006</v>
      </c>
      <c r="P8978" s="318">
        <v>0</v>
      </c>
      <c r="Q8978" t="str">
        <f t="shared" si="143"/>
        <v>3-Small C&amp;I</v>
      </c>
    </row>
    <row r="8979" spans="1:17" ht="15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-5836.9200000000001</v>
      </c>
      <c r="P8979" s="313">
        <v>-966</v>
      </c>
      <c r="Q8979" t="str">
        <f t="shared" si="143"/>
        <v>3-Small C&amp;I</v>
      </c>
    </row>
    <row r="8980" spans="1:17" ht="15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ht="15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ht="15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ht="15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97427.940000000002</v>
      </c>
      <c r="P8983" s="313">
        <v>444219</v>
      </c>
      <c r="Q8983" t="str">
        <f t="shared" si="143"/>
        <v>4-Medium C&amp;I</v>
      </c>
    </row>
    <row r="8984" spans="1:17" ht="15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101289.49000000001</v>
      </c>
      <c r="P8984" s="318">
        <v>240921</v>
      </c>
      <c r="Q8984" t="str">
        <f t="shared" si="143"/>
        <v>Street</v>
      </c>
    </row>
    <row r="8985" spans="1:17" ht="15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ht="15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367523.03000000003</v>
      </c>
      <c r="P8986" s="318">
        <v>1286338</v>
      </c>
      <c r="Q8986" t="str">
        <f t="shared" si="143"/>
        <v>Street</v>
      </c>
    </row>
    <row r="8987" spans="1:17" ht="15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736.32000000000005</v>
      </c>
      <c r="P8987" s="313">
        <v>5711</v>
      </c>
      <c r="Q8987" t="str">
        <f t="shared" si="143"/>
        <v>3-Small C&amp;I</v>
      </c>
    </row>
    <row r="8988" spans="1:17" ht="15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4186.6599999999999</v>
      </c>
      <c r="P8988" s="318">
        <v>19360</v>
      </c>
      <c r="Q8988" t="str">
        <f t="shared" si="143"/>
        <v>5-Large C&amp;I</v>
      </c>
    </row>
    <row r="8989" spans="1:17" ht="15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3181047.6200000001</v>
      </c>
      <c r="P8989" s="313">
        <v>16418475</v>
      </c>
      <c r="Q8989" t="str">
        <f t="shared" si="143"/>
        <v>5-Large C&amp;I</v>
      </c>
    </row>
    <row r="8990" spans="1:17" ht="15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ht="15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349813.40999999997</v>
      </c>
      <c r="P8991" s="313">
        <v>2197935</v>
      </c>
      <c r="Q8991" t="str">
        <f t="shared" si="143"/>
        <v>1-Residential</v>
      </c>
    </row>
    <row r="8992" spans="1:17" ht="15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427.72000000000003</v>
      </c>
      <c r="P8992" s="318">
        <v>8853</v>
      </c>
      <c r="Q8992" t="str">
        <f t="shared" si="143"/>
        <v>OTHER</v>
      </c>
    </row>
    <row r="8993" spans="1:17" ht="15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4733064.9299999997</v>
      </c>
      <c r="P8993" s="313">
        <v>93312387</v>
      </c>
      <c r="Q8993" t="str">
        <f t="shared" si="143"/>
        <v>3-Small C&amp;I</v>
      </c>
    </row>
    <row r="8994" spans="1:17" ht="15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58245.519999999997</v>
      </c>
      <c r="P8994" s="318">
        <v>400602</v>
      </c>
      <c r="Q8994" t="str">
        <f t="shared" si="143"/>
        <v>3-Small C&amp;I</v>
      </c>
    </row>
    <row r="8995" spans="1:17" ht="15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3465.4899999999998</v>
      </c>
      <c r="P8995" s="313">
        <v>1254012</v>
      </c>
      <c r="Q8995" t="str">
        <f t="shared" si="143"/>
        <v>3-Small C&amp;I</v>
      </c>
    </row>
    <row r="8996" spans="1:17" ht="15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ht="15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ht="15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595360.65000000002</v>
      </c>
      <c r="P8998" s="318">
        <v>5563132</v>
      </c>
      <c r="Q8998" t="str">
        <f t="shared" si="143"/>
        <v>4-Medium C&amp;I</v>
      </c>
    </row>
    <row r="8999" spans="1:17" ht="15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375175.15000000002</v>
      </c>
      <c r="P8999" s="313">
        <v>3558080</v>
      </c>
      <c r="Q8999" t="str">
        <f t="shared" si="143"/>
        <v>4-Medium C&amp;I</v>
      </c>
    </row>
    <row r="9000" spans="1:17" ht="15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193888.26000000001</v>
      </c>
      <c r="P9000" s="318">
        <v>1343176</v>
      </c>
      <c r="Q9000" t="str">
        <f t="shared" si="143"/>
        <v>3-Small C&amp;I</v>
      </c>
    </row>
    <row r="9001" spans="1:17" ht="15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82.090000000000003</v>
      </c>
      <c r="P9001" s="313">
        <v>292</v>
      </c>
      <c r="Q9001" t="str">
        <f t="shared" si="143"/>
        <v>3-Small C&amp;I</v>
      </c>
    </row>
    <row r="9002" spans="1:17" ht="15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ht="15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ht="15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694001.56000000006</v>
      </c>
      <c r="P9004" s="318">
        <v>3095367</v>
      </c>
      <c r="Q9004" t="str">
        <f t="shared" si="143"/>
        <v>4-Medium C&amp;I</v>
      </c>
    </row>
    <row r="9005" spans="1:17" ht="15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3687.3800000000001</v>
      </c>
      <c r="P9005" s="313">
        <v>9183</v>
      </c>
      <c r="Q9005" t="str">
        <f t="shared" si="143"/>
        <v>Street</v>
      </c>
    </row>
    <row r="9006" spans="1:17" ht="15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-9410.4099999999999</v>
      </c>
      <c r="P9006" s="318">
        <v>-15661</v>
      </c>
      <c r="Q9006" t="str">
        <f t="shared" si="143"/>
        <v>Street</v>
      </c>
    </row>
    <row r="9007" spans="1:17" ht="15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ht="15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3603.4099999999999</v>
      </c>
      <c r="P9008" s="318">
        <v>13600</v>
      </c>
      <c r="Q9008" t="str">
        <f t="shared" si="143"/>
        <v>5-Large C&amp;I</v>
      </c>
    </row>
    <row r="9009" spans="1:17" ht="15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755239.03000000003</v>
      </c>
      <c r="P9009" s="313">
        <v>3806442</v>
      </c>
      <c r="Q9009" t="str">
        <f t="shared" si="143"/>
        <v>5-Large C&amp;I</v>
      </c>
    </row>
    <row r="9010" spans="1:17" ht="15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ht="15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486935.96999999997</v>
      </c>
      <c r="P9011" s="313">
        <v>3892822</v>
      </c>
      <c r="Q9011" t="str">
        <f t="shared" si="143"/>
        <v>3-Small C&amp;I</v>
      </c>
    </row>
    <row r="9012" spans="1:17" ht="15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44.649999999999999</v>
      </c>
      <c r="P9012" s="318">
        <v>300</v>
      </c>
      <c r="Q9012" t="str">
        <f t="shared" si="143"/>
        <v>3-Small C&amp;I</v>
      </c>
    </row>
    <row r="9013" spans="1:17" ht="15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ht="15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367.89999999999998</v>
      </c>
      <c r="P9014" s="318">
        <v>1206</v>
      </c>
      <c r="Q9014" t="str">
        <f t="shared" si="143"/>
        <v>3-Small C&amp;I</v>
      </c>
    </row>
    <row r="9015" spans="1:17" ht="15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47342.290000000001</v>
      </c>
      <c r="P9015" s="313">
        <v>89606</v>
      </c>
      <c r="Q9015" t="str">
        <f t="shared" si="143"/>
        <v>Street</v>
      </c>
    </row>
    <row r="9016" spans="1:17" ht="15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54171.489999999998</v>
      </c>
      <c r="P9016" s="318">
        <v>82872</v>
      </c>
      <c r="Q9016" t="str">
        <f t="shared" si="143"/>
        <v>Street</v>
      </c>
    </row>
    <row r="9017" spans="1:17" ht="15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ht="15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61487.260000000002</v>
      </c>
      <c r="P9018" s="318">
        <v>128541</v>
      </c>
      <c r="Q9018" t="str">
        <f t="shared" si="143"/>
        <v>Street</v>
      </c>
    </row>
    <row r="9019" spans="1:17" ht="15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953.90999999999997</v>
      </c>
      <c r="P9019" s="313">
        <v>1528</v>
      </c>
      <c r="Q9019" t="str">
        <f t="shared" si="143"/>
        <v>Street</v>
      </c>
    </row>
    <row r="9020" spans="1:17" ht="15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ht="15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46073.400000000001</v>
      </c>
      <c r="P9021" s="313">
        <v>173849</v>
      </c>
      <c r="Q9021" t="str">
        <f t="shared" si="143"/>
        <v>Street</v>
      </c>
    </row>
    <row r="9022" spans="1:17" ht="15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587.64999999999998</v>
      </c>
      <c r="P9022" s="318">
        <v>2276</v>
      </c>
      <c r="Q9022" t="str">
        <f t="shared" si="143"/>
        <v>Street</v>
      </c>
    </row>
    <row r="9023" spans="1:17" ht="15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200.83000000000001</v>
      </c>
      <c r="P9023" s="313">
        <v>687</v>
      </c>
      <c r="Q9023" t="str">
        <f t="shared" si="143"/>
        <v>3-Small C&amp;I</v>
      </c>
    </row>
    <row r="9024" spans="1:17" ht="15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ht="15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90501.539999999994</v>
      </c>
      <c r="P9025" s="313">
        <v>305483</v>
      </c>
      <c r="Q9025" t="str">
        <f t="shared" si="143"/>
        <v>Street</v>
      </c>
    </row>
    <row r="9026" spans="1:17" ht="15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ht="15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1956.8699999999999</v>
      </c>
      <c r="P9027" s="313">
        <v>4222</v>
      </c>
      <c r="Q9027" t="str">
        <f t="shared" si="143"/>
        <v>Street</v>
      </c>
    </row>
    <row r="9028" spans="1:17" ht="15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ht="15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333.95999999999998</v>
      </c>
      <c r="P9029" s="313">
        <v>1682</v>
      </c>
      <c r="Q9029" t="str">
        <f t="shared" si="143"/>
        <v>3-Small C&amp;I</v>
      </c>
    </row>
    <row r="9030" spans="1:17" ht="15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1983.1500000000001</v>
      </c>
      <c r="P9030" s="318">
        <v>6537</v>
      </c>
      <c r="Q9030" t="str">
        <f t="shared" si="143"/>
        <v>Street</v>
      </c>
    </row>
    <row r="9031" spans="1:17" ht="15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882.01999999999998</v>
      </c>
      <c r="P9031" s="313">
        <v>4417</v>
      </c>
      <c r="Q9031" t="str">
        <f t="shared" si="143"/>
        <v>Street</v>
      </c>
    </row>
    <row r="9032" spans="1:17" ht="15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2281.4400000000001</v>
      </c>
      <c r="P9032" s="318">
        <v>547</v>
      </c>
      <c r="Q9032" t="str">
        <f t="shared" si="143"/>
        <v>Street</v>
      </c>
    </row>
    <row r="9033" spans="1:17" ht="15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1458.4400000000001</v>
      </c>
      <c r="P9033" s="313">
        <v>408</v>
      </c>
      <c r="Q9033" t="str">
        <f t="shared" si="143"/>
        <v>Street</v>
      </c>
    </row>
    <row r="9034" spans="1:17" ht="15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793.09000000000003</v>
      </c>
      <c r="P9034" s="318">
        <v>4188</v>
      </c>
      <c r="Q9034" t="str">
        <f t="shared" si="143"/>
        <v>3-Small C&amp;I</v>
      </c>
    </row>
    <row r="9035" spans="1:17" ht="15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4382220.0899999999</v>
      </c>
      <c r="P9035" s="313">
        <v>14034073</v>
      </c>
      <c r="Q9035" t="str">
        <f t="shared" si="143"/>
        <v>1-Residential</v>
      </c>
    </row>
    <row r="9036" spans="1:17" ht="15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3080.4899999999998</v>
      </c>
      <c r="P9036" s="318">
        <v>10257</v>
      </c>
      <c r="Q9036" t="str">
        <f t="shared" si="143"/>
        <v>1-Residential</v>
      </c>
    </row>
    <row r="9037" spans="1:17" ht="15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609.01999999999998</v>
      </c>
      <c r="P9037" s="313">
        <v>1988</v>
      </c>
      <c r="Q9037" t="str">
        <f t="shared" si="143"/>
        <v>3-Small C&amp;I</v>
      </c>
    </row>
    <row r="9038" spans="1:17" ht="15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577451.09999999998</v>
      </c>
      <c r="P9038" s="318">
        <v>2920050</v>
      </c>
      <c r="Q9038" t="str">
        <f t="shared" si="144" ref="Q9038:Q9101">VLOOKUP(TRIM(J9038),S:T,2,FALSE)</f>
        <v>2-Low Income Residential</v>
      </c>
    </row>
    <row r="9039" spans="1:17" ht="15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1670.0799999999999</v>
      </c>
      <c r="P9039" s="313">
        <v>8699</v>
      </c>
      <c r="Q9039" t="str">
        <f t="shared" si="144"/>
        <v>2-Low Income Residential</v>
      </c>
    </row>
    <row r="9040" spans="1:17" ht="15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91.849999999999994</v>
      </c>
      <c r="P9040" s="318">
        <v>162</v>
      </c>
      <c r="Q9040" t="str">
        <f t="shared" si="144"/>
        <v>Street</v>
      </c>
    </row>
    <row r="9041" spans="1:17" ht="15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650.72000000000003</v>
      </c>
      <c r="P9041" s="313">
        <v>1375</v>
      </c>
      <c r="Q9041" t="str">
        <f t="shared" si="144"/>
        <v>Street</v>
      </c>
    </row>
    <row r="9042" spans="1:17" ht="15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ht="15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3124709.4399999999</v>
      </c>
      <c r="P9043" s="313">
        <v>18728913</v>
      </c>
      <c r="Q9043" t="str">
        <f t="shared" si="144"/>
        <v>1-Residential</v>
      </c>
    </row>
    <row r="9044" spans="1:17" ht="15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ht="15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ht="15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1345.3099999999999</v>
      </c>
      <c r="P9046" s="318">
        <v>2338</v>
      </c>
      <c r="Q9046" t="str">
        <f t="shared" si="144"/>
        <v>Street</v>
      </c>
    </row>
    <row r="9047" spans="1:17" ht="15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1366.6400000000001</v>
      </c>
      <c r="P9047" s="313">
        <v>1881</v>
      </c>
      <c r="Q9047" t="str">
        <f t="shared" si="144"/>
        <v>Street</v>
      </c>
    </row>
    <row r="9048" spans="1:17" ht="15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ht="15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8.2599999999999998</v>
      </c>
      <c r="P9049" s="313">
        <v>9</v>
      </c>
      <c r="Q9049" t="str">
        <f t="shared" si="144"/>
        <v>3-Small C&amp;I</v>
      </c>
    </row>
    <row r="9050" spans="1:17" ht="15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85.340000000000003</v>
      </c>
      <c r="P9050" s="318">
        <v>429</v>
      </c>
      <c r="Q9050" t="str">
        <f t="shared" si="144"/>
        <v>Street</v>
      </c>
    </row>
    <row r="9051" spans="1:17" ht="15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ht="15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125.20999999999999</v>
      </c>
      <c r="P9052" s="318">
        <v>400</v>
      </c>
      <c r="Q9052" t="str">
        <f t="shared" si="144"/>
        <v>1-Residential</v>
      </c>
    </row>
    <row r="9053" spans="1:17" ht="15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1558.1900000000001</v>
      </c>
      <c r="P9053" s="313">
        <v>6720</v>
      </c>
      <c r="Q9053" t="str">
        <f t="shared" si="144"/>
        <v>4-Medium C&amp;I</v>
      </c>
    </row>
    <row r="9054" spans="1:17" ht="15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24591.529999999999</v>
      </c>
      <c r="P9054" s="318">
        <v>138600</v>
      </c>
      <c r="Q9054" t="str">
        <f t="shared" si="144"/>
        <v>5-Large C&amp;I</v>
      </c>
    </row>
    <row r="9055" spans="1:17" ht="15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ht="15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3350.8000000000002</v>
      </c>
      <c r="P9056" s="318">
        <v>31850</v>
      </c>
      <c r="Q9056" t="str">
        <f t="shared" si="144"/>
        <v>4-Medium C&amp;I</v>
      </c>
    </row>
    <row r="9057" spans="1:17" ht="15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5911.2399999999998</v>
      </c>
      <c r="P9057" s="313">
        <v>25400</v>
      </c>
      <c r="Q9057" t="str">
        <f t="shared" si="144"/>
        <v>4-Medium C&amp;I</v>
      </c>
    </row>
    <row r="9058" spans="1:17" ht="15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ht="15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ht="15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2756.2600000000002</v>
      </c>
      <c r="P9060" s="318">
        <v>34551</v>
      </c>
      <c r="Q9060" t="str">
        <f t="shared" si="144"/>
        <v>5-Large C&amp;I</v>
      </c>
    </row>
    <row r="9061" spans="1:17" ht="15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7084.6599999999999</v>
      </c>
      <c r="P9061" s="313">
        <v>51923</v>
      </c>
      <c r="Q9061" t="str">
        <f t="shared" si="144"/>
        <v>3-Small C&amp;I</v>
      </c>
    </row>
    <row r="9062" spans="1:17" ht="15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400.76999999999998</v>
      </c>
      <c r="P9062" s="318">
        <v>2844</v>
      </c>
      <c r="Q9062" t="str">
        <f t="shared" si="144"/>
        <v>3-Small C&amp;I</v>
      </c>
    </row>
    <row r="9063" spans="1:17" ht="15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4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 ref="Q9102:Q9165">VLOOKUP(TRIM(J9102),S:T,2,FALSE)</f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5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5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 ref="Q9166:Q9229">VLOOKUP(TRIM(J9166),S:T,2,FALSE)</f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6"/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6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6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 ref="Q9230:Q9293">VLOOKUP(TRIM(J9230),S:T,2,FALSE)</f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7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7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7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7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 ref="Q9294:Q9357">VLOOKUP(TRIM(J9294),S:T,2,FALSE)</f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8"/>
        <v>3-Small C&amp;I</v>
      </c>
    </row>
    <row r="9354" spans="1:17" ht="15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8"/>
        <v>4-Medium C&amp;I</v>
      </c>
    </row>
    <row r="9355" spans="1:17" ht="15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470471.84999999998</v>
      </c>
      <c r="P9355">
        <v>1332162</v>
      </c>
      <c r="Q9355" t="str">
        <f t="shared" si="148"/>
        <v>1-Residential</v>
      </c>
    </row>
    <row r="9356" spans="1:17" ht="15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ht="15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ht="15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si="149" ref="Q9358:Q9421">VLOOKUP(TRIM(J9358),S:T,2,FALSE)</f>
        <v>2-Low Income Residential</v>
      </c>
    </row>
    <row r="9359" spans="1:17" ht="15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536.89999999999998</v>
      </c>
      <c r="P9359">
        <v>1677</v>
      </c>
      <c r="Q9359" t="str">
        <f t="shared" si="149"/>
        <v>3-Small C&amp;I</v>
      </c>
    </row>
    <row r="9360" spans="1:17" ht="15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1417864.1799999999</v>
      </c>
      <c r="P9360">
        <v>8282358</v>
      </c>
      <c r="Q9360" t="str">
        <f t="shared" si="149"/>
        <v>1-Residential</v>
      </c>
    </row>
    <row r="9361" spans="1:17" ht="15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7153.6899999999996</v>
      </c>
      <c r="P9361">
        <v>111867</v>
      </c>
      <c r="Q9361" t="str">
        <f t="shared" si="149"/>
        <v>2-Low Income Residential</v>
      </c>
    </row>
    <row r="9362" spans="1:17" ht="15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-76.269999999999996</v>
      </c>
      <c r="P9362">
        <v>21397</v>
      </c>
      <c r="Q9362" t="str">
        <f t="shared" si="149"/>
        <v>3-Small C&amp;I</v>
      </c>
    </row>
    <row r="9363" spans="1:17" ht="15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ht="15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ht="15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41439.139999999999</v>
      </c>
      <c r="P9365">
        <v>131507</v>
      </c>
      <c r="Q9365" t="str">
        <f t="shared" si="149"/>
        <v>3-Small C&amp;I</v>
      </c>
    </row>
    <row r="9366" spans="1:17" ht="15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ht="15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7077.6899999999996</v>
      </c>
      <c r="P9367">
        <v>22582</v>
      </c>
      <c r="Q9367" t="str">
        <f t="shared" si="149"/>
        <v>3-Small C&amp;I</v>
      </c>
    </row>
    <row r="9368" spans="1:17" ht="15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ht="15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11.949999999999999</v>
      </c>
      <c r="P9369">
        <v>28</v>
      </c>
      <c r="Q9369" t="str">
        <f t="shared" si="149"/>
        <v>Street</v>
      </c>
    </row>
    <row r="9370" spans="1:17" ht="15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250.15000000000001</v>
      </c>
      <c r="P9370">
        <v>1476</v>
      </c>
      <c r="Q9370" t="str">
        <f t="shared" si="149"/>
        <v>3-Small C&amp;I</v>
      </c>
    </row>
    <row r="9371" spans="1:17" ht="15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ht="15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ht="15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215074.23999999999</v>
      </c>
      <c r="P9373">
        <v>1584716</v>
      </c>
      <c r="Q9373" t="str">
        <f t="shared" si="149"/>
        <v>3-Small C&amp;I</v>
      </c>
    </row>
    <row r="9374" spans="1:17" ht="15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264.48000000000002</v>
      </c>
      <c r="P9374">
        <v>1664</v>
      </c>
      <c r="Q9374" t="str">
        <f t="shared" si="149"/>
        <v>3-Small C&amp;I</v>
      </c>
    </row>
    <row r="9375" spans="1:17" ht="15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ht="15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ht="15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ht="15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695.17999999999995</v>
      </c>
      <c r="P9378">
        <v>1800</v>
      </c>
      <c r="Q9378" t="str">
        <f t="shared" si="149"/>
        <v>4-Medium C&amp;I</v>
      </c>
    </row>
    <row r="9379" spans="1:17" ht="15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6525.4799999999996</v>
      </c>
      <c r="P9379">
        <v>68753</v>
      </c>
      <c r="Q9379" t="str">
        <f t="shared" si="149"/>
        <v>5-Large C&amp;I</v>
      </c>
    </row>
    <row r="9380" spans="1:17" ht="15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19.370000000000001</v>
      </c>
      <c r="P9380">
        <v>72</v>
      </c>
      <c r="Q9380" t="str">
        <f t="shared" si="149"/>
        <v>3-Small C&amp;I</v>
      </c>
    </row>
    <row r="9381" spans="1:17" ht="15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8105.6099999999997</v>
      </c>
      <c r="P9381">
        <v>20911</v>
      </c>
      <c r="Q9381" t="str">
        <f t="shared" si="149"/>
        <v>Street</v>
      </c>
    </row>
    <row r="9382" spans="1:17" ht="15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ht="15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2855.3099999999999</v>
      </c>
      <c r="P9383">
        <v>7795</v>
      </c>
      <c r="Q9383" t="str">
        <f t="shared" si="149"/>
        <v>1-Residential</v>
      </c>
    </row>
    <row r="9384" spans="1:17" ht="15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20122.209999999999</v>
      </c>
      <c r="P9384">
        <v>117098</v>
      </c>
      <c r="Q9384" t="str">
        <f t="shared" si="149"/>
        <v>1-Residential</v>
      </c>
    </row>
    <row r="9385" spans="1:17" ht="15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696.76999999999998</v>
      </c>
      <c r="P9385">
        <v>11115</v>
      </c>
      <c r="Q9385" t="str">
        <f t="shared" si="149"/>
        <v>2-Low Income Residential</v>
      </c>
    </row>
    <row r="9386" spans="1:17" ht="15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ht="15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37.990000000000002</v>
      </c>
      <c r="P9387">
        <v>179</v>
      </c>
      <c r="Q9387" t="str">
        <f t="shared" si="149"/>
        <v>Street</v>
      </c>
    </row>
    <row r="9388" spans="1:17" ht="15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ht="15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ht="15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ht="15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ht="15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23637.369999999999</v>
      </c>
      <c r="P9392">
        <v>89743</v>
      </c>
      <c r="Q9392" t="str">
        <f t="shared" si="149"/>
        <v>2-Low Income Residential</v>
      </c>
    </row>
    <row r="9393" spans="1:17" ht="15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ht="15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ht="15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ht="15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ht="15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26168.849999999999</v>
      </c>
      <c r="P9397">
        <v>46877</v>
      </c>
      <c r="Q9397" t="str">
        <f t="shared" si="149"/>
        <v>Street</v>
      </c>
    </row>
    <row r="9398" spans="1:17" ht="15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31929.240000000002</v>
      </c>
      <c r="P9398">
        <v>94518</v>
      </c>
      <c r="Q9398" t="str">
        <f t="shared" si="149"/>
        <v>Street</v>
      </c>
    </row>
    <row r="9399" spans="1:17" ht="15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ht="15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ht="15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2276454.1200000001</v>
      </c>
      <c r="P9401">
        <v>49386247</v>
      </c>
      <c r="Q9401" t="str">
        <f t="shared" si="149"/>
        <v>2-Low Income Residential</v>
      </c>
    </row>
    <row r="9402" spans="1:17" ht="15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-26183.880000000001</v>
      </c>
      <c r="P9402">
        <v>765425</v>
      </c>
      <c r="Q9402" t="str">
        <f t="shared" si="149"/>
        <v>3-Small C&amp;I</v>
      </c>
    </row>
    <row r="9403" spans="1:17" ht="15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ht="15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ht="15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ht="15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ht="15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ht="15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27291.470000000001</v>
      </c>
      <c r="P9408">
        <v>84005</v>
      </c>
      <c r="Q9408" t="str">
        <f t="shared" si="149"/>
        <v>3-Small C&amp;I</v>
      </c>
    </row>
    <row r="9409" spans="1:17" ht="15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ht="15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2285528.1699999999</v>
      </c>
      <c r="P9410">
        <v>7932098</v>
      </c>
      <c r="Q9410" t="str">
        <f t="shared" si="149"/>
        <v>3-Small C&amp;I</v>
      </c>
    </row>
    <row r="9411" spans="1:17" ht="15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38124.489999999998</v>
      </c>
      <c r="P9411">
        <v>178037</v>
      </c>
      <c r="Q9411" t="str">
        <f t="shared" si="149"/>
        <v>3-Small C&amp;I</v>
      </c>
    </row>
    <row r="9412" spans="1:17" ht="15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226135.01000000001</v>
      </c>
      <c r="P9412">
        <v>731193</v>
      </c>
      <c r="Q9412" t="str">
        <f t="shared" si="149"/>
        <v>4-Medium C&amp;I</v>
      </c>
    </row>
    <row r="9413" spans="1:17" ht="15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9.6400000000000006</v>
      </c>
      <c r="P9413">
        <v>0</v>
      </c>
      <c r="Q9413" t="str">
        <f t="shared" si="149"/>
        <v>3-Small C&amp;I</v>
      </c>
    </row>
    <row r="9414" spans="1:17" ht="15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9839.0699999999997</v>
      </c>
      <c r="P9414">
        <v>25144</v>
      </c>
      <c r="Q9414" t="str">
        <f t="shared" si="149"/>
        <v>3-Small C&amp;I</v>
      </c>
    </row>
    <row r="9415" spans="1:17" ht="15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ht="15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ht="15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252218.92000000001</v>
      </c>
      <c r="P9417">
        <v>781985</v>
      </c>
      <c r="Q9417" t="str">
        <f t="shared" si="149"/>
        <v>4-Medium C&amp;I</v>
      </c>
    </row>
    <row r="9418" spans="1:17" ht="15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ht="15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ht="15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228343.23000000001</v>
      </c>
      <c r="P9420">
        <v>462234</v>
      </c>
      <c r="Q9420" t="str">
        <f t="shared" si="149"/>
        <v>Street</v>
      </c>
    </row>
    <row r="9421" spans="1:17" ht="15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395723.21999999997</v>
      </c>
      <c r="P9421">
        <v>1534049</v>
      </c>
      <c r="Q9421" t="str">
        <f t="shared" si="149"/>
        <v>Street</v>
      </c>
    </row>
    <row r="9422" spans="1:17" ht="15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851.46000000000004</v>
      </c>
      <c r="P9422">
        <v>6462</v>
      </c>
      <c r="Q9422" t="str">
        <f t="shared" si="150" ref="Q9422:Q9485">VLOOKUP(TRIM(J9422),S:T,2,FALSE)</f>
        <v>3-Small C&amp;I</v>
      </c>
    </row>
    <row r="9423" spans="1:17" ht="15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16797.279999999999</v>
      </c>
      <c r="P9423">
        <v>58648</v>
      </c>
      <c r="Q9423" t="str">
        <f t="shared" si="150"/>
        <v>5-Large C&amp;I</v>
      </c>
    </row>
    <row r="9424" spans="1:17" ht="15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3831055.4500000002</v>
      </c>
      <c r="P9424">
        <v>13393566</v>
      </c>
      <c r="Q9424" t="str">
        <f t="shared" si="150"/>
        <v>5-Large C&amp;I</v>
      </c>
    </row>
    <row r="9425" spans="1:17" ht="15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ht="15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ht="15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398.06999999999999</v>
      </c>
      <c r="P9427">
        <v>7682</v>
      </c>
      <c r="Q9427" t="str">
        <f t="shared" si="150"/>
        <v>OTHER</v>
      </c>
    </row>
    <row r="9428" spans="1:17" ht="15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ht="15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59160.230000000003</v>
      </c>
      <c r="P9429">
        <v>402371</v>
      </c>
      <c r="Q9429" t="str">
        <f t="shared" si="150"/>
        <v>3-Small C&amp;I</v>
      </c>
    </row>
    <row r="9430" spans="1:17" ht="15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194606.10999999999</v>
      </c>
      <c r="P9430">
        <v>2097384</v>
      </c>
      <c r="Q9430" t="str">
        <f t="shared" si="150"/>
        <v>3-Small C&amp;I</v>
      </c>
    </row>
    <row r="9431" spans="1:17" ht="15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ht="15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ht="15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ht="15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ht="15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ht="15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94.329999999999998</v>
      </c>
      <c r="P9436">
        <v>292</v>
      </c>
      <c r="Q9436" t="str">
        <f t="shared" si="150"/>
        <v>3-Small C&amp;I</v>
      </c>
    </row>
    <row r="9437" spans="1:17" ht="15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49.759999999999998</v>
      </c>
      <c r="P9437">
        <v>111</v>
      </c>
      <c r="Q9437" t="str">
        <f t="shared" si="150"/>
        <v>3-Small C&amp;I</v>
      </c>
    </row>
    <row r="9438" spans="1:17" ht="15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2499.6900000000001</v>
      </c>
      <c r="P9438">
        <v>7680</v>
      </c>
      <c r="Q9438" t="str">
        <f t="shared" si="150"/>
        <v>4-Medium C&amp;I</v>
      </c>
    </row>
    <row r="9439" spans="1:17" ht="15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ht="15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ht="15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7347.6000000000004</v>
      </c>
      <c r="P9441">
        <v>15037</v>
      </c>
      <c r="Q9441" t="str">
        <f t="shared" si="150"/>
        <v>Street</v>
      </c>
    </row>
    <row r="9442" spans="1:17" ht="15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21030.450000000001</v>
      </c>
      <c r="P9442">
        <v>84532</v>
      </c>
      <c r="Q9442" t="str">
        <f t="shared" si="150"/>
        <v>Street</v>
      </c>
    </row>
    <row r="9443" spans="1:17" ht="15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6788.6800000000003</v>
      </c>
      <c r="P9443">
        <v>20800</v>
      </c>
      <c r="Q9443" t="str">
        <f t="shared" si="150"/>
        <v>5-Large C&amp;I</v>
      </c>
    </row>
    <row r="9444" spans="1:17" ht="15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ht="15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ht="15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513150.01000000001</v>
      </c>
      <c r="P9446">
        <v>3999220</v>
      </c>
      <c r="Q9446" t="str">
        <f t="shared" si="150"/>
        <v>3-Small C&amp;I</v>
      </c>
    </row>
    <row r="9447" spans="1:17" ht="15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44.560000000000002</v>
      </c>
      <c r="P9447">
        <v>300</v>
      </c>
      <c r="Q9447" t="str">
        <f t="shared" si="150"/>
        <v>3-Small C&amp;I</v>
      </c>
    </row>
    <row r="9448" spans="1:17" ht="15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ht="15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ht="15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57165.540000000001</v>
      </c>
      <c r="P9450">
        <v>109055</v>
      </c>
      <c r="Q9450" t="str">
        <f t="shared" si="150"/>
        <v>Street</v>
      </c>
    </row>
    <row r="9451" spans="1:17" ht="15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69943.419999999998</v>
      </c>
      <c r="P9451">
        <v>98774</v>
      </c>
      <c r="Q9451" t="str">
        <f t="shared" si="150"/>
        <v>Street</v>
      </c>
    </row>
    <row r="9452" spans="1:17" ht="15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ht="15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84146.529999999999</v>
      </c>
      <c r="P9453">
        <v>150079</v>
      </c>
      <c r="Q9453" t="str">
        <f t="shared" si="150"/>
        <v>Street</v>
      </c>
    </row>
    <row r="9454" spans="1:17" ht="15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ht="15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ht="15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61913.650000000001</v>
      </c>
      <c r="P9456">
        <v>204176</v>
      </c>
      <c r="Q9456" t="str">
        <f t="shared" si="150"/>
        <v>Street</v>
      </c>
    </row>
    <row r="9457" spans="1:17" ht="15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1007.8200000000001</v>
      </c>
      <c r="P9457">
        <v>2730</v>
      </c>
      <c r="Q9457" t="str">
        <f t="shared" si="150"/>
        <v>Street</v>
      </c>
    </row>
    <row r="9458" spans="1:17" ht="15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14.609999999999999</v>
      </c>
      <c r="P9458">
        <v>24</v>
      </c>
      <c r="Q9458" t="str">
        <f t="shared" si="150"/>
        <v>3-Small C&amp;I</v>
      </c>
    </row>
    <row r="9459" spans="1:17" ht="15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352.70999999999998</v>
      </c>
      <c r="P9459">
        <v>897</v>
      </c>
      <c r="Q9459" t="str">
        <f t="shared" si="150"/>
        <v>3-Small C&amp;I</v>
      </c>
    </row>
    <row r="9460" spans="1:17" ht="15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629825.15000000002</v>
      </c>
      <c r="P9460">
        <v>1200949</v>
      </c>
      <c r="Q9460" t="str">
        <f t="shared" si="150"/>
        <v>Street</v>
      </c>
    </row>
    <row r="9461" spans="1:17" ht="15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96158.410000000003</v>
      </c>
      <c r="P9461">
        <v>358980</v>
      </c>
      <c r="Q9461" t="str">
        <f t="shared" si="150"/>
        <v>Street</v>
      </c>
    </row>
    <row r="9462" spans="1:17" ht="15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11079.110000000001</v>
      </c>
      <c r="P9462">
        <v>47735</v>
      </c>
      <c r="Q9462" t="str">
        <f t="shared" si="150"/>
        <v>Street</v>
      </c>
    </row>
    <row r="9463" spans="1:17" ht="15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ht="15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406202.34999999998</v>
      </c>
      <c r="P9464">
        <v>3109499</v>
      </c>
      <c r="Q9464" t="str">
        <f t="shared" si="150"/>
        <v>Street</v>
      </c>
    </row>
    <row r="9465" spans="1:17" ht="15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387.49000000000001</v>
      </c>
      <c r="P9465">
        <v>2107</v>
      </c>
      <c r="Q9465" t="str">
        <f t="shared" si="150"/>
        <v>3-Small C&amp;I</v>
      </c>
    </row>
    <row r="9466" spans="1:17" ht="15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3143.5999999999999</v>
      </c>
      <c r="P9466">
        <v>7838</v>
      </c>
      <c r="Q9466" t="str">
        <f t="shared" si="150"/>
        <v>Street</v>
      </c>
    </row>
    <row r="9467" spans="1:17" ht="15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998.53999999999996</v>
      </c>
      <c r="P9467">
        <v>5436</v>
      </c>
      <c r="Q9467" t="str">
        <f t="shared" si="150"/>
        <v>Street</v>
      </c>
    </row>
    <row r="9468" spans="1:17" ht="15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2475.6399999999999</v>
      </c>
      <c r="P9468">
        <v>655</v>
      </c>
      <c r="Q9468" t="str">
        <f t="shared" si="150"/>
        <v>Street</v>
      </c>
    </row>
    <row r="9469" spans="1:17" ht="15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ht="15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1689.4200000000001</v>
      </c>
      <c r="P9470">
        <v>11087</v>
      </c>
      <c r="Q9470" t="str">
        <f t="shared" si="150"/>
        <v>3-Small C&amp;I</v>
      </c>
    </row>
    <row r="9471" spans="1:17" ht="15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ht="15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7414.0900000000001</v>
      </c>
      <c r="P9472">
        <v>18414</v>
      </c>
      <c r="Q9472" t="str">
        <f t="shared" si="150"/>
        <v>1-Residential</v>
      </c>
    </row>
    <row r="9473" spans="1:17" ht="15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2388.1199999999999</v>
      </c>
      <c r="P9473">
        <v>7687</v>
      </c>
      <c r="Q9473" t="str">
        <f t="shared" si="150"/>
        <v>3-Small C&amp;I</v>
      </c>
    </row>
    <row r="9474" spans="1:17" ht="15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1355581.4099999999</v>
      </c>
      <c r="P9474">
        <v>6099429</v>
      </c>
      <c r="Q9474" t="str">
        <f t="shared" si="150"/>
        <v>2-Low Income Residential</v>
      </c>
    </row>
    <row r="9475" spans="1:17" ht="15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3591.5900000000001</v>
      </c>
      <c r="P9475">
        <v>13877</v>
      </c>
      <c r="Q9475" t="str">
        <f t="shared" si="150"/>
        <v>2-Low Income Residential</v>
      </c>
    </row>
    <row r="9476" spans="1:17" ht="15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ht="15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903.39999999999998</v>
      </c>
      <c r="P9477">
        <v>1642</v>
      </c>
      <c r="Q9477" t="str">
        <f t="shared" si="150"/>
        <v>Street</v>
      </c>
    </row>
    <row r="9478" spans="1:17" ht="15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120.01000000000001</v>
      </c>
      <c r="P9478">
        <v>501</v>
      </c>
      <c r="Q9478" t="str">
        <f t="shared" si="150"/>
        <v>Street</v>
      </c>
    </row>
    <row r="9479" spans="1:17" ht="15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ht="15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289331.08000000002</v>
      </c>
      <c r="P9480">
        <v>6608038</v>
      </c>
      <c r="Q9480" t="str">
        <f t="shared" si="150"/>
        <v>2-Low Income Residential</v>
      </c>
    </row>
    <row r="9481" spans="1:17" ht="15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2687.0799999999999</v>
      </c>
      <c r="P9481">
        <v>20420</v>
      </c>
      <c r="Q9481" t="str">
        <f t="shared" si="150"/>
        <v>3-Small C&amp;I</v>
      </c>
    </row>
    <row r="9482" spans="1:17" ht="15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ht="15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1739.9000000000001</v>
      </c>
      <c r="P9483">
        <v>2262</v>
      </c>
      <c r="Q9483" t="str">
        <f t="shared" si="150"/>
        <v>Street</v>
      </c>
    </row>
    <row r="9484" spans="1:17" ht="15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9630.9300000000003</v>
      </c>
      <c r="P9484">
        <v>15172</v>
      </c>
      <c r="Q9484" t="str">
        <f t="shared" si="150"/>
        <v>Street</v>
      </c>
    </row>
    <row r="9485" spans="1:17" ht="15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8.4800000000000004</v>
      </c>
      <c r="P9485">
        <v>11</v>
      </c>
      <c r="Q9485" t="str">
        <f t="shared" si="150"/>
        <v>3-Small C&amp;I</v>
      </c>
    </row>
    <row r="9486" spans="1:17" ht="15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93.599999999999994</v>
      </c>
      <c r="P9486">
        <v>513</v>
      </c>
      <c r="Q9486" t="str">
        <f t="shared" si="151" ref="Q9486:Q9549">VLOOKUP(TRIM(J9486),S:T,2,FALSE)</f>
        <v>Street</v>
      </c>
    </row>
    <row r="9487" spans="1:17" ht="15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ht="15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ht="15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5302.2299999999996</v>
      </c>
      <c r="P9489">
        <v>17979</v>
      </c>
      <c r="Q9489" t="str">
        <f t="shared" si="151"/>
        <v>3-Small C&amp;I</v>
      </c>
    </row>
    <row r="9490" spans="1:17" ht="15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ht="15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ht="15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3539.5100000000002</v>
      </c>
      <c r="P9492">
        <v>27980</v>
      </c>
      <c r="Q9492" t="str">
        <f t="shared" si="151"/>
        <v>3-Small C&amp;I</v>
      </c>
    </row>
    <row r="9493" spans="1:17" ht="15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5595.5500000000002</v>
      </c>
      <c r="P9493">
        <v>56070</v>
      </c>
      <c r="Q9493" t="str">
        <f t="shared" si="151"/>
        <v>4-Medium C&amp;I</v>
      </c>
    </row>
    <row r="9494" spans="1:17" ht="15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1405.8499999999999</v>
      </c>
      <c r="P9494">
        <v>4742</v>
      </c>
      <c r="Q9494" t="str">
        <f t="shared" si="151"/>
        <v>3-Small C&amp;I</v>
      </c>
    </row>
    <row r="9495" spans="1:17" ht="15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ht="15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ht="15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6125.9200000000001</v>
      </c>
      <c r="P9497">
        <v>3025000</v>
      </c>
      <c r="Q9497" t="str">
        <f t="shared" si="151"/>
        <v>OTHER</v>
      </c>
    </row>
    <row r="9498" spans="1:17" ht="15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4132.6199999999999</v>
      </c>
      <c r="P9498">
        <v>57533</v>
      </c>
      <c r="Q9498" t="str">
        <f t="shared" si="151"/>
        <v>5-Large C&amp;I</v>
      </c>
    </row>
    <row r="9499" spans="1:17" ht="15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19781.970000000001</v>
      </c>
      <c r="P9499">
        <v>152782</v>
      </c>
      <c r="Q9499" t="str">
        <f t="shared" si="151"/>
        <v>3-Small C&amp;I</v>
      </c>
    </row>
    <row r="9500" spans="1:17" ht="15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402.97000000000003</v>
      </c>
      <c r="P9500">
        <v>2844</v>
      </c>
      <c r="Q9500" t="str">
        <f t="shared" si="151"/>
        <v>3-Small C&amp;I</v>
      </c>
    </row>
    <row r="9501" spans="1:17" ht="15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8615.9300000000003</v>
      </c>
      <c r="P9501">
        <v>67640</v>
      </c>
      <c r="Q9501" t="str">
        <f t="shared" si="151"/>
        <v>4-Medium C&amp;I</v>
      </c>
    </row>
    <row r="9502" spans="1:17" ht="15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ht="15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ht="15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5685.3000000000002</v>
      </c>
      <c r="P9504">
        <v>18506</v>
      </c>
      <c r="Q9504" t="str">
        <f t="shared" si="151"/>
        <v>3-Small C&amp;I</v>
      </c>
    </row>
    <row r="9505" spans="1:17" ht="15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7971.1999999999998</v>
      </c>
      <c r="P9505">
        <v>35883</v>
      </c>
      <c r="Q9505" t="str">
        <f t="shared" si="151"/>
        <v>2-Low Income Residential</v>
      </c>
    </row>
    <row r="9506" spans="1:17" ht="15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618.48000000000002</v>
      </c>
      <c r="P9506">
        <v>1962</v>
      </c>
      <c r="Q9506" t="str">
        <f t="shared" si="151"/>
        <v>3-Small C&amp;I</v>
      </c>
    </row>
    <row r="9507" spans="1:17" ht="15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1418995.5800000001</v>
      </c>
      <c r="P9507">
        <v>8388532</v>
      </c>
      <c r="Q9507" t="str">
        <f t="shared" si="151"/>
        <v>1-Residential</v>
      </c>
    </row>
    <row r="9508" spans="1:17" ht="15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7435.6700000000001</v>
      </c>
      <c r="P9508">
        <v>119641</v>
      </c>
      <c r="Q9508" t="str">
        <f t="shared" si="151"/>
        <v>2-Low Income Residential</v>
      </c>
    </row>
    <row r="9509" spans="1:17" ht="15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2155.0900000000001</v>
      </c>
      <c r="P9509">
        <v>22115</v>
      </c>
      <c r="Q9509" t="str">
        <f t="shared" si="151"/>
        <v>3-Small C&amp;I</v>
      </c>
    </row>
    <row r="9510" spans="1:17" ht="15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200.86000000000001</v>
      </c>
      <c r="P9510">
        <v>1343</v>
      </c>
      <c r="Q9510" t="str">
        <f t="shared" si="151"/>
        <v>3-Small C&amp;I</v>
      </c>
    </row>
    <row r="9511" spans="1:17" ht="15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93.609999999999999</v>
      </c>
      <c r="P9511">
        <v>102</v>
      </c>
      <c r="Q9511" t="str">
        <f t="shared" si="151"/>
        <v>1-Residential</v>
      </c>
    </row>
    <row r="9512" spans="1:17" ht="15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ht="15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ht="15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8348.5799999999999</v>
      </c>
      <c r="P9514">
        <v>26990</v>
      </c>
      <c r="Q9514" t="str">
        <f t="shared" si="151"/>
        <v>3-Small C&amp;I</v>
      </c>
    </row>
    <row r="9515" spans="1:17" ht="15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7735.0100000000002</v>
      </c>
      <c r="P9515">
        <v>20232</v>
      </c>
      <c r="Q9515" t="str">
        <f t="shared" si="151"/>
        <v>4-Medium C&amp;I</v>
      </c>
    </row>
    <row r="9516" spans="1:17" ht="15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10.289999999999999</v>
      </c>
      <c r="P9516">
        <v>22</v>
      </c>
      <c r="Q9516" t="str">
        <f t="shared" si="151"/>
        <v>Street</v>
      </c>
    </row>
    <row r="9517" spans="1:17" ht="15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237.72999999999999</v>
      </c>
      <c r="P9517">
        <v>1409</v>
      </c>
      <c r="Q9517" t="str">
        <f t="shared" si="151"/>
        <v>3-Small C&amp;I</v>
      </c>
    </row>
    <row r="9518" spans="1:17" ht="15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79180.169999999998</v>
      </c>
      <c r="P9518">
        <v>881555</v>
      </c>
      <c r="Q9518" t="str">
        <f t="shared" si="151"/>
        <v>5-Large C&amp;I</v>
      </c>
    </row>
    <row r="9519" spans="1:17" ht="15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5183.9700000000003</v>
      </c>
      <c r="P9519">
        <v>31268</v>
      </c>
      <c r="Q9519" t="str">
        <f t="shared" si="151"/>
        <v>1-Residential</v>
      </c>
    </row>
    <row r="9520" spans="1:17" ht="15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230405.20000000001</v>
      </c>
      <c r="P9520">
        <v>1728361</v>
      </c>
      <c r="Q9520" t="str">
        <f t="shared" si="151"/>
        <v>3-Small C&amp;I</v>
      </c>
    </row>
    <row r="9521" spans="1:17" ht="15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262.17000000000002</v>
      </c>
      <c r="P9521">
        <v>1664</v>
      </c>
      <c r="Q9521" t="str">
        <f t="shared" si="151"/>
        <v>3-Small C&amp;I</v>
      </c>
    </row>
    <row r="9522" spans="1:17" ht="15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574.53999999999996</v>
      </c>
      <c r="P9522">
        <v>3639</v>
      </c>
      <c r="Q9522" t="str">
        <f t="shared" si="151"/>
        <v>3-Small C&amp;I</v>
      </c>
    </row>
    <row r="9523" spans="1:17" ht="15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ht="15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ht="15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15.050000000000001</v>
      </c>
      <c r="P9525">
        <v>18</v>
      </c>
      <c r="Q9525" t="str">
        <f t="shared" si="151"/>
        <v>3-Small C&amp;I</v>
      </c>
    </row>
    <row r="9526" spans="1:17" ht="15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724.42999999999995</v>
      </c>
      <c r="P9526">
        <v>1640</v>
      </c>
      <c r="Q9526" t="str">
        <f t="shared" si="151"/>
        <v>4-Medium C&amp;I</v>
      </c>
    </row>
    <row r="9527" spans="1:17" ht="15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5738.8699999999999</v>
      </c>
      <c r="P9527">
        <v>54867</v>
      </c>
      <c r="Q9527" t="str">
        <f t="shared" si="151"/>
        <v>5-Large C&amp;I</v>
      </c>
    </row>
    <row r="9528" spans="1:17" ht="15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17.539999999999999</v>
      </c>
      <c r="P9528">
        <v>59</v>
      </c>
      <c r="Q9528" t="str">
        <f t="shared" si="151"/>
        <v>3-Small C&amp;I</v>
      </c>
    </row>
    <row r="9529" spans="1:17" ht="15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6982.6199999999999</v>
      </c>
      <c r="P9529">
        <v>16758</v>
      </c>
      <c r="Q9529" t="str">
        <f t="shared" si="151"/>
        <v>Street</v>
      </c>
    </row>
    <row r="9530" spans="1:17" ht="15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ht="15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ht="15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ht="15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671.27999999999997</v>
      </c>
      <c r="P9533">
        <v>11021</v>
      </c>
      <c r="Q9533" t="str">
        <f t="shared" si="151"/>
        <v>2-Low Income Residential</v>
      </c>
    </row>
    <row r="9534" spans="1:17" ht="15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13.140000000000001</v>
      </c>
      <c r="P9534">
        <v>32</v>
      </c>
      <c r="Q9534" t="str">
        <f t="shared" si="151"/>
        <v>Street</v>
      </c>
    </row>
    <row r="9535" spans="1:17" ht="15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32.219999999999999</v>
      </c>
      <c r="P9535">
        <v>144</v>
      </c>
      <c r="Q9535" t="str">
        <f t="shared" si="151"/>
        <v>Street</v>
      </c>
    </row>
    <row r="9536" spans="1:17" ht="15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ht="15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76512.729999999996</v>
      </c>
      <c r="P9537">
        <v>180442</v>
      </c>
      <c r="Q9537" t="str">
        <f t="shared" si="151"/>
        <v>1-Residential</v>
      </c>
    </row>
    <row r="9538" spans="1:17" ht="15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46970.260000000002</v>
      </c>
      <c r="P9538">
        <v>675510</v>
      </c>
      <c r="Q9538" t="str">
        <f t="shared" si="151"/>
        <v>3-Small C&amp;I</v>
      </c>
    </row>
    <row r="9539" spans="1:17" ht="15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ht="15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22940.299999999999</v>
      </c>
      <c r="P9540">
        <v>84076</v>
      </c>
      <c r="Q9540" t="str">
        <f t="shared" si="151"/>
        <v>2-Low Income Residential</v>
      </c>
    </row>
    <row r="9541" spans="1:17" ht="15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ht="15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ht="15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189.94999999999999</v>
      </c>
      <c r="P9543">
        <v>433</v>
      </c>
      <c r="Q9543" t="str">
        <f t="shared" si="151"/>
        <v>3-Small C&amp;I</v>
      </c>
    </row>
    <row r="9544" spans="1:17" ht="15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ht="15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21635.610000000001</v>
      </c>
      <c r="P9545">
        <v>37242</v>
      </c>
      <c r="Q9545" t="str">
        <f t="shared" si="151"/>
        <v>Street</v>
      </c>
    </row>
    <row r="9546" spans="1:17" ht="15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25895.389999999999</v>
      </c>
      <c r="P9546">
        <v>73129</v>
      </c>
      <c r="Q9546" t="str">
        <f t="shared" si="151"/>
        <v>Street</v>
      </c>
    </row>
    <row r="9547" spans="1:17" ht="15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ht="15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ht="15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ht="15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si="152" ref="Q9550:Q9613">VLOOKUP(TRIM(J9550),S:T,2,FALSE)</f>
        <v>3-Small C&amp;I</v>
      </c>
    </row>
    <row r="9551" spans="1:17" ht="15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56790.300000000003</v>
      </c>
      <c r="P9551">
        <v>382315</v>
      </c>
      <c r="Q9551" t="str">
        <f t="shared" si="152"/>
        <v>3-Small C&amp;I</v>
      </c>
    </row>
    <row r="9552" spans="1:17" ht="15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439603.34999999998</v>
      </c>
      <c r="P9552">
        <v>1271730</v>
      </c>
      <c r="Q9552" t="str">
        <f t="shared" si="152"/>
        <v>1-Residential</v>
      </c>
    </row>
    <row r="9553" spans="1:17" ht="15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ht="15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ht="15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286.76999999999998</v>
      </c>
      <c r="P9555">
        <v>1282</v>
      </c>
      <c r="Q9555" t="str">
        <f t="shared" si="152"/>
        <v>2-Low Income Residential</v>
      </c>
    </row>
    <row r="9556" spans="1:17" ht="15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27179.779999999999</v>
      </c>
      <c r="P9556">
        <v>84004</v>
      </c>
      <c r="Q9556" t="str">
        <f t="shared" si="152"/>
        <v>3-Small C&amp;I</v>
      </c>
    </row>
    <row r="9557" spans="1:17" ht="15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-101618.96000000001</v>
      </c>
      <c r="P9557">
        <v>740704</v>
      </c>
      <c r="Q9557" t="str">
        <f t="shared" si="152"/>
        <v>3-Small C&amp;I</v>
      </c>
    </row>
    <row r="9558" spans="1:17" ht="15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2465218.4100000001</v>
      </c>
      <c r="P9558">
        <v>8407264</v>
      </c>
      <c r="Q9558" t="str">
        <f t="shared" si="152"/>
        <v>3-Small C&amp;I</v>
      </c>
    </row>
    <row r="9559" spans="1:17" ht="15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56874.919999999998</v>
      </c>
      <c r="P9559">
        <v>227802</v>
      </c>
      <c r="Q9559" t="str">
        <f t="shared" si="152"/>
        <v>3-Small C&amp;I</v>
      </c>
    </row>
    <row r="9560" spans="1:17" ht="15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271816.82000000001</v>
      </c>
      <c r="P9560">
        <v>919285</v>
      </c>
      <c r="Q9560" t="str">
        <f t="shared" si="152"/>
        <v>4-Medium C&amp;I</v>
      </c>
    </row>
    <row r="9561" spans="1:17" ht="15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ht="15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ht="15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ht="15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ht="15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ht="15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244225.67999999999</v>
      </c>
      <c r="P9566">
        <v>744459</v>
      </c>
      <c r="Q9566" t="str">
        <f t="shared" si="152"/>
        <v>4-Medium C&amp;I</v>
      </c>
    </row>
    <row r="9567" spans="1:17" ht="15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ht="15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179012.89000000001</v>
      </c>
      <c r="P9568">
        <v>350166</v>
      </c>
      <c r="Q9568" t="str">
        <f t="shared" si="152"/>
        <v>Street</v>
      </c>
    </row>
    <row r="9569" spans="1:17" ht="15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ht="15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993.65999999999997</v>
      </c>
      <c r="P9570">
        <v>7749</v>
      </c>
      <c r="Q9570" t="str">
        <f t="shared" si="152"/>
        <v>3-Small C&amp;I</v>
      </c>
    </row>
    <row r="9571" spans="1:17" ht="15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4366.4499999999998</v>
      </c>
      <c r="P9571">
        <v>13760</v>
      </c>
      <c r="Q9571" t="str">
        <f t="shared" si="152"/>
        <v>5-Large C&amp;I</v>
      </c>
    </row>
    <row r="9572" spans="1:17" ht="15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3476372.7400000002</v>
      </c>
      <c r="P9572">
        <v>10426173</v>
      </c>
      <c r="Q9572" t="str">
        <f t="shared" si="152"/>
        <v>5-Large C&amp;I</v>
      </c>
    </row>
    <row r="9573" spans="1:17" ht="15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ht="15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493401.78000000003</v>
      </c>
      <c r="P9574">
        <v>3086466</v>
      </c>
      <c r="Q9574" t="str">
        <f t="shared" si="152"/>
        <v>1-Residential</v>
      </c>
    </row>
    <row r="9575" spans="1:17" ht="15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531.46000000000004</v>
      </c>
      <c r="P9575">
        <v>10885</v>
      </c>
      <c r="Q9575" t="str">
        <f t="shared" si="152"/>
        <v>OTHER</v>
      </c>
    </row>
    <row r="9576" spans="1:17" ht="15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ht="15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58339.589999999997</v>
      </c>
      <c r="P9577">
        <v>401315</v>
      </c>
      <c r="Q9577" t="str">
        <f t="shared" si="152"/>
        <v>3-Small C&amp;I</v>
      </c>
    </row>
    <row r="9578" spans="1:17" ht="15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178962.76999999999</v>
      </c>
      <c r="P9578">
        <v>2106290</v>
      </c>
      <c r="Q9578" t="str">
        <f t="shared" si="152"/>
        <v>3-Small C&amp;I</v>
      </c>
    </row>
    <row r="9579" spans="1:17" ht="15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ht="15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ht="15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809515.79000000004</v>
      </c>
      <c r="P9581">
        <v>8175666</v>
      </c>
      <c r="Q9581" t="str">
        <f t="shared" si="152"/>
        <v>4-Medium C&amp;I</v>
      </c>
    </row>
    <row r="9582" spans="1:17" ht="15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ht="15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338772.65999999997</v>
      </c>
      <c r="P9583">
        <v>1512858</v>
      </c>
      <c r="Q9583" t="str">
        <f t="shared" si="152"/>
        <v>3-Small C&amp;I</v>
      </c>
    </row>
    <row r="9584" spans="1:17" ht="15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93.700000000000003</v>
      </c>
      <c r="P9584">
        <v>292</v>
      </c>
      <c r="Q9584" t="str">
        <f t="shared" si="152"/>
        <v>3-Small C&amp;I</v>
      </c>
    </row>
    <row r="9585" spans="1:17" ht="15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49.780000000000001</v>
      </c>
      <c r="P9585">
        <v>111</v>
      </c>
      <c r="Q9585" t="str">
        <f t="shared" si="152"/>
        <v>3-Small C&amp;I</v>
      </c>
    </row>
    <row r="9586" spans="1:17" ht="15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2063.8400000000001</v>
      </c>
      <c r="P9586">
        <v>7200</v>
      </c>
      <c r="Q9586" t="str">
        <f t="shared" si="152"/>
        <v>4-Medium C&amp;I</v>
      </c>
    </row>
    <row r="9587" spans="1:17" ht="15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ht="15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4156.1800000000003</v>
      </c>
      <c r="P9588">
        <v>9613</v>
      </c>
      <c r="Q9588" t="str">
        <f t="shared" si="152"/>
        <v>Street</v>
      </c>
    </row>
    <row r="9589" spans="1:17" ht="15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6102.8699999999999</v>
      </c>
      <c r="P9589">
        <v>12118</v>
      </c>
      <c r="Q9589" t="str">
        <f t="shared" si="152"/>
        <v>Street</v>
      </c>
    </row>
    <row r="9590" spans="1:17" ht="15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17633.549999999999</v>
      </c>
      <c r="P9590">
        <v>66478</v>
      </c>
      <c r="Q9590" t="str">
        <f t="shared" si="152"/>
        <v>Street</v>
      </c>
    </row>
    <row r="9591" spans="1:17" ht="15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6572.7600000000002</v>
      </c>
      <c r="P9591">
        <v>22400</v>
      </c>
      <c r="Q9591" t="str">
        <f t="shared" si="152"/>
        <v>5-Large C&amp;I</v>
      </c>
    </row>
    <row r="9592" spans="1:17" ht="15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975400.81999999995</v>
      </c>
      <c r="P9592">
        <v>3003472</v>
      </c>
      <c r="Q9592" t="str">
        <f t="shared" si="152"/>
        <v>5-Large C&amp;I</v>
      </c>
    </row>
    <row r="9593" spans="1:17" ht="15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ht="15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530630.79000000004</v>
      </c>
      <c r="P9594">
        <v>4208594</v>
      </c>
      <c r="Q9594" t="str">
        <f t="shared" si="152"/>
        <v>3-Small C&amp;I</v>
      </c>
    </row>
    <row r="9595" spans="1:17" ht="15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44.270000000000003</v>
      </c>
      <c r="P9595">
        <v>300</v>
      </c>
      <c r="Q9595" t="str">
        <f t="shared" si="152"/>
        <v>3-Small C&amp;I</v>
      </c>
    </row>
    <row r="9596" spans="1:17" ht="15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1593079.6699999999</v>
      </c>
      <c r="P9596">
        <v>14533686</v>
      </c>
      <c r="Q9596" t="str">
        <f t="shared" si="152"/>
        <v>4-Medium C&amp;I</v>
      </c>
    </row>
    <row r="9597" spans="1:17" ht="15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ht="15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50942.690000000002</v>
      </c>
      <c r="P9598">
        <v>92419</v>
      </c>
      <c r="Q9598" t="str">
        <f t="shared" si="152"/>
        <v>Street</v>
      </c>
    </row>
    <row r="9599" spans="1:17" ht="15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59869.379999999997</v>
      </c>
      <c r="P9599">
        <v>79966</v>
      </c>
      <c r="Q9599" t="str">
        <f t="shared" si="152"/>
        <v>Street</v>
      </c>
    </row>
    <row r="9600" spans="1:17" ht="15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ht="15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71168.610000000001</v>
      </c>
      <c r="P9601">
        <v>122453</v>
      </c>
      <c r="Q9601" t="str">
        <f t="shared" si="152"/>
        <v>Street</v>
      </c>
    </row>
    <row r="9602" spans="1:17" ht="15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943.79999999999995</v>
      </c>
      <c r="P9602">
        <v>1468</v>
      </c>
      <c r="Q9602" t="str">
        <f t="shared" si="152"/>
        <v>Street</v>
      </c>
    </row>
    <row r="9603" spans="1:17" ht="15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ht="15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ht="15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805.19000000000005</v>
      </c>
      <c r="P9605">
        <v>2189</v>
      </c>
      <c r="Q9605" t="str">
        <f t="shared" si="152"/>
        <v>Street</v>
      </c>
    </row>
    <row r="9606" spans="1:17" ht="15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ht="15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318.73000000000002</v>
      </c>
      <c r="P9607">
        <v>772</v>
      </c>
      <c r="Q9607" t="str">
        <f t="shared" si="152"/>
        <v>3-Small C&amp;I</v>
      </c>
    </row>
    <row r="9608" spans="1:17" ht="15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ht="15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ht="15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ht="15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1803.4100000000001</v>
      </c>
      <c r="P9611">
        <v>4056</v>
      </c>
      <c r="Q9611" t="str">
        <f t="shared" si="152"/>
        <v>Street</v>
      </c>
    </row>
    <row r="9612" spans="1:17" ht="15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323975.97999999998</v>
      </c>
      <c r="P9612">
        <v>2491454</v>
      </c>
      <c r="Q9612" t="str">
        <f t="shared" si="152"/>
        <v>Street</v>
      </c>
    </row>
    <row r="9613" spans="1:17" ht="15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349.92000000000002</v>
      </c>
      <c r="P9613">
        <v>1823</v>
      </c>
      <c r="Q9613" t="str">
        <f t="shared" si="152"/>
        <v>3-Small C&amp;I</v>
      </c>
    </row>
    <row r="9614" spans="1:17" ht="15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si="153" ref="Q9614:Q9677">VLOOKUP(TRIM(J9614),S:T,2,FALSE)</f>
        <v>Street</v>
      </c>
    </row>
    <row r="9615" spans="1:17" ht="15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ht="15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ht="15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ht="15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882.78999999999996</v>
      </c>
      <c r="P9618">
        <v>4897</v>
      </c>
      <c r="Q9618" t="str">
        <f t="shared" si="153"/>
        <v>3-Small C&amp;I</v>
      </c>
    </row>
    <row r="9619" spans="1:17" ht="15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ht="15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7297.3400000000001</v>
      </c>
      <c r="P9620">
        <v>17472</v>
      </c>
      <c r="Q9620" t="str">
        <f t="shared" si="153"/>
        <v>1-Residential</v>
      </c>
    </row>
    <row r="9621" spans="1:17" ht="15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2398.8800000000001</v>
      </c>
      <c r="P9621">
        <v>7757</v>
      </c>
      <c r="Q9621" t="str">
        <f t="shared" si="153"/>
        <v>3-Small C&amp;I</v>
      </c>
    </row>
    <row r="9622" spans="1:17" ht="15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ht="15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4095.6900000000001</v>
      </c>
      <c r="P9623">
        <v>15125</v>
      </c>
      <c r="Q9623" t="str">
        <f t="shared" si="153"/>
        <v>2-Low Income Residential</v>
      </c>
    </row>
    <row r="9624" spans="1:17" ht="15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91.409999999999997</v>
      </c>
      <c r="P9624">
        <v>155</v>
      </c>
      <c r="Q9624" t="str">
        <f t="shared" si="153"/>
        <v>Street</v>
      </c>
    </row>
    <row r="9625" spans="1:17" ht="15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750.46000000000004</v>
      </c>
      <c r="P9625">
        <v>1311</v>
      </c>
      <c r="Q9625" t="str">
        <f t="shared" si="153"/>
        <v>Street</v>
      </c>
    </row>
    <row r="9626" spans="1:17" ht="15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102.18000000000001</v>
      </c>
      <c r="P9626">
        <v>401</v>
      </c>
      <c r="Q9626" t="str">
        <f t="shared" si="153"/>
        <v>Street</v>
      </c>
    </row>
    <row r="9627" spans="1:17" ht="15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ht="15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277033.77000000002</v>
      </c>
      <c r="P9628">
        <v>6706409</v>
      </c>
      <c r="Q9628" t="str">
        <f t="shared" si="153"/>
        <v>2-Low Income Residential</v>
      </c>
    </row>
    <row r="9629" spans="1:17" ht="15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2479.3400000000001</v>
      </c>
      <c r="P9629">
        <v>19012</v>
      </c>
      <c r="Q9629" t="str">
        <f t="shared" si="153"/>
        <v>3-Small C&amp;I</v>
      </c>
    </row>
    <row r="9630" spans="1:17" ht="15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1339.6300000000001</v>
      </c>
      <c r="P9630">
        <v>2248</v>
      </c>
      <c r="Q9630" t="str">
        <f t="shared" si="153"/>
        <v>Street</v>
      </c>
    </row>
    <row r="9631" spans="1:17" ht="15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1468.8299999999999</v>
      </c>
      <c r="P9631">
        <v>1806</v>
      </c>
      <c r="Q9631" t="str">
        <f t="shared" si="153"/>
        <v>Street</v>
      </c>
    </row>
    <row r="9632" spans="1:17" ht="15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8352.2700000000004</v>
      </c>
      <c r="P9632">
        <v>12123</v>
      </c>
      <c r="Q9632" t="str">
        <f t="shared" si="153"/>
        <v>Street</v>
      </c>
    </row>
    <row r="9633" spans="1:17" ht="15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8.2300000000000004</v>
      </c>
      <c r="P9633">
        <v>9</v>
      </c>
      <c r="Q9633" t="str">
        <f t="shared" si="153"/>
        <v>3-Small C&amp;I</v>
      </c>
    </row>
    <row r="9634" spans="1:17" ht="15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ht="15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ht="15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ht="15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ht="15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5147.2200000000003</v>
      </c>
      <c r="P9638">
        <v>14520</v>
      </c>
      <c r="Q9638" t="str">
        <f t="shared" si="153"/>
        <v>4-Medium C&amp;I</v>
      </c>
    </row>
    <row r="9639" spans="1:17" ht="15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ht="15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2503.5599999999999</v>
      </c>
      <c r="P9640">
        <v>19850</v>
      </c>
      <c r="Q9640" t="str">
        <f t="shared" si="153"/>
        <v>3-Small C&amp;I</v>
      </c>
    </row>
    <row r="9641" spans="1:17" ht="15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ht="15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5343.4700000000003</v>
      </c>
      <c r="P9642">
        <v>17853</v>
      </c>
      <c r="Q9642" t="str">
        <f t="shared" si="153"/>
        <v>3-Small C&amp;I</v>
      </c>
    </row>
    <row r="9643" spans="1:17" ht="15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ht="15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844.23000000000002</v>
      </c>
      <c r="P9644">
        <v>6540</v>
      </c>
      <c r="Q9644" t="str">
        <f t="shared" si="153"/>
        <v>3-Small C&amp;I</v>
      </c>
    </row>
    <row r="9645" spans="1:17" ht="15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ht="15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7709.0900000000001</v>
      </c>
      <c r="P9646">
        <v>3034701</v>
      </c>
      <c r="Q9646" t="str">
        <f t="shared" si="153"/>
        <v>OTHER</v>
      </c>
    </row>
    <row r="9647" spans="1:17" ht="15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3887.4699999999998</v>
      </c>
      <c r="P9647">
        <v>52216</v>
      </c>
      <c r="Q9647" t="str">
        <f t="shared" si="153"/>
        <v>5-Large C&amp;I</v>
      </c>
    </row>
    <row r="9648" spans="1:17" ht="15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22456.169999999998</v>
      </c>
      <c r="P9648">
        <v>177057</v>
      </c>
      <c r="Q9648" t="str">
        <f t="shared" si="153"/>
        <v>3-Small C&amp;I</v>
      </c>
    </row>
    <row r="9649" spans="1:17" ht="15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ht="15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18258.049999999999</v>
      </c>
      <c r="P9650">
        <v>180280</v>
      </c>
      <c r="Q9650" t="str">
        <f t="shared" si="153"/>
        <v>4-Medium C&amp;I</v>
      </c>
    </row>
    <row r="9651" spans="1:17" ht="15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482830.03999999998</v>
      </c>
      <c r="P9651">
        <v>1361396</v>
      </c>
      <c r="Q9651" t="str">
        <f t="shared" si="153"/>
        <v>1-Residential</v>
      </c>
    </row>
    <row r="9652" spans="1:17" ht="15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1270.4200000000001</v>
      </c>
      <c r="P9652">
        <v>3575</v>
      </c>
      <c r="Q9652" t="str">
        <f t="shared" si="153"/>
        <v>1-Residential</v>
      </c>
    </row>
    <row r="9653" spans="1:17" ht="15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4674.9499999999998</v>
      </c>
      <c r="P9653">
        <v>15084</v>
      </c>
      <c r="Q9653" t="str">
        <f t="shared" si="153"/>
        <v>3-Small C&amp;I</v>
      </c>
    </row>
    <row r="9654" spans="1:17" ht="15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ht="15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530.97000000000003</v>
      </c>
      <c r="P9655">
        <v>1657</v>
      </c>
      <c r="Q9655" t="str">
        <f t="shared" si="153"/>
        <v>3-Small C&amp;I</v>
      </c>
    </row>
    <row r="9656" spans="1:17" ht="15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ht="15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7235.9700000000003</v>
      </c>
      <c r="P9657">
        <v>110875</v>
      </c>
      <c r="Q9657" t="str">
        <f t="shared" si="153"/>
        <v>2-Low Income Residential</v>
      </c>
    </row>
    <row r="9658" spans="1:17" ht="15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2320.1100000000001</v>
      </c>
      <c r="P9658">
        <v>19625</v>
      </c>
      <c r="Q9658" t="str">
        <f t="shared" si="153"/>
        <v>3-Small C&amp;I</v>
      </c>
    </row>
    <row r="9659" spans="1:17" ht="15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657.20000000000005</v>
      </c>
      <c r="P9659">
        <v>4564</v>
      </c>
      <c r="Q9659" t="str">
        <f t="shared" si="153"/>
        <v>3-Small C&amp;I</v>
      </c>
    </row>
    <row r="9660" spans="1:17" ht="15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ht="15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ht="15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ht="15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4945.5100000000002</v>
      </c>
      <c r="P9663">
        <v>15447</v>
      </c>
      <c r="Q9663" t="str">
        <f t="shared" si="153"/>
        <v>3-Small C&amp;I</v>
      </c>
    </row>
    <row r="9664" spans="1:17" ht="15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5451.3999999999996</v>
      </c>
      <c r="P9664">
        <v>18725</v>
      </c>
      <c r="Q9664" t="str">
        <f t="shared" si="153"/>
        <v>4-Medium C&amp;I</v>
      </c>
    </row>
    <row r="9665" spans="1:17" ht="15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ht="15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ht="15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83182.630000000005</v>
      </c>
      <c r="P9667">
        <v>876422</v>
      </c>
      <c r="Q9667" t="str">
        <f t="shared" si="153"/>
        <v>5-Large C&amp;I</v>
      </c>
    </row>
    <row r="9668" spans="1:17" ht="15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ht="15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220726.07999999999</v>
      </c>
      <c r="P9669">
        <v>1642997</v>
      </c>
      <c r="Q9669" t="str">
        <f t="shared" si="153"/>
        <v>3-Small C&amp;I</v>
      </c>
    </row>
    <row r="9670" spans="1:17" ht="15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ht="15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40.109999999999999</v>
      </c>
      <c r="P9671">
        <v>543</v>
      </c>
      <c r="Q9671" t="str">
        <f t="shared" si="153"/>
        <v>3-Small C&amp;I</v>
      </c>
    </row>
    <row r="9672" spans="1:17" ht="15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5521.1400000000003</v>
      </c>
      <c r="P9672">
        <v>38537</v>
      </c>
      <c r="Q9672" t="str">
        <f t="shared" si="153"/>
        <v>3-Small C&amp;I</v>
      </c>
    </row>
    <row r="9673" spans="1:17" ht="15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ht="15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ht="15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727.23000000000002</v>
      </c>
      <c r="P9675">
        <v>2280</v>
      </c>
      <c r="Q9675" t="str">
        <f t="shared" si="153"/>
        <v>4-Medium C&amp;I</v>
      </c>
    </row>
    <row r="9676" spans="1:17" ht="15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ht="15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ht="15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si="154" ref="Q9678:Q9741">VLOOKUP(TRIM(J9678),S:T,2,FALSE)</f>
        <v>Street</v>
      </c>
    </row>
    <row r="9679" spans="1:17" ht="15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ht="15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3944.4699999999998</v>
      </c>
      <c r="P9680">
        <v>10887</v>
      </c>
      <c r="Q9680" t="str">
        <f t="shared" si="154"/>
        <v>1-Residential</v>
      </c>
    </row>
    <row r="9681" spans="1:17" ht="15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20981.470000000001</v>
      </c>
      <c r="P9681">
        <v>122066</v>
      </c>
      <c r="Q9681" t="str">
        <f t="shared" si="154"/>
        <v>1-Residential</v>
      </c>
    </row>
    <row r="9682" spans="1:17" ht="15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685.47000000000003</v>
      </c>
      <c r="P9682">
        <v>10849</v>
      </c>
      <c r="Q9682" t="str">
        <f t="shared" si="154"/>
        <v>2-Low Income Residential</v>
      </c>
    </row>
    <row r="9683" spans="1:17" ht="15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ht="15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32.920000000000002</v>
      </c>
      <c r="P9684">
        <v>132</v>
      </c>
      <c r="Q9684" t="str">
        <f t="shared" si="154"/>
        <v>Street</v>
      </c>
    </row>
    <row r="9685" spans="1:17" ht="15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ht="15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61008.300000000003</v>
      </c>
      <c r="P9686">
        <v>156246</v>
      </c>
      <c r="Q9686" t="str">
        <f t="shared" si="154"/>
        <v>1-Residential</v>
      </c>
    </row>
    <row r="9687" spans="1:17" ht="15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-166878.35000000001</v>
      </c>
      <c r="P9687">
        <v>603999</v>
      </c>
      <c r="Q9687" t="str">
        <f t="shared" si="154"/>
        <v>3-Small C&amp;I</v>
      </c>
    </row>
    <row r="9688" spans="1:17" ht="15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ht="15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20192.700000000001</v>
      </c>
      <c r="P9689">
        <v>80968</v>
      </c>
      <c r="Q9689" t="str">
        <f t="shared" si="154"/>
        <v>2-Low Income Residential</v>
      </c>
    </row>
    <row r="9690" spans="1:17" ht="15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124596.74000000001</v>
      </c>
      <c r="P9690">
        <v>383084</v>
      </c>
      <c r="Q9690" t="str">
        <f t="shared" si="154"/>
        <v>3-Small C&amp;I</v>
      </c>
    </row>
    <row r="9691" spans="1:17" ht="15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ht="15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136.06999999999999</v>
      </c>
      <c r="P9692">
        <v>296</v>
      </c>
      <c r="Q9692" t="str">
        <f t="shared" si="154"/>
        <v>3-Small C&amp;I</v>
      </c>
    </row>
    <row r="9693" spans="1:17" ht="15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7502.6899999999996</v>
      </c>
      <c r="P9693">
        <v>13680</v>
      </c>
      <c r="Q9693" t="str">
        <f t="shared" si="154"/>
        <v>Street</v>
      </c>
    </row>
    <row r="9694" spans="1:17" ht="15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19356.639999999999</v>
      </c>
      <c r="P9694">
        <v>34235</v>
      </c>
      <c r="Q9694" t="str">
        <f t="shared" si="154"/>
        <v>Street</v>
      </c>
    </row>
    <row r="9695" spans="1:17" ht="15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ht="15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13.880000000000001</v>
      </c>
      <c r="P9696">
        <v>54</v>
      </c>
      <c r="Q9696" t="str">
        <f t="shared" si="154"/>
        <v>OTHER</v>
      </c>
    </row>
    <row r="9697" spans="1:17" ht="15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ht="15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2051540.3100000001</v>
      </c>
      <c r="P9698">
        <v>43630008</v>
      </c>
      <c r="Q9698" t="str">
        <f t="shared" si="154"/>
        <v>2-Low Income Residential</v>
      </c>
    </row>
    <row r="9699" spans="1:17" ht="15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ht="15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60006.949999999997</v>
      </c>
      <c r="P9700">
        <v>396548</v>
      </c>
      <c r="Q9700" t="str">
        <f t="shared" si="154"/>
        <v>3-Small C&amp;I</v>
      </c>
    </row>
    <row r="9701" spans="1:17" ht="15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404378.29999999999</v>
      </c>
      <c r="P9701">
        <v>1160981</v>
      </c>
      <c r="Q9701" t="str">
        <f t="shared" si="154"/>
        <v>1-Residential</v>
      </c>
    </row>
    <row r="9702" spans="1:17" ht="15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-4.0099999999999998</v>
      </c>
      <c r="P9702">
        <v>-7</v>
      </c>
      <c r="Q9702" t="str">
        <f t="shared" si="154"/>
        <v>1-Residential</v>
      </c>
    </row>
    <row r="9703" spans="1:17" ht="15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1573147.0700000001</v>
      </c>
      <c r="P9703">
        <v>46623094</v>
      </c>
      <c r="Q9703" t="str">
        <f t="shared" si="154"/>
        <v>3-Small C&amp;I</v>
      </c>
    </row>
    <row r="9704" spans="1:17" ht="15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821.91999999999996</v>
      </c>
      <c r="P9704">
        <v>3709</v>
      </c>
      <c r="Q9704" t="str">
        <f t="shared" si="154"/>
        <v>2-Low Income Residential</v>
      </c>
    </row>
    <row r="9705" spans="1:17" ht="15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26942.060000000001</v>
      </c>
      <c r="P9705">
        <v>81457</v>
      </c>
      <c r="Q9705" t="str">
        <f t="shared" si="154"/>
        <v>3-Small C&amp;I</v>
      </c>
    </row>
    <row r="9706" spans="1:17" ht="15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ht="15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ht="15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-584.51999999999998</v>
      </c>
      <c r="P9708">
        <v>174778</v>
      </c>
      <c r="Q9708" t="str">
        <f t="shared" si="154"/>
        <v>3-Small C&amp;I</v>
      </c>
    </row>
    <row r="9709" spans="1:17" ht="15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ht="15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209.63999999999999</v>
      </c>
      <c r="P9710">
        <v>580</v>
      </c>
      <c r="Q9710" t="str">
        <f t="shared" si="154"/>
        <v>3-Small C&amp;I</v>
      </c>
    </row>
    <row r="9711" spans="1:17" ht="15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6158.1199999999999</v>
      </c>
      <c r="P9711">
        <v>15587</v>
      </c>
      <c r="Q9711" t="str">
        <f t="shared" si="154"/>
        <v>3-Small C&amp;I</v>
      </c>
    </row>
    <row r="9712" spans="1:17" ht="15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14105.309999999999</v>
      </c>
      <c r="P9712">
        <v>45520</v>
      </c>
      <c r="Q9712" t="str">
        <f t="shared" si="154"/>
        <v>4-Medium C&amp;I</v>
      </c>
    </row>
    <row r="9713" spans="1:17" ht="15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ht="15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182727.32999999999</v>
      </c>
      <c r="P9714">
        <v>702358</v>
      </c>
      <c r="Q9714" t="str">
        <f t="shared" si="154"/>
        <v>4-Medium C&amp;I</v>
      </c>
    </row>
    <row r="9715" spans="1:17" ht="15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249886.92000000001</v>
      </c>
      <c r="P9715">
        <v>891307</v>
      </c>
      <c r="Q9715" t="str">
        <f t="shared" si="154"/>
        <v>4-Medium C&amp;I</v>
      </c>
    </row>
    <row r="9716" spans="1:17" ht="15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99992.910000000003</v>
      </c>
      <c r="P9716">
        <v>208425</v>
      </c>
      <c r="Q9716" t="str">
        <f t="shared" si="154"/>
        <v>Street</v>
      </c>
    </row>
    <row r="9717" spans="1:17" ht="15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160136.89999999999</v>
      </c>
      <c r="P9717">
        <v>327146</v>
      </c>
      <c r="Q9717" t="str">
        <f t="shared" si="154"/>
        <v>Street</v>
      </c>
    </row>
    <row r="9718" spans="1:17" ht="15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347109.52000000002</v>
      </c>
      <c r="P9718">
        <v>1142104</v>
      </c>
      <c r="Q9718" t="str">
        <f t="shared" si="154"/>
        <v>Street</v>
      </c>
    </row>
    <row r="9719" spans="1:17" ht="15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ht="15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ht="15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3553334.6200000001</v>
      </c>
      <c r="P9721">
        <v>15782200</v>
      </c>
      <c r="Q9721" t="str">
        <f t="shared" si="154"/>
        <v>5-Large C&amp;I</v>
      </c>
    </row>
    <row r="9722" spans="1:17" ht="15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ht="15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491452.42999999999</v>
      </c>
      <c r="P9723">
        <v>3010544</v>
      </c>
      <c r="Q9723" t="str">
        <f t="shared" si="154"/>
        <v>1-Residential</v>
      </c>
    </row>
    <row r="9724" spans="1:17" ht="15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ht="15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ht="15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60131.620000000003</v>
      </c>
      <c r="P9726">
        <v>399385</v>
      </c>
      <c r="Q9726" t="str">
        <f t="shared" si="154"/>
        <v>3-Small C&amp;I</v>
      </c>
    </row>
    <row r="9727" spans="1:17" ht="15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ht="15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ht="15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ht="15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740654.52000000002</v>
      </c>
      <c r="P9730">
        <v>7181938</v>
      </c>
      <c r="Q9730" t="str">
        <f t="shared" si="154"/>
        <v>4-Medium C&amp;I</v>
      </c>
    </row>
    <row r="9731" spans="1:17" ht="15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480306.07000000001</v>
      </c>
      <c r="P9731">
        <v>4513354</v>
      </c>
      <c r="Q9731" t="str">
        <f t="shared" si="154"/>
        <v>4-Medium C&amp;I</v>
      </c>
    </row>
    <row r="9732" spans="1:17" ht="15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ht="15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94.489999999999995</v>
      </c>
      <c r="P9733">
        <v>292</v>
      </c>
      <c r="Q9733" t="str">
        <f t="shared" si="154"/>
        <v>3-Small C&amp;I</v>
      </c>
    </row>
    <row r="9734" spans="1:17" ht="15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39.899999999999999</v>
      </c>
      <c r="P9734">
        <v>94</v>
      </c>
      <c r="Q9734" t="str">
        <f t="shared" si="154"/>
        <v>3-Small C&amp;I</v>
      </c>
    </row>
    <row r="9735" spans="1:17" ht="15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ht="15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866686.58999999997</v>
      </c>
      <c r="P9736">
        <v>3102788</v>
      </c>
      <c r="Q9736" t="str">
        <f t="shared" si="154"/>
        <v>4-Medium C&amp;I</v>
      </c>
    </row>
    <row r="9737" spans="1:17" ht="15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ht="15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5348.2399999999998</v>
      </c>
      <c r="P9738">
        <v>11090</v>
      </c>
      <c r="Q9738" t="str">
        <f t="shared" si="154"/>
        <v>Street</v>
      </c>
    </row>
    <row r="9739" spans="1:17" ht="15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17403.709999999999</v>
      </c>
      <c r="P9739">
        <v>58928</v>
      </c>
      <c r="Q9739" t="str">
        <f t="shared" si="154"/>
        <v>Street</v>
      </c>
    </row>
    <row r="9740" spans="1:17" ht="15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5104.6700000000001</v>
      </c>
      <c r="P9740">
        <v>19000</v>
      </c>
      <c r="Q9740" t="str">
        <f t="shared" si="154"/>
        <v>5-Large C&amp;I</v>
      </c>
    </row>
    <row r="9741" spans="1:17" ht="15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758856.21999999997</v>
      </c>
      <c r="P9741">
        <v>3056072</v>
      </c>
      <c r="Q9741" t="str">
        <f t="shared" si="154"/>
        <v>5-Large C&amp;I</v>
      </c>
    </row>
    <row r="9742" spans="1:17" ht="15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si="155" ref="Q9742:Q9805">VLOOKUP(TRIM(J9742),S:T,2,FALSE)</f>
        <v>5-Large C&amp;I</v>
      </c>
    </row>
    <row r="9743" spans="1:17" ht="15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530078.47999999998</v>
      </c>
      <c r="P9743">
        <v>4032427</v>
      </c>
      <c r="Q9743" t="str">
        <f t="shared" si="155"/>
        <v>3-Small C&amp;I</v>
      </c>
    </row>
    <row r="9744" spans="1:17" ht="15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47.030000000000001</v>
      </c>
      <c r="P9744">
        <v>300</v>
      </c>
      <c r="Q9744" t="str">
        <f t="shared" si="155"/>
        <v>3-Small C&amp;I</v>
      </c>
    </row>
    <row r="9745" spans="1:17" ht="15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ht="15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1337.6600000000001</v>
      </c>
      <c r="P9746">
        <v>4286</v>
      </c>
      <c r="Q9746" t="str">
        <f t="shared" si="155"/>
        <v>3-Small C&amp;I</v>
      </c>
    </row>
    <row r="9747" spans="1:17" ht="15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48883.900000000001</v>
      </c>
      <c r="P9747">
        <v>83743</v>
      </c>
      <c r="Q9747" t="str">
        <f t="shared" si="155"/>
        <v>Street</v>
      </c>
    </row>
    <row r="9748" spans="1:17" ht="15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54902.610000000001</v>
      </c>
      <c r="P9748">
        <v>73182</v>
      </c>
      <c r="Q9748" t="str">
        <f t="shared" si="155"/>
        <v>Street</v>
      </c>
    </row>
    <row r="9749" spans="1:17" ht="15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ht="15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63951.660000000003</v>
      </c>
      <c r="P9750">
        <v>111392</v>
      </c>
      <c r="Q9750" t="str">
        <f t="shared" si="155"/>
        <v>Street</v>
      </c>
    </row>
    <row r="9751" spans="1:17" ht="15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929.36000000000001</v>
      </c>
      <c r="P9751">
        <v>1344</v>
      </c>
      <c r="Q9751" t="str">
        <f t="shared" si="155"/>
        <v>Street</v>
      </c>
    </row>
    <row r="9752" spans="1:17" ht="15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21224.529999999999</v>
      </c>
      <c r="P9752">
        <v>37889</v>
      </c>
      <c r="Q9752" t="str">
        <f t="shared" si="155"/>
        <v>Street</v>
      </c>
    </row>
    <row r="9753" spans="1:17" ht="15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53357.099999999999</v>
      </c>
      <c r="P9753">
        <v>176296</v>
      </c>
      <c r="Q9753" t="str">
        <f t="shared" si="155"/>
        <v>Street</v>
      </c>
    </row>
    <row r="9754" spans="1:17" ht="15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658.30999999999995</v>
      </c>
      <c r="P9754">
        <v>2001</v>
      </c>
      <c r="Q9754" t="str">
        <f t="shared" si="155"/>
        <v>Street</v>
      </c>
    </row>
    <row r="9755" spans="1:17" ht="15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12.880000000000001</v>
      </c>
      <c r="P9755">
        <v>18</v>
      </c>
      <c r="Q9755" t="str">
        <f t="shared" si="155"/>
        <v>3-Small C&amp;I</v>
      </c>
    </row>
    <row r="9756" spans="1:17" ht="15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291.99000000000001</v>
      </c>
      <c r="P9756">
        <v>761</v>
      </c>
      <c r="Q9756" t="str">
        <f t="shared" si="155"/>
        <v>3-Small C&amp;I</v>
      </c>
    </row>
    <row r="9757" spans="1:17" ht="15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547349.90000000002</v>
      </c>
      <c r="P9757">
        <v>870961</v>
      </c>
      <c r="Q9757" t="str">
        <f t="shared" si="155"/>
        <v>Street</v>
      </c>
    </row>
    <row r="9758" spans="1:17" ht="15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83414.889999999999</v>
      </c>
      <c r="P9758">
        <v>263798</v>
      </c>
      <c r="Q9758" t="str">
        <f t="shared" si="155"/>
        <v>Street</v>
      </c>
    </row>
    <row r="9759" spans="1:17" ht="15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ht="15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1822.5699999999999</v>
      </c>
      <c r="P9760">
        <v>3713</v>
      </c>
      <c r="Q9760" t="str">
        <f t="shared" si="155"/>
        <v>Street</v>
      </c>
    </row>
    <row r="9761" spans="1:17" ht="15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ht="15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ht="15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ht="15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ht="15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2124.8800000000001</v>
      </c>
      <c r="P9765">
        <v>481</v>
      </c>
      <c r="Q9765" t="str">
        <f t="shared" si="155"/>
        <v>Street</v>
      </c>
    </row>
    <row r="9766" spans="1:17" ht="15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1341.8399999999999</v>
      </c>
      <c r="P9766">
        <v>356</v>
      </c>
      <c r="Q9766" t="str">
        <f t="shared" si="155"/>
        <v>Street</v>
      </c>
    </row>
    <row r="9767" spans="1:17" ht="15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854.80999999999995</v>
      </c>
      <c r="P9767">
        <v>4611</v>
      </c>
      <c r="Q9767" t="str">
        <f t="shared" si="155"/>
        <v>3-Small C&amp;I</v>
      </c>
    </row>
    <row r="9768" spans="1:17" ht="15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ht="15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5796.2200000000003</v>
      </c>
      <c r="P9769">
        <v>14925</v>
      </c>
      <c r="Q9769" t="str">
        <f t="shared" si="155"/>
        <v>1-Residential</v>
      </c>
    </row>
    <row r="9770" spans="1:17" ht="15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2060.5999999999999</v>
      </c>
      <c r="P9770">
        <v>6500</v>
      </c>
      <c r="Q9770" t="str">
        <f t="shared" si="155"/>
        <v>3-Small C&amp;I</v>
      </c>
    </row>
    <row r="9771" spans="1:17" ht="15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ht="15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3890.4899999999998</v>
      </c>
      <c r="P9772">
        <v>15469</v>
      </c>
      <c r="Q9772" t="str">
        <f t="shared" si="155"/>
        <v>2-Low Income Residential</v>
      </c>
    </row>
    <row r="9773" spans="1:17" ht="15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90.129999999999995</v>
      </c>
      <c r="P9773">
        <v>143</v>
      </c>
      <c r="Q9773" t="str">
        <f t="shared" si="155"/>
        <v>Street</v>
      </c>
    </row>
    <row r="9774" spans="1:17" ht="15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672.35000000000002</v>
      </c>
      <c r="P9774">
        <v>1213</v>
      </c>
      <c r="Q9774" t="str">
        <f t="shared" si="155"/>
        <v>Street</v>
      </c>
    </row>
    <row r="9775" spans="1:17" ht="15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104.09999999999999</v>
      </c>
      <c r="P9775">
        <v>368</v>
      </c>
      <c r="Q9775" t="str">
        <f t="shared" si="155"/>
        <v>Street</v>
      </c>
    </row>
    <row r="9776" spans="1:17" ht="15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ht="15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272742.79999999999</v>
      </c>
      <c r="P9777">
        <v>6091834</v>
      </c>
      <c r="Q9777" t="str">
        <f t="shared" si="155"/>
        <v>2-Low Income Residential</v>
      </c>
    </row>
    <row r="9778" spans="1:17" ht="15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ht="15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ht="15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ht="15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8410.3400000000001</v>
      </c>
      <c r="P9781">
        <v>11108</v>
      </c>
      <c r="Q9781" t="str">
        <f t="shared" si="155"/>
        <v>Street</v>
      </c>
    </row>
    <row r="9782" spans="1:17" ht="15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8.3300000000000001</v>
      </c>
      <c r="P9782">
        <v>9</v>
      </c>
      <c r="Q9782" t="str">
        <f t="shared" si="155"/>
        <v>3-Small C&amp;I</v>
      </c>
    </row>
    <row r="9783" spans="1:17" ht="15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81.030000000000001</v>
      </c>
      <c r="P9783">
        <v>378</v>
      </c>
      <c r="Q9783" t="str">
        <f t="shared" si="155"/>
        <v>Street</v>
      </c>
    </row>
    <row r="9784" spans="1:17" ht="15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ht="15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167.22999999999999</v>
      </c>
      <c r="P9785">
        <v>472</v>
      </c>
      <c r="Q9785" t="str">
        <f t="shared" si="155"/>
        <v>1-Residential</v>
      </c>
    </row>
    <row r="9786" spans="1:17" ht="15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7282.7600000000002</v>
      </c>
      <c r="P9786">
        <v>24635</v>
      </c>
      <c r="Q9786" t="str">
        <f t="shared" si="155"/>
        <v>3-Small C&amp;I</v>
      </c>
    </row>
    <row r="9787" spans="1:17" ht="15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3316.6500000000001</v>
      </c>
      <c r="P9787">
        <v>11960</v>
      </c>
      <c r="Q9787" t="str">
        <f t="shared" si="155"/>
        <v>4-Medium C&amp;I</v>
      </c>
    </row>
    <row r="9788" spans="1:17" ht="15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36577.830000000002</v>
      </c>
      <c r="P9788">
        <v>170100</v>
      </c>
      <c r="Q9788" t="str">
        <f t="shared" si="155"/>
        <v>5-Large C&amp;I</v>
      </c>
    </row>
    <row r="9789" spans="1:17" ht="15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2753.8899999999999</v>
      </c>
      <c r="P9789">
        <v>20460</v>
      </c>
      <c r="Q9789" t="str">
        <f t="shared" si="155"/>
        <v>3-Small C&amp;I</v>
      </c>
    </row>
    <row r="9790" spans="1:17" ht="15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ht="15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2135.5900000000001</v>
      </c>
      <c r="P9791">
        <v>7166</v>
      </c>
      <c r="Q9791" t="str">
        <f t="shared" si="155"/>
        <v>3-Small C&amp;I</v>
      </c>
    </row>
    <row r="9792" spans="1:17" ht="15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ht="15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291.74000000000001</v>
      </c>
      <c r="P9793">
        <v>2298</v>
      </c>
      <c r="Q9793" t="str">
        <f t="shared" si="155"/>
        <v>3-Small C&amp;I</v>
      </c>
    </row>
    <row r="9794" spans="1:17" ht="15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11244.950000000001</v>
      </c>
      <c r="P9794">
        <v>43200</v>
      </c>
      <c r="Q9794" t="str">
        <f t="shared" si="155"/>
        <v>4-Medium C&amp;I</v>
      </c>
    </row>
    <row r="9795" spans="1:17" ht="15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ht="15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4383.0699999999997</v>
      </c>
      <c r="P9796">
        <v>56327</v>
      </c>
      <c r="Q9796" t="str">
        <f t="shared" si="155"/>
        <v>5-Large C&amp;I</v>
      </c>
    </row>
    <row r="9797" spans="1:17" ht="15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ht="15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418.32999999999998</v>
      </c>
      <c r="P9798">
        <v>2844</v>
      </c>
      <c r="Q9798" t="str">
        <f t="shared" si="155"/>
        <v>3-Small C&amp;I</v>
      </c>
    </row>
    <row r="9799" spans="1:17" ht="15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ht="15">
      <c r="A9800" s="578">
        <v>4</v>
      </c>
      <c r="B9800" s="579" t="s">
        <v>249</v>
      </c>
      <c r="C9800" s="580">
        <v>2024</v>
      </c>
      <c r="D9800" s="580">
        <v>4</v>
      </c>
      <c r="E9800" s="579" t="s">
        <v>565</v>
      </c>
      <c r="F9800" s="572">
        <v>1</v>
      </c>
      <c r="G9800" s="579" t="s">
        <v>383</v>
      </c>
      <c r="H9800" s="579" t="s">
        <v>384</v>
      </c>
      <c r="I9800" s="579" t="s">
        <v>385</v>
      </c>
      <c r="J9800" s="579" t="s">
        <v>547</v>
      </c>
      <c r="K9800" s="579" t="s">
        <v>386</v>
      </c>
      <c r="L9800" s="579" t="s">
        <v>523</v>
      </c>
      <c r="M9800" s="579" t="s">
        <v>387</v>
      </c>
      <c r="N9800" s="581">
        <v>1759</v>
      </c>
      <c r="O9800" s="582">
        <v>453660.46000000002</v>
      </c>
      <c r="P9800" s="581">
        <v>1261073</v>
      </c>
      <c r="Q9800" t="str">
        <f t="shared" si="155"/>
        <v>1-Residential</v>
      </c>
    </row>
    <row r="9801" spans="1:17" ht="15">
      <c r="A9801" s="573">
        <v>4</v>
      </c>
      <c r="B9801" s="574" t="s">
        <v>249</v>
      </c>
      <c r="C9801" s="575">
        <v>2024</v>
      </c>
      <c r="D9801" s="575">
        <v>4</v>
      </c>
      <c r="E9801" s="574" t="s">
        <v>565</v>
      </c>
      <c r="F9801" s="585">
        <v>1</v>
      </c>
      <c r="G9801" s="574" t="s">
        <v>383</v>
      </c>
      <c r="H9801" s="574" t="s">
        <v>388</v>
      </c>
      <c r="I9801" s="574" t="s">
        <v>389</v>
      </c>
      <c r="J9801" s="574" t="s">
        <v>547</v>
      </c>
      <c r="K9801" s="574" t="s">
        <v>386</v>
      </c>
      <c r="L9801" s="574" t="s">
        <v>523</v>
      </c>
      <c r="M9801" s="574" t="s">
        <v>387</v>
      </c>
      <c r="N9801" s="576">
        <v>2</v>
      </c>
      <c r="O9801" s="577">
        <v>1413.46</v>
      </c>
      <c r="P9801" s="576">
        <v>4022</v>
      </c>
      <c r="Q9801" t="str">
        <f t="shared" si="155"/>
        <v>1-Residential</v>
      </c>
    </row>
    <row r="9802" spans="1:17" ht="15">
      <c r="A9802" s="578">
        <v>4</v>
      </c>
      <c r="B9802" s="579" t="s">
        <v>249</v>
      </c>
      <c r="C9802" s="580">
        <v>2024</v>
      </c>
      <c r="D9802" s="580">
        <v>4</v>
      </c>
      <c r="E9802" s="579" t="s">
        <v>565</v>
      </c>
      <c r="F9802" s="572">
        <v>1</v>
      </c>
      <c r="G9802" s="579" t="s">
        <v>383</v>
      </c>
      <c r="H9802" s="579" t="s">
        <v>390</v>
      </c>
      <c r="I9802" s="579" t="s">
        <v>391</v>
      </c>
      <c r="J9802" s="579" t="s">
        <v>548</v>
      </c>
      <c r="K9802" s="579" t="s">
        <v>392</v>
      </c>
      <c r="L9802" s="579" t="s">
        <v>523</v>
      </c>
      <c r="M9802" s="579" t="s">
        <v>387</v>
      </c>
      <c r="N9802" s="581">
        <v>14</v>
      </c>
      <c r="O9802" s="582">
        <v>4877.3299999999999</v>
      </c>
      <c r="P9802" s="581">
        <v>15144</v>
      </c>
      <c r="Q9802" t="str">
        <f t="shared" si="155"/>
        <v>3-Small C&amp;I</v>
      </c>
    </row>
    <row r="9803" spans="1:17" ht="15">
      <c r="A9803" s="573">
        <v>4</v>
      </c>
      <c r="B9803" s="574" t="s">
        <v>249</v>
      </c>
      <c r="C9803" s="575">
        <v>2024</v>
      </c>
      <c r="D9803" s="575">
        <v>4</v>
      </c>
      <c r="E9803" s="574" t="s">
        <v>565</v>
      </c>
      <c r="F9803" s="585">
        <v>1</v>
      </c>
      <c r="G9803" s="574" t="s">
        <v>383</v>
      </c>
      <c r="H9803" s="574" t="s">
        <v>393</v>
      </c>
      <c r="I9803" s="574" t="s">
        <v>394</v>
      </c>
      <c r="J9803" s="574" t="s">
        <v>549</v>
      </c>
      <c r="K9803" s="574" t="s">
        <v>395</v>
      </c>
      <c r="L9803" s="574" t="s">
        <v>523</v>
      </c>
      <c r="M9803" s="574" t="s">
        <v>387</v>
      </c>
      <c r="N9803" s="576">
        <v>36</v>
      </c>
      <c r="O9803" s="577">
        <v>7768.3800000000001</v>
      </c>
      <c r="P9803" s="576">
        <v>33894</v>
      </c>
      <c r="Q9803" t="str">
        <f t="shared" si="155"/>
        <v>2-Low Income Residential</v>
      </c>
    </row>
    <row r="9804" spans="1:17" ht="15">
      <c r="A9804" s="578">
        <v>4</v>
      </c>
      <c r="B9804" s="579" t="s">
        <v>249</v>
      </c>
      <c r="C9804" s="580">
        <v>2024</v>
      </c>
      <c r="D9804" s="580">
        <v>4</v>
      </c>
      <c r="E9804" s="579" t="s">
        <v>565</v>
      </c>
      <c r="F9804" s="572">
        <v>1</v>
      </c>
      <c r="G9804" s="579" t="s">
        <v>383</v>
      </c>
      <c r="H9804" s="579" t="s">
        <v>396</v>
      </c>
      <c r="I9804" s="579" t="s">
        <v>397</v>
      </c>
      <c r="J9804" s="579" t="s">
        <v>551</v>
      </c>
      <c r="K9804" s="579" t="s">
        <v>398</v>
      </c>
      <c r="L9804" s="579" t="s">
        <v>523</v>
      </c>
      <c r="M9804" s="579" t="s">
        <v>387</v>
      </c>
      <c r="N9804" s="581">
        <v>3</v>
      </c>
      <c r="O9804" s="582">
        <v>501.18000000000001</v>
      </c>
      <c r="P9804" s="581">
        <v>1505</v>
      </c>
      <c r="Q9804" t="str">
        <f t="shared" si="155"/>
        <v>3-Small C&amp;I</v>
      </c>
    </row>
    <row r="9805" spans="1:17" ht="15">
      <c r="A9805" s="573">
        <v>4</v>
      </c>
      <c r="B9805" s="574" t="s">
        <v>249</v>
      </c>
      <c r="C9805" s="575">
        <v>2024</v>
      </c>
      <c r="D9805" s="575">
        <v>4</v>
      </c>
      <c r="E9805" s="574" t="s">
        <v>565</v>
      </c>
      <c r="F9805" s="585">
        <v>1</v>
      </c>
      <c r="G9805" s="574" t="s">
        <v>383</v>
      </c>
      <c r="H9805" s="574" t="s">
        <v>399</v>
      </c>
      <c r="I9805" s="574" t="s">
        <v>400</v>
      </c>
      <c r="J9805" s="574" t="s">
        <v>547</v>
      </c>
      <c r="K9805" s="574" t="s">
        <v>386</v>
      </c>
      <c r="L9805" s="574" t="s">
        <v>524</v>
      </c>
      <c r="M9805" s="574" t="s">
        <v>401</v>
      </c>
      <c r="N9805" s="576">
        <v>10473</v>
      </c>
      <c r="O9805" s="577">
        <v>1292877.48</v>
      </c>
      <c r="P9805" s="576">
        <v>7242988</v>
      </c>
      <c r="Q9805" t="str">
        <f t="shared" si="155"/>
        <v>1-Residential</v>
      </c>
    </row>
    <row r="9806" spans="1:17" ht="15">
      <c r="A9806" s="578">
        <v>4</v>
      </c>
      <c r="B9806" s="579" t="s">
        <v>249</v>
      </c>
      <c r="C9806" s="580">
        <v>2024</v>
      </c>
      <c r="D9806" s="580">
        <v>4</v>
      </c>
      <c r="E9806" s="579" t="s">
        <v>565</v>
      </c>
      <c r="F9806" s="572">
        <v>1</v>
      </c>
      <c r="G9806" s="579" t="s">
        <v>383</v>
      </c>
      <c r="H9806" s="579" t="s">
        <v>402</v>
      </c>
      <c r="I9806" s="579" t="s">
        <v>403</v>
      </c>
      <c r="J9806" s="579" t="s">
        <v>549</v>
      </c>
      <c r="K9806" s="579" t="s">
        <v>395</v>
      </c>
      <c r="L9806" s="579" t="s">
        <v>524</v>
      </c>
      <c r="M9806" s="579" t="s">
        <v>401</v>
      </c>
      <c r="N9806" s="581">
        <v>116</v>
      </c>
      <c r="O9806" s="582">
        <v>6694.1199999999999</v>
      </c>
      <c r="P9806" s="581">
        <v>96515</v>
      </c>
      <c r="Q9806" t="str">
        <f t="shared" si="156" ref="Q9806:Q9869">VLOOKUP(TRIM(J9806),S:T,2,FALSE)</f>
        <v>2-Low Income Residential</v>
      </c>
    </row>
    <row r="9807" spans="1:17" ht="15">
      <c r="A9807" s="573">
        <v>4</v>
      </c>
      <c r="B9807" s="574" t="s">
        <v>249</v>
      </c>
      <c r="C9807" s="575">
        <v>2024</v>
      </c>
      <c r="D9807" s="575">
        <v>4</v>
      </c>
      <c r="E9807" s="574" t="s">
        <v>565</v>
      </c>
      <c r="F9807" s="585">
        <v>1</v>
      </c>
      <c r="G9807" s="574" t="s">
        <v>383</v>
      </c>
      <c r="H9807" s="574" t="s">
        <v>404</v>
      </c>
      <c r="I9807" s="574" t="s">
        <v>405</v>
      </c>
      <c r="J9807" s="574" t="s">
        <v>548</v>
      </c>
      <c r="K9807" s="574" t="s">
        <v>392</v>
      </c>
      <c r="L9807" s="574" t="s">
        <v>524</v>
      </c>
      <c r="M9807" s="574" t="s">
        <v>401</v>
      </c>
      <c r="N9807" s="576">
        <v>36</v>
      </c>
      <c r="O9807" s="577">
        <v>2711.4299999999998</v>
      </c>
      <c r="P9807" s="576">
        <v>20622</v>
      </c>
      <c r="Q9807" t="str">
        <f t="shared" si="156"/>
        <v>3-Small C&amp;I</v>
      </c>
    </row>
    <row r="9808" spans="1:17" ht="15">
      <c r="A9808" s="578">
        <v>4</v>
      </c>
      <c r="B9808" s="579" t="s">
        <v>249</v>
      </c>
      <c r="C9808" s="580">
        <v>2024</v>
      </c>
      <c r="D9808" s="580">
        <v>4</v>
      </c>
      <c r="E9808" s="579" t="s">
        <v>565</v>
      </c>
      <c r="F9808" s="572">
        <v>1</v>
      </c>
      <c r="G9808" s="579" t="s">
        <v>383</v>
      </c>
      <c r="H9808" s="579" t="s">
        <v>406</v>
      </c>
      <c r="I9808" s="579" t="s">
        <v>407</v>
      </c>
      <c r="J9808" s="579" t="s">
        <v>551</v>
      </c>
      <c r="K9808" s="579" t="s">
        <v>398</v>
      </c>
      <c r="L9808" s="579" t="s">
        <v>524</v>
      </c>
      <c r="M9808" s="579" t="s">
        <v>401</v>
      </c>
      <c r="N9808" s="581">
        <v>4</v>
      </c>
      <c r="O9808" s="582">
        <v>373.61000000000001</v>
      </c>
      <c r="P9808" s="581">
        <v>2374</v>
      </c>
      <c r="Q9808" t="str">
        <f t="shared" si="156"/>
        <v>3-Small C&amp;I</v>
      </c>
    </row>
    <row r="9809" spans="1:17" ht="15">
      <c r="A9809" s="573">
        <v>4</v>
      </c>
      <c r="B9809" s="574" t="s">
        <v>249</v>
      </c>
      <c r="C9809" s="575">
        <v>2024</v>
      </c>
      <c r="D9809" s="575">
        <v>4</v>
      </c>
      <c r="E9809" s="574" t="s">
        <v>565</v>
      </c>
      <c r="F9809" s="585">
        <v>3</v>
      </c>
      <c r="G9809" s="574" t="s">
        <v>408</v>
      </c>
      <c r="H9809" s="574" t="s">
        <v>384</v>
      </c>
      <c r="I9809" s="574" t="s">
        <v>385</v>
      </c>
      <c r="J9809" s="574" t="s">
        <v>547</v>
      </c>
      <c r="K9809" s="574" t="s">
        <v>386</v>
      </c>
      <c r="L9809" s="574" t="s">
        <v>525</v>
      </c>
      <c r="M9809" s="574" t="s">
        <v>409</v>
      </c>
      <c r="N9809" s="576">
        <v>10</v>
      </c>
      <c r="O9809" s="577">
        <v>1547.8499999999999</v>
      </c>
      <c r="P9809" s="576">
        <v>4192</v>
      </c>
      <c r="Q9809" t="str">
        <f t="shared" si="156"/>
        <v>1-Residential</v>
      </c>
    </row>
    <row r="9810" spans="1:17" ht="15">
      <c r="A9810" s="578">
        <v>4</v>
      </c>
      <c r="B9810" s="579" t="s">
        <v>249</v>
      </c>
      <c r="C9810" s="580">
        <v>2024</v>
      </c>
      <c r="D9810" s="580">
        <v>4</v>
      </c>
      <c r="E9810" s="579" t="s">
        <v>565</v>
      </c>
      <c r="F9810" s="572">
        <v>3</v>
      </c>
      <c r="G9810" s="579" t="s">
        <v>408</v>
      </c>
      <c r="H9810" s="579" t="s">
        <v>390</v>
      </c>
      <c r="I9810" s="579" t="s">
        <v>391</v>
      </c>
      <c r="J9810" s="579" t="s">
        <v>548</v>
      </c>
      <c r="K9810" s="579" t="s">
        <v>392</v>
      </c>
      <c r="L9810" s="579" t="s">
        <v>525</v>
      </c>
      <c r="M9810" s="579" t="s">
        <v>409</v>
      </c>
      <c r="N9810" s="581">
        <v>185</v>
      </c>
      <c r="O9810" s="582">
        <v>40183.110000000001</v>
      </c>
      <c r="P9810" s="581">
        <v>123069</v>
      </c>
      <c r="Q9810" t="str">
        <f t="shared" si="156"/>
        <v>3-Small C&amp;I</v>
      </c>
    </row>
    <row r="9811" spans="1:17" ht="15">
      <c r="A9811" s="573">
        <v>4</v>
      </c>
      <c r="B9811" s="574" t="s">
        <v>249</v>
      </c>
      <c r="C9811" s="575">
        <v>2024</v>
      </c>
      <c r="D9811" s="575">
        <v>4</v>
      </c>
      <c r="E9811" s="574" t="s">
        <v>565</v>
      </c>
      <c r="F9811" s="585">
        <v>3</v>
      </c>
      <c r="G9811" s="574" t="s">
        <v>408</v>
      </c>
      <c r="H9811" s="574" t="s">
        <v>413</v>
      </c>
      <c r="I9811" s="574" t="s">
        <v>414</v>
      </c>
      <c r="J9811" s="574" t="s">
        <v>550</v>
      </c>
      <c r="K9811" s="574" t="s">
        <v>415</v>
      </c>
      <c r="L9811" s="574" t="s">
        <v>525</v>
      </c>
      <c r="M9811" s="574" t="s">
        <v>409</v>
      </c>
      <c r="N9811" s="576">
        <v>2</v>
      </c>
      <c r="O9811" s="577">
        <v>240.00999999999999</v>
      </c>
      <c r="P9811" s="576">
        <v>704</v>
      </c>
      <c r="Q9811" t="str">
        <f t="shared" si="156"/>
        <v>3-Small C&amp;I</v>
      </c>
    </row>
    <row r="9812" spans="1:17" ht="15">
      <c r="A9812" s="578">
        <v>4</v>
      </c>
      <c r="B9812" s="579" t="s">
        <v>249</v>
      </c>
      <c r="C9812" s="580">
        <v>2024</v>
      </c>
      <c r="D9812" s="580">
        <v>4</v>
      </c>
      <c r="E9812" s="579" t="s">
        <v>565</v>
      </c>
      <c r="F9812" s="572">
        <v>3</v>
      </c>
      <c r="G9812" s="579" t="s">
        <v>408</v>
      </c>
      <c r="H9812" s="579" t="s">
        <v>396</v>
      </c>
      <c r="I9812" s="579" t="s">
        <v>397</v>
      </c>
      <c r="J9812" s="579" t="s">
        <v>551</v>
      </c>
      <c r="K9812" s="579" t="s">
        <v>398</v>
      </c>
      <c r="L9812" s="579" t="s">
        <v>525</v>
      </c>
      <c r="M9812" s="579" t="s">
        <v>409</v>
      </c>
      <c r="N9812" s="581">
        <v>26</v>
      </c>
      <c r="O9812" s="582">
        <v>3958.52</v>
      </c>
      <c r="P9812" s="581">
        <v>11812</v>
      </c>
      <c r="Q9812" t="str">
        <f t="shared" si="156"/>
        <v>3-Small C&amp;I</v>
      </c>
    </row>
    <row r="9813" spans="1:17" ht="15">
      <c r="A9813" s="573">
        <v>4</v>
      </c>
      <c r="B9813" s="574" t="s">
        <v>249</v>
      </c>
      <c r="C9813" s="575">
        <v>2024</v>
      </c>
      <c r="D9813" s="575">
        <v>4</v>
      </c>
      <c r="E9813" s="574" t="s">
        <v>565</v>
      </c>
      <c r="F9813" s="585">
        <v>3</v>
      </c>
      <c r="G9813" s="574" t="s">
        <v>408</v>
      </c>
      <c r="H9813" s="574" t="s">
        <v>418</v>
      </c>
      <c r="I9813" s="574" t="s">
        <v>419</v>
      </c>
      <c r="J9813" s="574" t="s">
        <v>554</v>
      </c>
      <c r="K9813" s="574" t="s">
        <v>420</v>
      </c>
      <c r="L9813" s="574" t="s">
        <v>525</v>
      </c>
      <c r="M9813" s="574" t="s">
        <v>409</v>
      </c>
      <c r="N9813" s="576">
        <v>5</v>
      </c>
      <c r="O9813" s="577">
        <v>4494.4399999999996</v>
      </c>
      <c r="P9813" s="576">
        <v>17099</v>
      </c>
      <c r="Q9813" t="str">
        <f t="shared" si="156"/>
        <v>4-Medium C&amp;I</v>
      </c>
    </row>
    <row r="9814" spans="1:17" ht="15">
      <c r="A9814" s="578">
        <v>4</v>
      </c>
      <c r="B9814" s="579" t="s">
        <v>249</v>
      </c>
      <c r="C9814" s="580">
        <v>2024</v>
      </c>
      <c r="D9814" s="580">
        <v>4</v>
      </c>
      <c r="E9814" s="579" t="s">
        <v>565</v>
      </c>
      <c r="F9814" s="572">
        <v>3</v>
      </c>
      <c r="G9814" s="579" t="s">
        <v>408</v>
      </c>
      <c r="H9814" s="579" t="s">
        <v>421</v>
      </c>
      <c r="I9814" s="579" t="s">
        <v>422</v>
      </c>
      <c r="J9814" s="579" t="s">
        <v>552</v>
      </c>
      <c r="K9814" s="579" t="s">
        <v>423</v>
      </c>
      <c r="L9814" s="579" t="s">
        <v>524</v>
      </c>
      <c r="M9814" s="579" t="s">
        <v>401</v>
      </c>
      <c r="N9814" s="581">
        <v>1</v>
      </c>
      <c r="O9814" s="582">
        <v>11.699999999999999</v>
      </c>
      <c r="P9814" s="581">
        <v>21</v>
      </c>
      <c r="Q9814" t="str">
        <f t="shared" si="156"/>
        <v>Street</v>
      </c>
    </row>
    <row r="9815" spans="1:17" ht="15">
      <c r="A9815" s="573">
        <v>4</v>
      </c>
      <c r="B9815" s="574" t="s">
        <v>249</v>
      </c>
      <c r="C9815" s="575">
        <v>2024</v>
      </c>
      <c r="D9815" s="575">
        <v>4</v>
      </c>
      <c r="E9815" s="574" t="s">
        <v>565</v>
      </c>
      <c r="F9815" s="585">
        <v>3</v>
      </c>
      <c r="G9815" s="574" t="s">
        <v>408</v>
      </c>
      <c r="H9815" s="574" t="s">
        <v>424</v>
      </c>
      <c r="I9815" s="574" t="s">
        <v>425</v>
      </c>
      <c r="J9815" s="574" t="s">
        <v>557</v>
      </c>
      <c r="K9815" s="574" t="s">
        <v>426</v>
      </c>
      <c r="L9815" s="574" t="s">
        <v>526</v>
      </c>
      <c r="M9815" s="574" t="s">
        <v>427</v>
      </c>
      <c r="N9815" s="576">
        <v>8</v>
      </c>
      <c r="O9815" s="577">
        <v>236.99000000000001</v>
      </c>
      <c r="P9815" s="576">
        <v>1271</v>
      </c>
      <c r="Q9815" t="str">
        <f t="shared" si="156"/>
        <v>3-Small C&amp;I</v>
      </c>
    </row>
    <row r="9816" spans="1:17" ht="15">
      <c r="A9816" s="578">
        <v>4</v>
      </c>
      <c r="B9816" s="579" t="s">
        <v>249</v>
      </c>
      <c r="C9816" s="580">
        <v>2024</v>
      </c>
      <c r="D9816" s="580">
        <v>4</v>
      </c>
      <c r="E9816" s="579" t="s">
        <v>565</v>
      </c>
      <c r="F9816" s="572">
        <v>3</v>
      </c>
      <c r="G9816" s="579" t="s">
        <v>408</v>
      </c>
      <c r="H9816" s="579" t="s">
        <v>431</v>
      </c>
      <c r="I9816" s="579" t="s">
        <v>432</v>
      </c>
      <c r="J9816" s="579" t="s">
        <v>558</v>
      </c>
      <c r="K9816" s="579" t="s">
        <v>430</v>
      </c>
      <c r="L9816" s="579" t="s">
        <v>526</v>
      </c>
      <c r="M9816" s="579" t="s">
        <v>427</v>
      </c>
      <c r="N9816" s="581">
        <v>9</v>
      </c>
      <c r="O9816" s="582">
        <v>106767.66</v>
      </c>
      <c r="P9816" s="581">
        <v>1172173</v>
      </c>
      <c r="Q9816" t="str">
        <f t="shared" si="156"/>
        <v>5-Large C&amp;I</v>
      </c>
    </row>
    <row r="9817" spans="1:17" ht="15">
      <c r="A9817" s="573">
        <v>4</v>
      </c>
      <c r="B9817" s="574" t="s">
        <v>249</v>
      </c>
      <c r="C9817" s="575">
        <v>2024</v>
      </c>
      <c r="D9817" s="575">
        <v>4</v>
      </c>
      <c r="E9817" s="574" t="s">
        <v>565</v>
      </c>
      <c r="F9817" s="585">
        <v>3</v>
      </c>
      <c r="G9817" s="574" t="s">
        <v>408</v>
      </c>
      <c r="H9817" s="574" t="s">
        <v>399</v>
      </c>
      <c r="I9817" s="574" t="s">
        <v>400</v>
      </c>
      <c r="J9817" s="574" t="s">
        <v>547</v>
      </c>
      <c r="K9817" s="574" t="s">
        <v>386</v>
      </c>
      <c r="L9817" s="574" t="s">
        <v>526</v>
      </c>
      <c r="M9817" s="574" t="s">
        <v>427</v>
      </c>
      <c r="N9817" s="576">
        <v>29</v>
      </c>
      <c r="O9817" s="577">
        <v>4510.8400000000001</v>
      </c>
      <c r="P9817" s="576">
        <v>25575</v>
      </c>
      <c r="Q9817" t="str">
        <f t="shared" si="156"/>
        <v>1-Residential</v>
      </c>
    </row>
    <row r="9818" spans="1:17" ht="15">
      <c r="A9818" s="578">
        <v>4</v>
      </c>
      <c r="B9818" s="579" t="s">
        <v>249</v>
      </c>
      <c r="C9818" s="580">
        <v>2024</v>
      </c>
      <c r="D9818" s="580">
        <v>4</v>
      </c>
      <c r="E9818" s="579" t="s">
        <v>565</v>
      </c>
      <c r="F9818" s="572">
        <v>3</v>
      </c>
      <c r="G9818" s="579" t="s">
        <v>408</v>
      </c>
      <c r="H9818" s="579" t="s">
        <v>404</v>
      </c>
      <c r="I9818" s="579" t="s">
        <v>405</v>
      </c>
      <c r="J9818" s="579" t="s">
        <v>548</v>
      </c>
      <c r="K9818" s="579" t="s">
        <v>392</v>
      </c>
      <c r="L9818" s="579" t="s">
        <v>526</v>
      </c>
      <c r="M9818" s="579" t="s">
        <v>427</v>
      </c>
      <c r="N9818" s="581">
        <v>1265</v>
      </c>
      <c r="O9818" s="582">
        <v>224333.03</v>
      </c>
      <c r="P9818" s="581">
        <v>1549415</v>
      </c>
      <c r="Q9818" t="str">
        <f t="shared" si="156"/>
        <v>3-Small C&amp;I</v>
      </c>
    </row>
    <row r="9819" spans="1:17" ht="15">
      <c r="A9819" s="573">
        <v>4</v>
      </c>
      <c r="B9819" s="574" t="s">
        <v>249</v>
      </c>
      <c r="C9819" s="575">
        <v>2024</v>
      </c>
      <c r="D9819" s="575">
        <v>4</v>
      </c>
      <c r="E9819" s="574" t="s">
        <v>565</v>
      </c>
      <c r="F9819" s="585">
        <v>3</v>
      </c>
      <c r="G9819" s="574" t="s">
        <v>408</v>
      </c>
      <c r="H9819" s="574" t="s">
        <v>433</v>
      </c>
      <c r="I9819" s="574" t="s">
        <v>434</v>
      </c>
      <c r="J9819" s="574" t="s">
        <v>553</v>
      </c>
      <c r="K9819" s="574" t="s">
        <v>412</v>
      </c>
      <c r="L9819" s="574" t="s">
        <v>526</v>
      </c>
      <c r="M9819" s="574" t="s">
        <v>427</v>
      </c>
      <c r="N9819" s="576">
        <v>7</v>
      </c>
      <c r="O9819" s="577">
        <v>284.13</v>
      </c>
      <c r="P9819" s="576">
        <v>1664</v>
      </c>
      <c r="Q9819" t="str">
        <f t="shared" si="156"/>
        <v>3-Small C&amp;I</v>
      </c>
    </row>
    <row r="9820" spans="1:17" ht="15">
      <c r="A9820" s="578">
        <v>4</v>
      </c>
      <c r="B9820" s="579" t="s">
        <v>249</v>
      </c>
      <c r="C9820" s="580">
        <v>2024</v>
      </c>
      <c r="D9820" s="580">
        <v>4</v>
      </c>
      <c r="E9820" s="579" t="s">
        <v>565</v>
      </c>
      <c r="F9820" s="572">
        <v>3</v>
      </c>
      <c r="G9820" s="579" t="s">
        <v>408</v>
      </c>
      <c r="H9820" s="579" t="s">
        <v>435</v>
      </c>
      <c r="I9820" s="579" t="s">
        <v>436</v>
      </c>
      <c r="J9820" s="579" t="s">
        <v>550</v>
      </c>
      <c r="K9820" s="579" t="s">
        <v>415</v>
      </c>
      <c r="L9820" s="579" t="s">
        <v>526</v>
      </c>
      <c r="M9820" s="579" t="s">
        <v>427</v>
      </c>
      <c r="N9820" s="581">
        <v>11</v>
      </c>
      <c r="O9820" s="582">
        <v>499.66000000000003</v>
      </c>
      <c r="P9820" s="581">
        <v>3227</v>
      </c>
      <c r="Q9820" t="str">
        <f t="shared" si="156"/>
        <v>3-Small C&amp;I</v>
      </c>
    </row>
    <row r="9821" spans="1:17" ht="15">
      <c r="A9821" s="573">
        <v>4</v>
      </c>
      <c r="B9821" s="574" t="s">
        <v>249</v>
      </c>
      <c r="C9821" s="575">
        <v>2024</v>
      </c>
      <c r="D9821" s="575">
        <v>4</v>
      </c>
      <c r="E9821" s="574" t="s">
        <v>565</v>
      </c>
      <c r="F9821" s="585">
        <v>3</v>
      </c>
      <c r="G9821" s="574" t="s">
        <v>408</v>
      </c>
      <c r="H9821" s="574" t="s">
        <v>406</v>
      </c>
      <c r="I9821" s="574" t="s">
        <v>407</v>
      </c>
      <c r="J9821" s="574" t="s">
        <v>551</v>
      </c>
      <c r="K9821" s="574" t="s">
        <v>398</v>
      </c>
      <c r="L9821" s="574" t="s">
        <v>526</v>
      </c>
      <c r="M9821" s="574" t="s">
        <v>427</v>
      </c>
      <c r="N9821" s="576">
        <v>58</v>
      </c>
      <c r="O9821" s="577">
        <v>4759.21</v>
      </c>
      <c r="P9821" s="576">
        <v>30849</v>
      </c>
      <c r="Q9821" t="str">
        <f t="shared" si="156"/>
        <v>3-Small C&amp;I</v>
      </c>
    </row>
    <row r="9822" spans="1:17" ht="15">
      <c r="A9822" s="578">
        <v>4</v>
      </c>
      <c r="B9822" s="579" t="s">
        <v>249</v>
      </c>
      <c r="C9822" s="580">
        <v>2024</v>
      </c>
      <c r="D9822" s="580">
        <v>4</v>
      </c>
      <c r="E9822" s="579" t="s">
        <v>565</v>
      </c>
      <c r="F9822" s="572">
        <v>3</v>
      </c>
      <c r="G9822" s="579" t="s">
        <v>408</v>
      </c>
      <c r="H9822" s="579" t="s">
        <v>437</v>
      </c>
      <c r="I9822" s="579" t="s">
        <v>438</v>
      </c>
      <c r="J9822" s="579" t="s">
        <v>554</v>
      </c>
      <c r="K9822" s="579" t="s">
        <v>420</v>
      </c>
      <c r="L9822" s="579" t="s">
        <v>526</v>
      </c>
      <c r="M9822" s="579" t="s">
        <v>427</v>
      </c>
      <c r="N9822" s="581">
        <v>70</v>
      </c>
      <c r="O9822" s="582">
        <v>147537.01000000001</v>
      </c>
      <c r="P9822" s="581">
        <v>1242505</v>
      </c>
      <c r="Q9822" t="str">
        <f t="shared" si="156"/>
        <v>4-Medium C&amp;I</v>
      </c>
    </row>
    <row r="9823" spans="1:17" ht="15">
      <c r="A9823" s="573">
        <v>4</v>
      </c>
      <c r="B9823" s="574" t="s">
        <v>249</v>
      </c>
      <c r="C9823" s="575">
        <v>2024</v>
      </c>
      <c r="D9823" s="575">
        <v>4</v>
      </c>
      <c r="E9823" s="574" t="s">
        <v>565</v>
      </c>
      <c r="F9823" s="585">
        <v>5</v>
      </c>
      <c r="G9823" s="574" t="s">
        <v>442</v>
      </c>
      <c r="H9823" s="574" t="s">
        <v>390</v>
      </c>
      <c r="I9823" s="574" t="s">
        <v>391</v>
      </c>
      <c r="J9823" s="574" t="s">
        <v>548</v>
      </c>
      <c r="K9823" s="574" t="s">
        <v>392</v>
      </c>
      <c r="L9823" s="574" t="s">
        <v>527</v>
      </c>
      <c r="M9823" s="574" t="s">
        <v>443</v>
      </c>
      <c r="N9823" s="576">
        <v>1</v>
      </c>
      <c r="O9823" s="577">
        <v>14.32</v>
      </c>
      <c r="P9823" s="576">
        <v>15</v>
      </c>
      <c r="Q9823" t="str">
        <f t="shared" si="156"/>
        <v>3-Small C&amp;I</v>
      </c>
    </row>
    <row r="9824" spans="1:17" ht="15">
      <c r="A9824" s="578">
        <v>4</v>
      </c>
      <c r="B9824" s="579" t="s">
        <v>249</v>
      </c>
      <c r="C9824" s="580">
        <v>2024</v>
      </c>
      <c r="D9824" s="580">
        <v>4</v>
      </c>
      <c r="E9824" s="579" t="s">
        <v>565</v>
      </c>
      <c r="F9824" s="572">
        <v>5</v>
      </c>
      <c r="G9824" s="579" t="s">
        <v>442</v>
      </c>
      <c r="H9824" s="579" t="s">
        <v>418</v>
      </c>
      <c r="I9824" s="579" t="s">
        <v>419</v>
      </c>
      <c r="J9824" s="579" t="s">
        <v>554</v>
      </c>
      <c r="K9824" s="579" t="s">
        <v>420</v>
      </c>
      <c r="L9824" s="579" t="s">
        <v>527</v>
      </c>
      <c r="M9824" s="579" t="s">
        <v>443</v>
      </c>
      <c r="N9824" s="581">
        <v>1</v>
      </c>
      <c r="O9824" s="582">
        <v>657.40999999999997</v>
      </c>
      <c r="P9824" s="581">
        <v>2320</v>
      </c>
      <c r="Q9824" t="str">
        <f t="shared" si="156"/>
        <v>4-Medium C&amp;I</v>
      </c>
    </row>
    <row r="9825" spans="1:17" ht="15">
      <c r="A9825" s="573">
        <v>4</v>
      </c>
      <c r="B9825" s="574" t="s">
        <v>249</v>
      </c>
      <c r="C9825" s="575">
        <v>2024</v>
      </c>
      <c r="D9825" s="575">
        <v>4</v>
      </c>
      <c r="E9825" s="574" t="s">
        <v>565</v>
      </c>
      <c r="F9825" s="585">
        <v>5</v>
      </c>
      <c r="G9825" s="574" t="s">
        <v>442</v>
      </c>
      <c r="H9825" s="574" t="s">
        <v>431</v>
      </c>
      <c r="I9825" s="574" t="s">
        <v>432</v>
      </c>
      <c r="J9825" s="574" t="s">
        <v>558</v>
      </c>
      <c r="K9825" s="574" t="s">
        <v>430</v>
      </c>
      <c r="L9825" s="574" t="s">
        <v>528</v>
      </c>
      <c r="M9825" s="574" t="s">
        <v>444</v>
      </c>
      <c r="N9825" s="576">
        <v>1</v>
      </c>
      <c r="O9825" s="577">
        <v>5001.8299999999999</v>
      </c>
      <c r="P9825" s="576">
        <v>40853</v>
      </c>
      <c r="Q9825" t="str">
        <f t="shared" si="156"/>
        <v>5-Large C&amp;I</v>
      </c>
    </row>
    <row r="9826" spans="1:17" ht="15">
      <c r="A9826" s="578">
        <v>4</v>
      </c>
      <c r="B9826" s="579" t="s">
        <v>249</v>
      </c>
      <c r="C9826" s="580">
        <v>2024</v>
      </c>
      <c r="D9826" s="580">
        <v>4</v>
      </c>
      <c r="E9826" s="579" t="s">
        <v>565</v>
      </c>
      <c r="F9826" s="572">
        <v>5</v>
      </c>
      <c r="G9826" s="579" t="s">
        <v>442</v>
      </c>
      <c r="H9826" s="579" t="s">
        <v>404</v>
      </c>
      <c r="I9826" s="579" t="s">
        <v>405</v>
      </c>
      <c r="J9826" s="579" t="s">
        <v>548</v>
      </c>
      <c r="K9826" s="579" t="s">
        <v>392</v>
      </c>
      <c r="L9826" s="579" t="s">
        <v>528</v>
      </c>
      <c r="M9826" s="579" t="s">
        <v>444</v>
      </c>
      <c r="N9826" s="581">
        <v>1</v>
      </c>
      <c r="O9826" s="582">
        <v>33.200000000000003</v>
      </c>
      <c r="P9826" s="581">
        <v>165</v>
      </c>
      <c r="Q9826" t="str">
        <f t="shared" si="156"/>
        <v>3-Small C&amp;I</v>
      </c>
    </row>
    <row r="9827" spans="1:17" ht="15">
      <c r="A9827" s="573">
        <v>4</v>
      </c>
      <c r="B9827" s="574" t="s">
        <v>249</v>
      </c>
      <c r="C9827" s="575">
        <v>2024</v>
      </c>
      <c r="D9827" s="575">
        <v>4</v>
      </c>
      <c r="E9827" s="574" t="s">
        <v>565</v>
      </c>
      <c r="F9827" s="585">
        <v>6</v>
      </c>
      <c r="G9827" s="574" t="s">
        <v>445</v>
      </c>
      <c r="H9827" s="574" t="s">
        <v>446</v>
      </c>
      <c r="I9827" s="574" t="s">
        <v>447</v>
      </c>
      <c r="J9827" s="574" t="s">
        <v>559</v>
      </c>
      <c r="K9827" s="574" t="s">
        <v>448</v>
      </c>
      <c r="L9827" s="574" t="s">
        <v>529</v>
      </c>
      <c r="M9827" s="574" t="s">
        <v>449</v>
      </c>
      <c r="N9827" s="576">
        <v>1</v>
      </c>
      <c r="O9827" s="577">
        <v>7929.7600000000002</v>
      </c>
      <c r="P9827" s="576">
        <v>15621</v>
      </c>
      <c r="Q9827" t="str">
        <f t="shared" si="156"/>
        <v>Street</v>
      </c>
    </row>
    <row r="9828" spans="1:17" ht="15">
      <c r="A9828" s="578">
        <v>4</v>
      </c>
      <c r="B9828" s="579" t="s">
        <v>249</v>
      </c>
      <c r="C9828" s="580">
        <v>2024</v>
      </c>
      <c r="D9828" s="580">
        <v>4</v>
      </c>
      <c r="E9828" s="579" t="s">
        <v>565</v>
      </c>
      <c r="F9828" s="572">
        <v>6</v>
      </c>
      <c r="G9828" s="579" t="s">
        <v>445</v>
      </c>
      <c r="H9828" s="579" t="s">
        <v>450</v>
      </c>
      <c r="I9828" s="579" t="s">
        <v>451</v>
      </c>
      <c r="J9828" s="579" t="s">
        <v>563</v>
      </c>
      <c r="K9828" s="579" t="s">
        <v>452</v>
      </c>
      <c r="L9828" s="579" t="s">
        <v>529</v>
      </c>
      <c r="M9828" s="579" t="s">
        <v>449</v>
      </c>
      <c r="N9828" s="581">
        <v>2</v>
      </c>
      <c r="O9828" s="582">
        <v>1675.6400000000001</v>
      </c>
      <c r="P9828" s="581">
        <v>6570</v>
      </c>
      <c r="Q9828" t="str">
        <f t="shared" si="156"/>
        <v>Street</v>
      </c>
    </row>
    <row r="9829" spans="1:17" ht="15">
      <c r="A9829" s="573">
        <v>4</v>
      </c>
      <c r="B9829" s="574" t="s">
        <v>249</v>
      </c>
      <c r="C9829" s="575">
        <v>2024</v>
      </c>
      <c r="D9829" s="575">
        <v>4</v>
      </c>
      <c r="E9829" s="574" t="s">
        <v>565</v>
      </c>
      <c r="F9829" s="585">
        <v>10</v>
      </c>
      <c r="G9829" s="574" t="s">
        <v>453</v>
      </c>
      <c r="H9829" s="574" t="s">
        <v>384</v>
      </c>
      <c r="I9829" s="574" t="s">
        <v>385</v>
      </c>
      <c r="J9829" s="574" t="s">
        <v>547</v>
      </c>
      <c r="K9829" s="574" t="s">
        <v>386</v>
      </c>
      <c r="L9829" s="574" t="s">
        <v>530</v>
      </c>
      <c r="M9829" s="574" t="s">
        <v>454</v>
      </c>
      <c r="N9829" s="576">
        <v>22</v>
      </c>
      <c r="O9829" s="577">
        <v>3739.3600000000001</v>
      </c>
      <c r="P9829" s="576">
        <v>10118</v>
      </c>
      <c r="Q9829" t="str">
        <f t="shared" si="156"/>
        <v>1-Residential</v>
      </c>
    </row>
    <row r="9830" spans="1:17" ht="15">
      <c r="A9830" s="578">
        <v>4</v>
      </c>
      <c r="B9830" s="579" t="s">
        <v>249</v>
      </c>
      <c r="C9830" s="580">
        <v>2024</v>
      </c>
      <c r="D9830" s="580">
        <v>4</v>
      </c>
      <c r="E9830" s="579" t="s">
        <v>565</v>
      </c>
      <c r="F9830" s="572">
        <v>10</v>
      </c>
      <c r="G9830" s="579" t="s">
        <v>453</v>
      </c>
      <c r="H9830" s="579" t="s">
        <v>399</v>
      </c>
      <c r="I9830" s="579" t="s">
        <v>400</v>
      </c>
      <c r="J9830" s="579" t="s">
        <v>547</v>
      </c>
      <c r="K9830" s="579" t="s">
        <v>386</v>
      </c>
      <c r="L9830" s="579" t="s">
        <v>531</v>
      </c>
      <c r="M9830" s="579" t="s">
        <v>455</v>
      </c>
      <c r="N9830" s="581">
        <v>137</v>
      </c>
      <c r="O9830" s="582">
        <v>19551.919999999998</v>
      </c>
      <c r="P9830" s="581">
        <v>108904</v>
      </c>
      <c r="Q9830" t="str">
        <f t="shared" si="156"/>
        <v>1-Residential</v>
      </c>
    </row>
    <row r="9831" spans="1:17" ht="15">
      <c r="A9831" s="573">
        <v>4</v>
      </c>
      <c r="B9831" s="574" t="s">
        <v>249</v>
      </c>
      <c r="C9831" s="575">
        <v>2024</v>
      </c>
      <c r="D9831" s="575">
        <v>4</v>
      </c>
      <c r="E9831" s="574" t="s">
        <v>565</v>
      </c>
      <c r="F9831" s="585">
        <v>10</v>
      </c>
      <c r="G9831" s="574" t="s">
        <v>453</v>
      </c>
      <c r="H9831" s="574" t="s">
        <v>402</v>
      </c>
      <c r="I9831" s="574" t="s">
        <v>403</v>
      </c>
      <c r="J9831" s="574" t="s">
        <v>549</v>
      </c>
      <c r="K9831" s="574" t="s">
        <v>395</v>
      </c>
      <c r="L9831" s="574" t="s">
        <v>531</v>
      </c>
      <c r="M9831" s="574" t="s">
        <v>455</v>
      </c>
      <c r="N9831" s="576">
        <v>7</v>
      </c>
      <c r="O9831" s="577">
        <v>782.02999999999997</v>
      </c>
      <c r="P9831" s="576">
        <v>11539</v>
      </c>
      <c r="Q9831" t="str">
        <f t="shared" si="156"/>
        <v>2-Low Income Residential</v>
      </c>
    </row>
    <row r="9832" spans="1:17" ht="15">
      <c r="A9832" s="578">
        <v>4</v>
      </c>
      <c r="B9832" s="579" t="s">
        <v>249</v>
      </c>
      <c r="C9832" s="580">
        <v>2024</v>
      </c>
      <c r="D9832" s="580">
        <v>4</v>
      </c>
      <c r="E9832" s="579" t="s">
        <v>565</v>
      </c>
      <c r="F9832" s="572">
        <v>60</v>
      </c>
      <c r="G9832" s="579" t="s">
        <v>456</v>
      </c>
      <c r="H9832" s="579" t="s">
        <v>446</v>
      </c>
      <c r="I9832" s="579" t="s">
        <v>447</v>
      </c>
      <c r="J9832" s="579" t="s">
        <v>559</v>
      </c>
      <c r="K9832" s="579" t="s">
        <v>448</v>
      </c>
      <c r="L9832" s="579" t="s">
        <v>532</v>
      </c>
      <c r="M9832" s="579" t="s">
        <v>457</v>
      </c>
      <c r="N9832" s="581">
        <v>1</v>
      </c>
      <c r="O9832" s="582">
        <v>14.85</v>
      </c>
      <c r="P9832" s="581">
        <v>29</v>
      </c>
      <c r="Q9832" t="str">
        <f t="shared" si="156"/>
        <v>Street</v>
      </c>
    </row>
    <row r="9833" spans="1:17" ht="15">
      <c r="A9833" s="573">
        <v>4</v>
      </c>
      <c r="B9833" s="574" t="s">
        <v>249</v>
      </c>
      <c r="C9833" s="575">
        <v>2024</v>
      </c>
      <c r="D9833" s="575">
        <v>4</v>
      </c>
      <c r="E9833" s="574" t="s">
        <v>565</v>
      </c>
      <c r="F9833" s="585">
        <v>60</v>
      </c>
      <c r="G9833" s="574" t="s">
        <v>456</v>
      </c>
      <c r="H9833" s="574" t="s">
        <v>450</v>
      </c>
      <c r="I9833" s="574" t="s">
        <v>451</v>
      </c>
      <c r="J9833" s="574" t="s">
        <v>563</v>
      </c>
      <c r="K9833" s="574" t="s">
        <v>452</v>
      </c>
      <c r="L9833" s="574" t="s">
        <v>532</v>
      </c>
      <c r="M9833" s="574" t="s">
        <v>457</v>
      </c>
      <c r="N9833" s="576">
        <v>2</v>
      </c>
      <c r="O9833" s="577">
        <v>36.560000000000002</v>
      </c>
      <c r="P9833" s="576">
        <v>134</v>
      </c>
      <c r="Q9833" t="str">
        <f t="shared" si="156"/>
        <v>Street</v>
      </c>
    </row>
    <row r="9834" spans="1:17" ht="15">
      <c r="A9834" s="578">
        <v>5</v>
      </c>
      <c r="B9834" s="579" t="s">
        <v>241</v>
      </c>
      <c r="C9834" s="580">
        <v>2024</v>
      </c>
      <c r="D9834" s="580">
        <v>4</v>
      </c>
      <c r="E9834" s="579" t="s">
        <v>565</v>
      </c>
      <c r="F9834" s="572">
        <v>1</v>
      </c>
      <c r="G9834" s="579" t="s">
        <v>383</v>
      </c>
      <c r="H9834" s="579" t="s">
        <v>384</v>
      </c>
      <c r="I9834" s="579" t="s">
        <v>385</v>
      </c>
      <c r="J9834" s="579" t="s">
        <v>547</v>
      </c>
      <c r="K9834" s="579" t="s">
        <v>386</v>
      </c>
      <c r="L9834" s="579" t="s">
        <v>523</v>
      </c>
      <c r="M9834" s="579" t="s">
        <v>387</v>
      </c>
      <c r="N9834" s="581">
        <v>422855</v>
      </c>
      <c r="O9834" s="582">
        <v>67074737.450000003</v>
      </c>
      <c r="P9834" s="581">
        <v>187234632</v>
      </c>
      <c r="Q9834" t="str">
        <f t="shared" si="156"/>
        <v>1-Residential</v>
      </c>
    </row>
    <row r="9835" spans="1:17" ht="15">
      <c r="A9835" s="573">
        <v>5</v>
      </c>
      <c r="B9835" s="574" t="s">
        <v>241</v>
      </c>
      <c r="C9835" s="575">
        <v>2024</v>
      </c>
      <c r="D9835" s="575">
        <v>4</v>
      </c>
      <c r="E9835" s="574" t="s">
        <v>565</v>
      </c>
      <c r="F9835" s="585">
        <v>1</v>
      </c>
      <c r="G9835" s="574" t="s">
        <v>383</v>
      </c>
      <c r="H9835" s="574" t="s">
        <v>388</v>
      </c>
      <c r="I9835" s="574" t="s">
        <v>389</v>
      </c>
      <c r="J9835" s="574" t="s">
        <v>547</v>
      </c>
      <c r="K9835" s="574" t="s">
        <v>386</v>
      </c>
      <c r="L9835" s="574" t="s">
        <v>523</v>
      </c>
      <c r="M9835" s="574" t="s">
        <v>387</v>
      </c>
      <c r="N9835" s="576">
        <v>326</v>
      </c>
      <c r="O9835" s="577">
        <v>51890.080000000002</v>
      </c>
      <c r="P9835" s="576">
        <v>151555</v>
      </c>
      <c r="Q9835" t="str">
        <f t="shared" si="156"/>
        <v>1-Residential</v>
      </c>
    </row>
    <row r="9836" spans="1:17" ht="15">
      <c r="A9836" s="578">
        <v>5</v>
      </c>
      <c r="B9836" s="579" t="s">
        <v>241</v>
      </c>
      <c r="C9836" s="580">
        <v>2024</v>
      </c>
      <c r="D9836" s="580">
        <v>4</v>
      </c>
      <c r="E9836" s="579" t="s">
        <v>565</v>
      </c>
      <c r="F9836" s="572">
        <v>1</v>
      </c>
      <c r="G9836" s="579" t="s">
        <v>383</v>
      </c>
      <c r="H9836" s="579" t="s">
        <v>390</v>
      </c>
      <c r="I9836" s="579" t="s">
        <v>391</v>
      </c>
      <c r="J9836" s="579" t="s">
        <v>548</v>
      </c>
      <c r="K9836" s="579" t="s">
        <v>392</v>
      </c>
      <c r="L9836" s="579" t="s">
        <v>523</v>
      </c>
      <c r="M9836" s="579" t="s">
        <v>387</v>
      </c>
      <c r="N9836" s="581">
        <v>1160</v>
      </c>
      <c r="O9836" s="583">
        <v>-228245.38</v>
      </c>
      <c r="P9836" s="581">
        <v>513860</v>
      </c>
      <c r="Q9836" t="str">
        <f t="shared" si="156"/>
        <v>3-Small C&amp;I</v>
      </c>
    </row>
    <row r="9837" spans="1:17" ht="15">
      <c r="A9837" s="573">
        <v>5</v>
      </c>
      <c r="B9837" s="574" t="s">
        <v>241</v>
      </c>
      <c r="C9837" s="575">
        <v>2024</v>
      </c>
      <c r="D9837" s="575">
        <v>4</v>
      </c>
      <c r="E9837" s="574" t="s">
        <v>565</v>
      </c>
      <c r="F9837" s="585">
        <v>1</v>
      </c>
      <c r="G9837" s="574" t="s">
        <v>383</v>
      </c>
      <c r="H9837" s="574" t="s">
        <v>393</v>
      </c>
      <c r="I9837" s="574" t="s">
        <v>394</v>
      </c>
      <c r="J9837" s="574" t="s">
        <v>549</v>
      </c>
      <c r="K9837" s="574" t="s">
        <v>395</v>
      </c>
      <c r="L9837" s="574" t="s">
        <v>523</v>
      </c>
      <c r="M9837" s="574" t="s">
        <v>387</v>
      </c>
      <c r="N9837" s="576">
        <v>65116</v>
      </c>
      <c r="O9837" s="577">
        <v>7522217.25</v>
      </c>
      <c r="P9837" s="576">
        <v>32566545</v>
      </c>
      <c r="Q9837" t="str">
        <f t="shared" si="156"/>
        <v>2-Low Income Residential</v>
      </c>
    </row>
    <row r="9838" spans="1:17" ht="15">
      <c r="A9838" s="578">
        <v>5</v>
      </c>
      <c r="B9838" s="579" t="s">
        <v>241</v>
      </c>
      <c r="C9838" s="580">
        <v>2024</v>
      </c>
      <c r="D9838" s="580">
        <v>4</v>
      </c>
      <c r="E9838" s="579" t="s">
        <v>565</v>
      </c>
      <c r="F9838" s="572">
        <v>1</v>
      </c>
      <c r="G9838" s="579" t="s">
        <v>383</v>
      </c>
      <c r="H9838" s="579" t="s">
        <v>458</v>
      </c>
      <c r="I9838" s="579" t="s">
        <v>459</v>
      </c>
      <c r="J9838" s="579" t="s">
        <v>549</v>
      </c>
      <c r="K9838" s="579" t="s">
        <v>395</v>
      </c>
      <c r="L9838" s="579" t="s">
        <v>523</v>
      </c>
      <c r="M9838" s="579" t="s">
        <v>387</v>
      </c>
      <c r="N9838" s="581">
        <v>142</v>
      </c>
      <c r="O9838" s="582">
        <v>16164.24</v>
      </c>
      <c r="P9838" s="581">
        <v>73703</v>
      </c>
      <c r="Q9838" t="str">
        <f t="shared" si="156"/>
        <v>2-Low Income Residential</v>
      </c>
    </row>
    <row r="9839" spans="1:17" ht="15">
      <c r="A9839" s="573">
        <v>5</v>
      </c>
      <c r="B9839" s="574" t="s">
        <v>241</v>
      </c>
      <c r="C9839" s="575">
        <v>2024</v>
      </c>
      <c r="D9839" s="575">
        <v>4</v>
      </c>
      <c r="E9839" s="574" t="s">
        <v>565</v>
      </c>
      <c r="F9839" s="585">
        <v>1</v>
      </c>
      <c r="G9839" s="574" t="s">
        <v>383</v>
      </c>
      <c r="H9839" s="574" t="s">
        <v>396</v>
      </c>
      <c r="I9839" s="574" t="s">
        <v>397</v>
      </c>
      <c r="J9839" s="574" t="s">
        <v>550</v>
      </c>
      <c r="K9839" s="574" t="s">
        <v>415</v>
      </c>
      <c r="L9839" s="574" t="s">
        <v>523</v>
      </c>
      <c r="M9839" s="574" t="s">
        <v>387</v>
      </c>
      <c r="N9839" s="576">
        <v>1066</v>
      </c>
      <c r="O9839" s="577">
        <v>115032.42</v>
      </c>
      <c r="P9839" s="576">
        <v>346538</v>
      </c>
      <c r="Q9839" t="str">
        <f t="shared" si="156"/>
        <v>3-Small C&amp;I</v>
      </c>
    </row>
    <row r="9840" spans="1:17" ht="15">
      <c r="A9840" s="578">
        <v>5</v>
      </c>
      <c r="B9840" s="579" t="s">
        <v>241</v>
      </c>
      <c r="C9840" s="580">
        <v>2024</v>
      </c>
      <c r="D9840" s="580">
        <v>4</v>
      </c>
      <c r="E9840" s="579" t="s">
        <v>565</v>
      </c>
      <c r="F9840" s="572">
        <v>1</v>
      </c>
      <c r="G9840" s="579" t="s">
        <v>383</v>
      </c>
      <c r="H9840" s="579" t="s">
        <v>416</v>
      </c>
      <c r="I9840" s="579" t="s">
        <v>417</v>
      </c>
      <c r="J9840" s="579" t="s">
        <v>548</v>
      </c>
      <c r="K9840" s="579" t="s">
        <v>392</v>
      </c>
      <c r="L9840" s="579" t="s">
        <v>523</v>
      </c>
      <c r="M9840" s="579" t="s">
        <v>387</v>
      </c>
      <c r="N9840" s="581">
        <v>11</v>
      </c>
      <c r="O9840" s="583">
        <v>-27715.509999999998</v>
      </c>
      <c r="P9840" s="581">
        <v>7733</v>
      </c>
      <c r="Q9840" t="str">
        <f t="shared" si="156"/>
        <v>3-Small C&amp;I</v>
      </c>
    </row>
    <row r="9841" spans="1:17" ht="15">
      <c r="A9841" s="573">
        <v>5</v>
      </c>
      <c r="B9841" s="574" t="s">
        <v>241</v>
      </c>
      <c r="C9841" s="575">
        <v>2024</v>
      </c>
      <c r="D9841" s="575">
        <v>4</v>
      </c>
      <c r="E9841" s="574" t="s">
        <v>565</v>
      </c>
      <c r="F9841" s="585">
        <v>1</v>
      </c>
      <c r="G9841" s="574" t="s">
        <v>383</v>
      </c>
      <c r="H9841" s="574" t="s">
        <v>460</v>
      </c>
      <c r="I9841" s="574" t="s">
        <v>461</v>
      </c>
      <c r="J9841" s="574" t="s">
        <v>551</v>
      </c>
      <c r="K9841" s="574" t="s">
        <v>398</v>
      </c>
      <c r="L9841" s="574" t="s">
        <v>523</v>
      </c>
      <c r="M9841" s="574" t="s">
        <v>387</v>
      </c>
      <c r="N9841" s="576">
        <v>3</v>
      </c>
      <c r="O9841" s="577">
        <v>117.02</v>
      </c>
      <c r="P9841" s="576">
        <v>281</v>
      </c>
      <c r="Q9841" t="str">
        <f t="shared" si="156"/>
        <v>3-Small C&amp;I</v>
      </c>
    </row>
    <row r="9842" spans="1:17" ht="15">
      <c r="A9842" s="578">
        <v>5</v>
      </c>
      <c r="B9842" s="579" t="s">
        <v>241</v>
      </c>
      <c r="C9842" s="580">
        <v>2024</v>
      </c>
      <c r="D9842" s="580">
        <v>4</v>
      </c>
      <c r="E9842" s="579" t="s">
        <v>565</v>
      </c>
      <c r="F9842" s="572">
        <v>1</v>
      </c>
      <c r="G9842" s="579" t="s">
        <v>383</v>
      </c>
      <c r="H9842" s="579" t="s">
        <v>464</v>
      </c>
      <c r="I9842" s="579" t="s">
        <v>465</v>
      </c>
      <c r="J9842" s="579" t="s">
        <v>552</v>
      </c>
      <c r="K9842" s="579" t="s">
        <v>423</v>
      </c>
      <c r="L9842" s="579" t="s">
        <v>523</v>
      </c>
      <c r="M9842" s="579" t="s">
        <v>387</v>
      </c>
      <c r="N9842" s="581">
        <v>147</v>
      </c>
      <c r="O9842" s="582">
        <v>9771.9099999999999</v>
      </c>
      <c r="P9842" s="581">
        <v>14778</v>
      </c>
      <c r="Q9842" t="str">
        <f t="shared" si="156"/>
        <v>Street</v>
      </c>
    </row>
    <row r="9843" spans="1:17" ht="15">
      <c r="A9843" s="573">
        <v>5</v>
      </c>
      <c r="B9843" s="574" t="s">
        <v>241</v>
      </c>
      <c r="C9843" s="575">
        <v>2024</v>
      </c>
      <c r="D9843" s="575">
        <v>4</v>
      </c>
      <c r="E9843" s="574" t="s">
        <v>565</v>
      </c>
      <c r="F9843" s="585">
        <v>1</v>
      </c>
      <c r="G9843" s="574" t="s">
        <v>383</v>
      </c>
      <c r="H9843" s="574" t="s">
        <v>466</v>
      </c>
      <c r="I9843" s="574" t="s">
        <v>467</v>
      </c>
      <c r="J9843" s="574" t="s">
        <v>552</v>
      </c>
      <c r="K9843" s="574" t="s">
        <v>423</v>
      </c>
      <c r="L9843" s="574" t="s">
        <v>523</v>
      </c>
      <c r="M9843" s="574" t="s">
        <v>387</v>
      </c>
      <c r="N9843" s="576">
        <v>454</v>
      </c>
      <c r="O9843" s="577">
        <v>19720.029999999999</v>
      </c>
      <c r="P9843" s="576">
        <v>34654</v>
      </c>
      <c r="Q9843" t="str">
        <f t="shared" si="156"/>
        <v>Street</v>
      </c>
    </row>
    <row r="9844" spans="1:17" ht="15">
      <c r="A9844" s="578">
        <v>5</v>
      </c>
      <c r="B9844" s="579" t="s">
        <v>241</v>
      </c>
      <c r="C9844" s="580">
        <v>2024</v>
      </c>
      <c r="D9844" s="580">
        <v>4</v>
      </c>
      <c r="E9844" s="579" t="s">
        <v>565</v>
      </c>
      <c r="F9844" s="572">
        <v>1</v>
      </c>
      <c r="G9844" s="579" t="s">
        <v>383</v>
      </c>
      <c r="H9844" s="579" t="s">
        <v>421</v>
      </c>
      <c r="I9844" s="579" t="s">
        <v>422</v>
      </c>
      <c r="J9844" s="579" t="s">
        <v>552</v>
      </c>
      <c r="K9844" s="579" t="s">
        <v>423</v>
      </c>
      <c r="L9844" s="579" t="s">
        <v>524</v>
      </c>
      <c r="M9844" s="579" t="s">
        <v>401</v>
      </c>
      <c r="N9844" s="581">
        <v>677</v>
      </c>
      <c r="O9844" s="582">
        <v>30770.099999999999</v>
      </c>
      <c r="P9844" s="581">
        <v>69840</v>
      </c>
      <c r="Q9844" t="str">
        <f t="shared" si="156"/>
        <v>Street</v>
      </c>
    </row>
    <row r="9845" spans="1:17" ht="15">
      <c r="A9845" s="573">
        <v>5</v>
      </c>
      <c r="B9845" s="574" t="s">
        <v>241</v>
      </c>
      <c r="C9845" s="575">
        <v>2024</v>
      </c>
      <c r="D9845" s="575">
        <v>4</v>
      </c>
      <c r="E9845" s="574" t="s">
        <v>565</v>
      </c>
      <c r="F9845" s="585">
        <v>1</v>
      </c>
      <c r="G9845" s="574" t="s">
        <v>383</v>
      </c>
      <c r="H9845" s="574" t="s">
        <v>424</v>
      </c>
      <c r="I9845" s="574" t="s">
        <v>425</v>
      </c>
      <c r="J9845" s="574" t="s">
        <v>312</v>
      </c>
      <c r="K9845" s="574" t="s">
        <v>462</v>
      </c>
      <c r="L9845" s="574" t="s">
        <v>312</v>
      </c>
      <c r="M9845" s="574" t="s">
        <v>463</v>
      </c>
      <c r="N9845" s="576">
        <v>1</v>
      </c>
      <c r="O9845" s="577">
        <v>14.210000000000001</v>
      </c>
      <c r="P9845" s="576">
        <v>52</v>
      </c>
      <c r="Q9845" t="str">
        <f t="shared" si="156"/>
        <v>OTHER</v>
      </c>
    </row>
    <row r="9846" spans="1:17" ht="15">
      <c r="A9846" s="578">
        <v>5</v>
      </c>
      <c r="B9846" s="579" t="s">
        <v>241</v>
      </c>
      <c r="C9846" s="580">
        <v>2024</v>
      </c>
      <c r="D9846" s="580">
        <v>4</v>
      </c>
      <c r="E9846" s="579" t="s">
        <v>565</v>
      </c>
      <c r="F9846" s="572">
        <v>1</v>
      </c>
      <c r="G9846" s="579" t="s">
        <v>383</v>
      </c>
      <c r="H9846" s="579" t="s">
        <v>399</v>
      </c>
      <c r="I9846" s="579" t="s">
        <v>400</v>
      </c>
      <c r="J9846" s="579" t="s">
        <v>547</v>
      </c>
      <c r="K9846" s="579" t="s">
        <v>386</v>
      </c>
      <c r="L9846" s="579" t="s">
        <v>524</v>
      </c>
      <c r="M9846" s="579" t="s">
        <v>401</v>
      </c>
      <c r="N9846" s="581">
        <v>525699</v>
      </c>
      <c r="O9846" s="582">
        <v>46676690.490000002</v>
      </c>
      <c r="P9846" s="581">
        <v>265972583</v>
      </c>
      <c r="Q9846" t="str">
        <f t="shared" si="156"/>
        <v>1-Residential</v>
      </c>
    </row>
    <row r="9847" spans="1:17" ht="15">
      <c r="A9847" s="573">
        <v>5</v>
      </c>
      <c r="B9847" s="574" t="s">
        <v>241</v>
      </c>
      <c r="C9847" s="575">
        <v>2024</v>
      </c>
      <c r="D9847" s="575">
        <v>4</v>
      </c>
      <c r="E9847" s="574" t="s">
        <v>565</v>
      </c>
      <c r="F9847" s="585">
        <v>1</v>
      </c>
      <c r="G9847" s="574" t="s">
        <v>383</v>
      </c>
      <c r="H9847" s="574" t="s">
        <v>402</v>
      </c>
      <c r="I9847" s="574" t="s">
        <v>403</v>
      </c>
      <c r="J9847" s="574" t="s">
        <v>549</v>
      </c>
      <c r="K9847" s="574" t="s">
        <v>395</v>
      </c>
      <c r="L9847" s="574" t="s">
        <v>524</v>
      </c>
      <c r="M9847" s="574" t="s">
        <v>401</v>
      </c>
      <c r="N9847" s="576">
        <v>79770</v>
      </c>
      <c r="O9847" s="577">
        <v>2106367.8700000001</v>
      </c>
      <c r="P9847" s="576">
        <v>40765698</v>
      </c>
      <c r="Q9847" t="str">
        <f t="shared" si="156"/>
        <v>2-Low Income Residential</v>
      </c>
    </row>
    <row r="9848" spans="1:17" ht="15">
      <c r="A9848" s="578">
        <v>5</v>
      </c>
      <c r="B9848" s="579" t="s">
        <v>241</v>
      </c>
      <c r="C9848" s="580">
        <v>2024</v>
      </c>
      <c r="D9848" s="580">
        <v>4</v>
      </c>
      <c r="E9848" s="579" t="s">
        <v>565</v>
      </c>
      <c r="F9848" s="572">
        <v>1</v>
      </c>
      <c r="G9848" s="579" t="s">
        <v>383</v>
      </c>
      <c r="H9848" s="579" t="s">
        <v>404</v>
      </c>
      <c r="I9848" s="579" t="s">
        <v>405</v>
      </c>
      <c r="J9848" s="579" t="s">
        <v>548</v>
      </c>
      <c r="K9848" s="579" t="s">
        <v>392</v>
      </c>
      <c r="L9848" s="579" t="s">
        <v>524</v>
      </c>
      <c r="M9848" s="579" t="s">
        <v>401</v>
      </c>
      <c r="N9848" s="581">
        <v>1212</v>
      </c>
      <c r="O9848" s="583">
        <v>-256872.07999999999</v>
      </c>
      <c r="P9848" s="581">
        <v>738016</v>
      </c>
      <c r="Q9848" t="str">
        <f t="shared" si="156"/>
        <v>3-Small C&amp;I</v>
      </c>
    </row>
    <row r="9849" spans="1:17" ht="15">
      <c r="A9849" s="573">
        <v>5</v>
      </c>
      <c r="B9849" s="574" t="s">
        <v>241</v>
      </c>
      <c r="C9849" s="575">
        <v>2024</v>
      </c>
      <c r="D9849" s="575">
        <v>4</v>
      </c>
      <c r="E9849" s="574" t="s">
        <v>565</v>
      </c>
      <c r="F9849" s="585">
        <v>1</v>
      </c>
      <c r="G9849" s="574" t="s">
        <v>383</v>
      </c>
      <c r="H9849" s="574" t="s">
        <v>406</v>
      </c>
      <c r="I9849" s="574" t="s">
        <v>407</v>
      </c>
      <c r="J9849" s="574" t="s">
        <v>551</v>
      </c>
      <c r="K9849" s="574" t="s">
        <v>398</v>
      </c>
      <c r="L9849" s="574" t="s">
        <v>524</v>
      </c>
      <c r="M9849" s="574" t="s">
        <v>401</v>
      </c>
      <c r="N9849" s="576">
        <v>1021</v>
      </c>
      <c r="O9849" s="577">
        <v>58716.790000000001</v>
      </c>
      <c r="P9849" s="576">
        <v>367828</v>
      </c>
      <c r="Q9849" t="str">
        <f t="shared" si="156"/>
        <v>3-Small C&amp;I</v>
      </c>
    </row>
    <row r="9850" spans="1:17" ht="15">
      <c r="A9850" s="578">
        <v>5</v>
      </c>
      <c r="B9850" s="579" t="s">
        <v>241</v>
      </c>
      <c r="C9850" s="580">
        <v>2024</v>
      </c>
      <c r="D9850" s="580">
        <v>4</v>
      </c>
      <c r="E9850" s="579" t="s">
        <v>565</v>
      </c>
      <c r="F9850" s="572">
        <v>3</v>
      </c>
      <c r="G9850" s="579" t="s">
        <v>408</v>
      </c>
      <c r="H9850" s="579" t="s">
        <v>384</v>
      </c>
      <c r="I9850" s="579" t="s">
        <v>385</v>
      </c>
      <c r="J9850" s="579" t="s">
        <v>547</v>
      </c>
      <c r="K9850" s="579" t="s">
        <v>386</v>
      </c>
      <c r="L9850" s="579" t="s">
        <v>525</v>
      </c>
      <c r="M9850" s="579" t="s">
        <v>409</v>
      </c>
      <c r="N9850" s="581">
        <v>1008</v>
      </c>
      <c r="O9850" s="582">
        <v>345075.78000000003</v>
      </c>
      <c r="P9850" s="581">
        <v>972007</v>
      </c>
      <c r="Q9850" t="str">
        <f t="shared" si="156"/>
        <v>1-Residential</v>
      </c>
    </row>
    <row r="9851" spans="1:17" ht="15">
      <c r="A9851" s="573">
        <v>5</v>
      </c>
      <c r="B9851" s="574" t="s">
        <v>241</v>
      </c>
      <c r="C9851" s="575">
        <v>2024</v>
      </c>
      <c r="D9851" s="575">
        <v>4</v>
      </c>
      <c r="E9851" s="574" t="s">
        <v>565</v>
      </c>
      <c r="F9851" s="585">
        <v>3</v>
      </c>
      <c r="G9851" s="574" t="s">
        <v>408</v>
      </c>
      <c r="H9851" s="574" t="s">
        <v>388</v>
      </c>
      <c r="I9851" s="574" t="s">
        <v>389</v>
      </c>
      <c r="J9851" s="574" t="s">
        <v>547</v>
      </c>
      <c r="K9851" s="574" t="s">
        <v>386</v>
      </c>
      <c r="L9851" s="574" t="s">
        <v>525</v>
      </c>
      <c r="M9851" s="574" t="s">
        <v>409</v>
      </c>
      <c r="N9851" s="576">
        <v>1</v>
      </c>
      <c r="O9851" s="577">
        <v>8.9299999999999997</v>
      </c>
      <c r="P9851" s="576">
        <v>13</v>
      </c>
      <c r="Q9851" t="str">
        <f t="shared" si="156"/>
        <v>1-Residential</v>
      </c>
    </row>
    <row r="9852" spans="1:17" ht="15">
      <c r="A9852" s="578">
        <v>5</v>
      </c>
      <c r="B9852" s="579" t="s">
        <v>241</v>
      </c>
      <c r="C9852" s="580">
        <v>2024</v>
      </c>
      <c r="D9852" s="580">
        <v>4</v>
      </c>
      <c r="E9852" s="579" t="s">
        <v>565</v>
      </c>
      <c r="F9852" s="572">
        <v>3</v>
      </c>
      <c r="G9852" s="579" t="s">
        <v>408</v>
      </c>
      <c r="H9852" s="579" t="s">
        <v>390</v>
      </c>
      <c r="I9852" s="579" t="s">
        <v>391</v>
      </c>
      <c r="J9852" s="579" t="s">
        <v>548</v>
      </c>
      <c r="K9852" s="579" t="s">
        <v>392</v>
      </c>
      <c r="L9852" s="579" t="s">
        <v>525</v>
      </c>
      <c r="M9852" s="579" t="s">
        <v>409</v>
      </c>
      <c r="N9852" s="581">
        <v>36451</v>
      </c>
      <c r="O9852" s="583">
        <v>-2767421.5699999998</v>
      </c>
      <c r="P9852" s="581">
        <v>42660729</v>
      </c>
      <c r="Q9852" t="str">
        <f t="shared" si="156"/>
        <v>3-Small C&amp;I</v>
      </c>
    </row>
    <row r="9853" spans="1:17" ht="15">
      <c r="A9853" s="573">
        <v>5</v>
      </c>
      <c r="B9853" s="574" t="s">
        <v>241</v>
      </c>
      <c r="C9853" s="575">
        <v>2024</v>
      </c>
      <c r="D9853" s="575">
        <v>4</v>
      </c>
      <c r="E9853" s="574" t="s">
        <v>565</v>
      </c>
      <c r="F9853" s="585">
        <v>3</v>
      </c>
      <c r="G9853" s="574" t="s">
        <v>408</v>
      </c>
      <c r="H9853" s="574" t="s">
        <v>393</v>
      </c>
      <c r="I9853" s="574" t="s">
        <v>394</v>
      </c>
      <c r="J9853" s="574" t="s">
        <v>549</v>
      </c>
      <c r="K9853" s="574" t="s">
        <v>395</v>
      </c>
      <c r="L9853" s="574" t="s">
        <v>525</v>
      </c>
      <c r="M9853" s="574" t="s">
        <v>409</v>
      </c>
      <c r="N9853" s="576">
        <v>2</v>
      </c>
      <c r="O9853" s="577">
        <v>292.19999999999999</v>
      </c>
      <c r="P9853" s="576">
        <v>1268</v>
      </c>
      <c r="Q9853" t="str">
        <f t="shared" si="156"/>
        <v>2-Low Income Residential</v>
      </c>
    </row>
    <row r="9854" spans="1:17" ht="15">
      <c r="A9854" s="578">
        <v>5</v>
      </c>
      <c r="B9854" s="579" t="s">
        <v>241</v>
      </c>
      <c r="C9854" s="580">
        <v>2024</v>
      </c>
      <c r="D9854" s="580">
        <v>4</v>
      </c>
      <c r="E9854" s="579" t="s">
        <v>565</v>
      </c>
      <c r="F9854" s="572">
        <v>3</v>
      </c>
      <c r="G9854" s="579" t="s">
        <v>408</v>
      </c>
      <c r="H9854" s="579" t="s">
        <v>410</v>
      </c>
      <c r="I9854" s="579" t="s">
        <v>411</v>
      </c>
      <c r="J9854" s="579" t="s">
        <v>553</v>
      </c>
      <c r="K9854" s="579" t="s">
        <v>412</v>
      </c>
      <c r="L9854" s="579" t="s">
        <v>525</v>
      </c>
      <c r="M9854" s="579" t="s">
        <v>409</v>
      </c>
      <c r="N9854" s="581">
        <v>323</v>
      </c>
      <c r="O9854" s="582">
        <v>27530.59</v>
      </c>
      <c r="P9854" s="581">
        <v>81697</v>
      </c>
      <c r="Q9854" t="str">
        <f t="shared" si="156"/>
        <v>3-Small C&amp;I</v>
      </c>
    </row>
    <row r="9855" spans="1:17" ht="15">
      <c r="A9855" s="573">
        <v>5</v>
      </c>
      <c r="B9855" s="574" t="s">
        <v>241</v>
      </c>
      <c r="C9855" s="575">
        <v>2024</v>
      </c>
      <c r="D9855" s="575">
        <v>4</v>
      </c>
      <c r="E9855" s="574" t="s">
        <v>565</v>
      </c>
      <c r="F9855" s="585">
        <v>3</v>
      </c>
      <c r="G9855" s="574" t="s">
        <v>408</v>
      </c>
      <c r="H9855" s="574" t="s">
        <v>413</v>
      </c>
      <c r="I9855" s="574" t="s">
        <v>414</v>
      </c>
      <c r="J9855" s="574" t="s">
        <v>550</v>
      </c>
      <c r="K9855" s="574" t="s">
        <v>415</v>
      </c>
      <c r="L9855" s="574" t="s">
        <v>525</v>
      </c>
      <c r="M9855" s="574" t="s">
        <v>409</v>
      </c>
      <c r="N9855" s="576">
        <v>351</v>
      </c>
      <c r="O9855" s="584">
        <v>-958798.40000000002</v>
      </c>
      <c r="P9855" s="576">
        <v>470354</v>
      </c>
      <c r="Q9855" t="str">
        <f t="shared" si="156"/>
        <v>3-Small C&amp;I</v>
      </c>
    </row>
    <row r="9856" spans="1:17" ht="15">
      <c r="A9856" s="578">
        <v>5</v>
      </c>
      <c r="B9856" s="579" t="s">
        <v>241</v>
      </c>
      <c r="C9856" s="580">
        <v>2024</v>
      </c>
      <c r="D9856" s="580">
        <v>4</v>
      </c>
      <c r="E9856" s="579" t="s">
        <v>565</v>
      </c>
      <c r="F9856" s="572">
        <v>3</v>
      </c>
      <c r="G9856" s="579" t="s">
        <v>408</v>
      </c>
      <c r="H9856" s="579" t="s">
        <v>396</v>
      </c>
      <c r="I9856" s="579" t="s">
        <v>397</v>
      </c>
      <c r="J9856" s="579" t="s">
        <v>550</v>
      </c>
      <c r="K9856" s="579" t="s">
        <v>415</v>
      </c>
      <c r="L9856" s="579" t="s">
        <v>525</v>
      </c>
      <c r="M9856" s="579" t="s">
        <v>409</v>
      </c>
      <c r="N9856" s="581">
        <v>18897</v>
      </c>
      <c r="O9856" s="582">
        <v>1753054.52</v>
      </c>
      <c r="P9856" s="581">
        <v>7011894</v>
      </c>
      <c r="Q9856" t="str">
        <f t="shared" si="156"/>
        <v>3-Small C&amp;I</v>
      </c>
    </row>
    <row r="9857" spans="1:17" ht="15">
      <c r="A9857" s="573">
        <v>5</v>
      </c>
      <c r="B9857" s="574" t="s">
        <v>241</v>
      </c>
      <c r="C9857" s="575">
        <v>2024</v>
      </c>
      <c r="D9857" s="575">
        <v>4</v>
      </c>
      <c r="E9857" s="574" t="s">
        <v>565</v>
      </c>
      <c r="F9857" s="585">
        <v>3</v>
      </c>
      <c r="G9857" s="574" t="s">
        <v>408</v>
      </c>
      <c r="H9857" s="574" t="s">
        <v>416</v>
      </c>
      <c r="I9857" s="574" t="s">
        <v>417</v>
      </c>
      <c r="J9857" s="574" t="s">
        <v>548</v>
      </c>
      <c r="K9857" s="574" t="s">
        <v>392</v>
      </c>
      <c r="L9857" s="574" t="s">
        <v>525</v>
      </c>
      <c r="M9857" s="574" t="s">
        <v>409</v>
      </c>
      <c r="N9857" s="576">
        <v>172</v>
      </c>
      <c r="O9857" s="584">
        <v>-4949.4799999999996</v>
      </c>
      <c r="P9857" s="576">
        <v>168379</v>
      </c>
      <c r="Q9857" t="str">
        <f t="shared" si="156"/>
        <v>3-Small C&amp;I</v>
      </c>
    </row>
    <row r="9858" spans="1:17" ht="15">
      <c r="A9858" s="578">
        <v>5</v>
      </c>
      <c r="B9858" s="579" t="s">
        <v>241</v>
      </c>
      <c r="C9858" s="580">
        <v>2024</v>
      </c>
      <c r="D9858" s="580">
        <v>4</v>
      </c>
      <c r="E9858" s="579" t="s">
        <v>565</v>
      </c>
      <c r="F9858" s="572">
        <v>3</v>
      </c>
      <c r="G9858" s="579" t="s">
        <v>408</v>
      </c>
      <c r="H9858" s="579" t="s">
        <v>468</v>
      </c>
      <c r="I9858" s="579" t="s">
        <v>469</v>
      </c>
      <c r="J9858" s="579" t="s">
        <v>554</v>
      </c>
      <c r="K9858" s="579" t="s">
        <v>420</v>
      </c>
      <c r="L9858" s="579" t="s">
        <v>525</v>
      </c>
      <c r="M9858" s="579" t="s">
        <v>409</v>
      </c>
      <c r="N9858" s="581">
        <v>52</v>
      </c>
      <c r="O9858" s="582">
        <v>157331.57999999999</v>
      </c>
      <c r="P9858" s="581">
        <v>600651</v>
      </c>
      <c r="Q9858" t="str">
        <f t="shared" si="156"/>
        <v>4-Medium C&amp;I</v>
      </c>
    </row>
    <row r="9859" spans="1:17" ht="15">
      <c r="A9859" s="573">
        <v>5</v>
      </c>
      <c r="B9859" s="574" t="s">
        <v>241</v>
      </c>
      <c r="C9859" s="575">
        <v>2024</v>
      </c>
      <c r="D9859" s="575">
        <v>4</v>
      </c>
      <c r="E9859" s="574" t="s">
        <v>565</v>
      </c>
      <c r="F9859" s="585">
        <v>3</v>
      </c>
      <c r="G9859" s="574" t="s">
        <v>408</v>
      </c>
      <c r="H9859" s="574" t="s">
        <v>572</v>
      </c>
      <c r="I9859" s="574" t="s">
        <v>573</v>
      </c>
      <c r="J9859" s="574" t="s">
        <v>550</v>
      </c>
      <c r="K9859" s="574" t="s">
        <v>415</v>
      </c>
      <c r="L9859" s="574" t="s">
        <v>525</v>
      </c>
      <c r="M9859" s="574" t="s">
        <v>409</v>
      </c>
      <c r="N9859" s="576">
        <v>3</v>
      </c>
      <c r="O9859" s="577">
        <v>269.44</v>
      </c>
      <c r="P9859" s="576">
        <v>788</v>
      </c>
      <c r="Q9859" t="str">
        <f t="shared" si="156"/>
        <v>3-Small C&amp;I</v>
      </c>
    </row>
    <row r="9860" spans="1:17" ht="15">
      <c r="A9860" s="578">
        <v>5</v>
      </c>
      <c r="B9860" s="579" t="s">
        <v>241</v>
      </c>
      <c r="C9860" s="580">
        <v>2024</v>
      </c>
      <c r="D9860" s="580">
        <v>4</v>
      </c>
      <c r="E9860" s="579" t="s">
        <v>565</v>
      </c>
      <c r="F9860" s="572">
        <v>3</v>
      </c>
      <c r="G9860" s="579" t="s">
        <v>408</v>
      </c>
      <c r="H9860" s="579" t="s">
        <v>460</v>
      </c>
      <c r="I9860" s="579" t="s">
        <v>461</v>
      </c>
      <c r="J9860" s="579" t="s">
        <v>551</v>
      </c>
      <c r="K9860" s="579" t="s">
        <v>398</v>
      </c>
      <c r="L9860" s="579" t="s">
        <v>525</v>
      </c>
      <c r="M9860" s="579" t="s">
        <v>409</v>
      </c>
      <c r="N9860" s="581">
        <v>94</v>
      </c>
      <c r="O9860" s="582">
        <v>6671.0500000000002</v>
      </c>
      <c r="P9860" s="581">
        <v>19011</v>
      </c>
      <c r="Q9860" t="str">
        <f t="shared" si="156"/>
        <v>3-Small C&amp;I</v>
      </c>
    </row>
    <row r="9861" spans="1:17" ht="15">
      <c r="A9861" s="573">
        <v>5</v>
      </c>
      <c r="B9861" s="574" t="s">
        <v>241</v>
      </c>
      <c r="C9861" s="575">
        <v>2024</v>
      </c>
      <c r="D9861" s="575">
        <v>4</v>
      </c>
      <c r="E9861" s="574" t="s">
        <v>565</v>
      </c>
      <c r="F9861" s="585">
        <v>3</v>
      </c>
      <c r="G9861" s="574" t="s">
        <v>408</v>
      </c>
      <c r="H9861" s="574" t="s">
        <v>470</v>
      </c>
      <c r="I9861" s="574" t="s">
        <v>471</v>
      </c>
      <c r="J9861" s="574" t="s">
        <v>555</v>
      </c>
      <c r="K9861" s="574" t="s">
        <v>472</v>
      </c>
      <c r="L9861" s="574" t="s">
        <v>525</v>
      </c>
      <c r="M9861" s="574" t="s">
        <v>409</v>
      </c>
      <c r="N9861" s="576">
        <v>2</v>
      </c>
      <c r="O9861" s="577">
        <v>4336.0299999999997</v>
      </c>
      <c r="P9861" s="576">
        <v>15680</v>
      </c>
      <c r="Q9861" t="str">
        <f t="shared" si="156"/>
        <v>4-Medium C&amp;I</v>
      </c>
    </row>
    <row r="9862" spans="1:17" ht="15">
      <c r="A9862" s="578">
        <v>5</v>
      </c>
      <c r="B9862" s="579" t="s">
        <v>241</v>
      </c>
      <c r="C9862" s="580">
        <v>2024</v>
      </c>
      <c r="D9862" s="580">
        <v>4</v>
      </c>
      <c r="E9862" s="579" t="s">
        <v>565</v>
      </c>
      <c r="F9862" s="572">
        <v>3</v>
      </c>
      <c r="G9862" s="579" t="s">
        <v>408</v>
      </c>
      <c r="H9862" s="579" t="s">
        <v>418</v>
      </c>
      <c r="I9862" s="579" t="s">
        <v>419</v>
      </c>
      <c r="J9862" s="579" t="s">
        <v>554</v>
      </c>
      <c r="K9862" s="579" t="s">
        <v>420</v>
      </c>
      <c r="L9862" s="579" t="s">
        <v>525</v>
      </c>
      <c r="M9862" s="579" t="s">
        <v>409</v>
      </c>
      <c r="N9862" s="581">
        <v>1494</v>
      </c>
      <c r="O9862" s="582">
        <v>5077359.8600000003</v>
      </c>
      <c r="P9862" s="581">
        <v>21378755</v>
      </c>
      <c r="Q9862" t="str">
        <f t="shared" si="156"/>
        <v>4-Medium C&amp;I</v>
      </c>
    </row>
    <row r="9863" spans="1:17" ht="15">
      <c r="A9863" s="573">
        <v>5</v>
      </c>
      <c r="B9863" s="574" t="s">
        <v>241</v>
      </c>
      <c r="C9863" s="575">
        <v>2024</v>
      </c>
      <c r="D9863" s="575">
        <v>4</v>
      </c>
      <c r="E9863" s="574" t="s">
        <v>565</v>
      </c>
      <c r="F9863" s="585">
        <v>3</v>
      </c>
      <c r="G9863" s="574" t="s">
        <v>408</v>
      </c>
      <c r="H9863" s="574" t="s">
        <v>473</v>
      </c>
      <c r="I9863" s="574" t="s">
        <v>474</v>
      </c>
      <c r="J9863" s="574" t="s">
        <v>556</v>
      </c>
      <c r="K9863" s="574" t="s">
        <v>441</v>
      </c>
      <c r="L9863" s="574" t="s">
        <v>525</v>
      </c>
      <c r="M9863" s="574" t="s">
        <v>409</v>
      </c>
      <c r="N9863" s="576">
        <v>35</v>
      </c>
      <c r="O9863" s="577">
        <v>157502.84</v>
      </c>
      <c r="P9863" s="576">
        <v>668072</v>
      </c>
      <c r="Q9863" t="str">
        <f t="shared" si="156"/>
        <v>4-Medium C&amp;I</v>
      </c>
    </row>
    <row r="9864" spans="1:17" ht="15">
      <c r="A9864" s="578">
        <v>5</v>
      </c>
      <c r="B9864" s="579" t="s">
        <v>241</v>
      </c>
      <c r="C9864" s="580">
        <v>2024</v>
      </c>
      <c r="D9864" s="580">
        <v>4</v>
      </c>
      <c r="E9864" s="579" t="s">
        <v>565</v>
      </c>
      <c r="F9864" s="572">
        <v>3</v>
      </c>
      <c r="G9864" s="579" t="s">
        <v>408</v>
      </c>
      <c r="H9864" s="579" t="s">
        <v>475</v>
      </c>
      <c r="I9864" s="579" t="s">
        <v>476</v>
      </c>
      <c r="J9864" s="579" t="s">
        <v>555</v>
      </c>
      <c r="K9864" s="579" t="s">
        <v>472</v>
      </c>
      <c r="L9864" s="579" t="s">
        <v>525</v>
      </c>
      <c r="M9864" s="579" t="s">
        <v>409</v>
      </c>
      <c r="N9864" s="581">
        <v>55</v>
      </c>
      <c r="O9864" s="582">
        <v>186495.14000000001</v>
      </c>
      <c r="P9864" s="581">
        <v>723871</v>
      </c>
      <c r="Q9864" t="str">
        <f t="shared" si="156"/>
        <v>4-Medium C&amp;I</v>
      </c>
    </row>
    <row r="9865" spans="1:17" ht="15">
      <c r="A9865" s="573">
        <v>5</v>
      </c>
      <c r="B9865" s="574" t="s">
        <v>241</v>
      </c>
      <c r="C9865" s="575">
        <v>2024</v>
      </c>
      <c r="D9865" s="575">
        <v>4</v>
      </c>
      <c r="E9865" s="574" t="s">
        <v>565</v>
      </c>
      <c r="F9865" s="585">
        <v>3</v>
      </c>
      <c r="G9865" s="574" t="s">
        <v>408</v>
      </c>
      <c r="H9865" s="574" t="s">
        <v>464</v>
      </c>
      <c r="I9865" s="574" t="s">
        <v>465</v>
      </c>
      <c r="J9865" s="574" t="s">
        <v>552</v>
      </c>
      <c r="K9865" s="574" t="s">
        <v>423</v>
      </c>
      <c r="L9865" s="574" t="s">
        <v>525</v>
      </c>
      <c r="M9865" s="574" t="s">
        <v>409</v>
      </c>
      <c r="N9865" s="576">
        <v>717</v>
      </c>
      <c r="O9865" s="577">
        <v>105635</v>
      </c>
      <c r="P9865" s="576">
        <v>207670</v>
      </c>
      <c r="Q9865" t="str">
        <f t="shared" si="156"/>
        <v>Street</v>
      </c>
    </row>
    <row r="9866" spans="1:17" ht="15">
      <c r="A9866" s="578">
        <v>5</v>
      </c>
      <c r="B9866" s="579" t="s">
        <v>241</v>
      </c>
      <c r="C9866" s="580">
        <v>2024</v>
      </c>
      <c r="D9866" s="580">
        <v>4</v>
      </c>
      <c r="E9866" s="579" t="s">
        <v>565</v>
      </c>
      <c r="F9866" s="572">
        <v>3</v>
      </c>
      <c r="G9866" s="579" t="s">
        <v>408</v>
      </c>
      <c r="H9866" s="579" t="s">
        <v>466</v>
      </c>
      <c r="I9866" s="579" t="s">
        <v>467</v>
      </c>
      <c r="J9866" s="579" t="s">
        <v>552</v>
      </c>
      <c r="K9866" s="579" t="s">
        <v>423</v>
      </c>
      <c r="L9866" s="579" t="s">
        <v>525</v>
      </c>
      <c r="M9866" s="579" t="s">
        <v>409</v>
      </c>
      <c r="N9866" s="581">
        <v>1261</v>
      </c>
      <c r="O9866" s="582">
        <v>159111.73999999999</v>
      </c>
      <c r="P9866" s="581">
        <v>329759</v>
      </c>
      <c r="Q9866" t="str">
        <f t="shared" si="156"/>
        <v>Street</v>
      </c>
    </row>
    <row r="9867" spans="1:17" ht="15">
      <c r="A9867" s="573">
        <v>5</v>
      </c>
      <c r="B9867" s="574" t="s">
        <v>241</v>
      </c>
      <c r="C9867" s="575">
        <v>2024</v>
      </c>
      <c r="D9867" s="575">
        <v>4</v>
      </c>
      <c r="E9867" s="574" t="s">
        <v>565</v>
      </c>
      <c r="F9867" s="585">
        <v>3</v>
      </c>
      <c r="G9867" s="574" t="s">
        <v>408</v>
      </c>
      <c r="H9867" s="574" t="s">
        <v>421</v>
      </c>
      <c r="I9867" s="574" t="s">
        <v>422</v>
      </c>
      <c r="J9867" s="574" t="s">
        <v>552</v>
      </c>
      <c r="K9867" s="574" t="s">
        <v>423</v>
      </c>
      <c r="L9867" s="574" t="s">
        <v>526</v>
      </c>
      <c r="M9867" s="574" t="s">
        <v>427</v>
      </c>
      <c r="N9867" s="576">
        <v>3510</v>
      </c>
      <c r="O9867" s="577">
        <v>375246.83000000002</v>
      </c>
      <c r="P9867" s="576">
        <v>1144292</v>
      </c>
      <c r="Q9867" t="str">
        <f t="shared" si="156"/>
        <v>Street</v>
      </c>
    </row>
    <row r="9868" spans="1:17" ht="15">
      <c r="A9868" s="578">
        <v>5</v>
      </c>
      <c r="B9868" s="579" t="s">
        <v>241</v>
      </c>
      <c r="C9868" s="580">
        <v>2024</v>
      </c>
      <c r="D9868" s="580">
        <v>4</v>
      </c>
      <c r="E9868" s="579" t="s">
        <v>565</v>
      </c>
      <c r="F9868" s="572">
        <v>3</v>
      </c>
      <c r="G9868" s="579" t="s">
        <v>408</v>
      </c>
      <c r="H9868" s="579" t="s">
        <v>424</v>
      </c>
      <c r="I9868" s="579" t="s">
        <v>425</v>
      </c>
      <c r="J9868" s="579" t="s">
        <v>557</v>
      </c>
      <c r="K9868" s="579" t="s">
        <v>426</v>
      </c>
      <c r="L9868" s="579" t="s">
        <v>526</v>
      </c>
      <c r="M9868" s="579" t="s">
        <v>427</v>
      </c>
      <c r="N9868" s="581">
        <v>6</v>
      </c>
      <c r="O9868" s="582">
        <v>665.95000000000005</v>
      </c>
      <c r="P9868" s="581">
        <v>4571</v>
      </c>
      <c r="Q9868" t="str">
        <f t="shared" si="156"/>
        <v>3-Small C&amp;I</v>
      </c>
    </row>
    <row r="9869" spans="1:17" ht="15">
      <c r="A9869" s="573">
        <v>5</v>
      </c>
      <c r="B9869" s="574" t="s">
        <v>241</v>
      </c>
      <c r="C9869" s="575">
        <v>2024</v>
      </c>
      <c r="D9869" s="575">
        <v>4</v>
      </c>
      <c r="E9869" s="574" t="s">
        <v>565</v>
      </c>
      <c r="F9869" s="585">
        <v>3</v>
      </c>
      <c r="G9869" s="574" t="s">
        <v>408</v>
      </c>
      <c r="H9869" s="574" t="s">
        <v>477</v>
      </c>
      <c r="I9869" s="574" t="s">
        <v>478</v>
      </c>
      <c r="J9869" s="574" t="s">
        <v>558</v>
      </c>
      <c r="K9869" s="574" t="s">
        <v>430</v>
      </c>
      <c r="L9869" s="574" t="s">
        <v>525</v>
      </c>
      <c r="M9869" s="574" t="s">
        <v>409</v>
      </c>
      <c r="N9869" s="576">
        <v>2</v>
      </c>
      <c r="O9869" s="577">
        <v>9335.6000000000004</v>
      </c>
      <c r="P9869" s="576">
        <v>37980</v>
      </c>
      <c r="Q9869" t="str">
        <f t="shared" si="156"/>
        <v>5-Large C&amp;I</v>
      </c>
    </row>
    <row r="9870" spans="1:17" ht="15">
      <c r="A9870" s="578">
        <v>5</v>
      </c>
      <c r="B9870" s="579" t="s">
        <v>241</v>
      </c>
      <c r="C9870" s="580">
        <v>2024</v>
      </c>
      <c r="D9870" s="580">
        <v>4</v>
      </c>
      <c r="E9870" s="579" t="s">
        <v>565</v>
      </c>
      <c r="F9870" s="572">
        <v>3</v>
      </c>
      <c r="G9870" s="579" t="s">
        <v>408</v>
      </c>
      <c r="H9870" s="579" t="s">
        <v>428</v>
      </c>
      <c r="I9870" s="579" t="s">
        <v>429</v>
      </c>
      <c r="J9870" s="579" t="s">
        <v>558</v>
      </c>
      <c r="K9870" s="579" t="s">
        <v>430</v>
      </c>
      <c r="L9870" s="579" t="s">
        <v>525</v>
      </c>
      <c r="M9870" s="579" t="s">
        <v>409</v>
      </c>
      <c r="N9870" s="581">
        <v>157</v>
      </c>
      <c r="O9870" s="582">
        <v>3416701.6800000002</v>
      </c>
      <c r="P9870" s="581">
        <v>15718272</v>
      </c>
      <c r="Q9870" t="str">
        <f t="shared" si="157" ref="Q9870:Q9933">VLOOKUP(TRIM(J9870),S:T,2,FALSE)</f>
        <v>5-Large C&amp;I</v>
      </c>
    </row>
    <row r="9871" spans="1:17" ht="15">
      <c r="A9871" s="573">
        <v>5</v>
      </c>
      <c r="B9871" s="574" t="s">
        <v>241</v>
      </c>
      <c r="C9871" s="575">
        <v>2024</v>
      </c>
      <c r="D9871" s="575">
        <v>4</v>
      </c>
      <c r="E9871" s="574" t="s">
        <v>565</v>
      </c>
      <c r="F9871" s="585">
        <v>3</v>
      </c>
      <c r="G9871" s="574" t="s">
        <v>408</v>
      </c>
      <c r="H9871" s="574" t="s">
        <v>431</v>
      </c>
      <c r="I9871" s="574" t="s">
        <v>432</v>
      </c>
      <c r="J9871" s="574" t="s">
        <v>558</v>
      </c>
      <c r="K9871" s="574" t="s">
        <v>430</v>
      </c>
      <c r="L9871" s="574" t="s">
        <v>526</v>
      </c>
      <c r="M9871" s="574" t="s">
        <v>427</v>
      </c>
      <c r="N9871" s="576">
        <v>2049</v>
      </c>
      <c r="O9871" s="577">
        <v>28305301.34</v>
      </c>
      <c r="P9871" s="576">
        <v>321305152</v>
      </c>
      <c r="Q9871" t="str">
        <f t="shared" si="157"/>
        <v>5-Large C&amp;I</v>
      </c>
    </row>
    <row r="9872" spans="1:17" ht="15">
      <c r="A9872" s="578">
        <v>5</v>
      </c>
      <c r="B9872" s="579" t="s">
        <v>241</v>
      </c>
      <c r="C9872" s="580">
        <v>2024</v>
      </c>
      <c r="D9872" s="580">
        <v>4</v>
      </c>
      <c r="E9872" s="579" t="s">
        <v>565</v>
      </c>
      <c r="F9872" s="572">
        <v>3</v>
      </c>
      <c r="G9872" s="579" t="s">
        <v>408</v>
      </c>
      <c r="H9872" s="579" t="s">
        <v>399</v>
      </c>
      <c r="I9872" s="579" t="s">
        <v>400</v>
      </c>
      <c r="J9872" s="579" t="s">
        <v>547</v>
      </c>
      <c r="K9872" s="579" t="s">
        <v>386</v>
      </c>
      <c r="L9872" s="579" t="s">
        <v>526</v>
      </c>
      <c r="M9872" s="579" t="s">
        <v>427</v>
      </c>
      <c r="N9872" s="581">
        <v>1343</v>
      </c>
      <c r="O9872" s="582">
        <v>435344.97999999998</v>
      </c>
      <c r="P9872" s="581">
        <v>2569280</v>
      </c>
      <c r="Q9872" t="str">
        <f t="shared" si="157"/>
        <v>1-Residential</v>
      </c>
    </row>
    <row r="9873" spans="1:17" ht="15">
      <c r="A9873" s="573">
        <v>5</v>
      </c>
      <c r="B9873" s="574" t="s">
        <v>241</v>
      </c>
      <c r="C9873" s="575">
        <v>2024</v>
      </c>
      <c r="D9873" s="575">
        <v>4</v>
      </c>
      <c r="E9873" s="574" t="s">
        <v>565</v>
      </c>
      <c r="F9873" s="585">
        <v>3</v>
      </c>
      <c r="G9873" s="574" t="s">
        <v>408</v>
      </c>
      <c r="H9873" s="574" t="s">
        <v>402</v>
      </c>
      <c r="I9873" s="574" t="s">
        <v>403</v>
      </c>
      <c r="J9873" s="574" t="s">
        <v>312</v>
      </c>
      <c r="K9873" s="574" t="s">
        <v>462</v>
      </c>
      <c r="L9873" s="574" t="s">
        <v>312</v>
      </c>
      <c r="M9873" s="574" t="s">
        <v>463</v>
      </c>
      <c r="N9873" s="576">
        <v>7</v>
      </c>
      <c r="O9873" s="577">
        <v>546.64999999999998</v>
      </c>
      <c r="P9873" s="576">
        <v>9051</v>
      </c>
      <c r="Q9873" t="str">
        <f t="shared" si="157"/>
        <v>OTHER</v>
      </c>
    </row>
    <row r="9874" spans="1:17" ht="15">
      <c r="A9874" s="578">
        <v>5</v>
      </c>
      <c r="B9874" s="579" t="s">
        <v>241</v>
      </c>
      <c r="C9874" s="580">
        <v>2024</v>
      </c>
      <c r="D9874" s="580">
        <v>4</v>
      </c>
      <c r="E9874" s="579" t="s">
        <v>565</v>
      </c>
      <c r="F9874" s="572">
        <v>3</v>
      </c>
      <c r="G9874" s="579" t="s">
        <v>408</v>
      </c>
      <c r="H9874" s="579" t="s">
        <v>404</v>
      </c>
      <c r="I9874" s="579" t="s">
        <v>405</v>
      </c>
      <c r="J9874" s="579" t="s">
        <v>548</v>
      </c>
      <c r="K9874" s="579" t="s">
        <v>392</v>
      </c>
      <c r="L9874" s="579" t="s">
        <v>526</v>
      </c>
      <c r="M9874" s="579" t="s">
        <v>427</v>
      </c>
      <c r="N9874" s="581">
        <v>65073</v>
      </c>
      <c r="O9874" s="582">
        <v>3060034.8799999999</v>
      </c>
      <c r="P9874" s="581">
        <v>98915666</v>
      </c>
      <c r="Q9874" t="str">
        <f t="shared" si="157"/>
        <v>3-Small C&amp;I</v>
      </c>
    </row>
    <row r="9875" spans="1:17" ht="15">
      <c r="A9875" s="573">
        <v>5</v>
      </c>
      <c r="B9875" s="574" t="s">
        <v>241</v>
      </c>
      <c r="C9875" s="575">
        <v>2024</v>
      </c>
      <c r="D9875" s="575">
        <v>4</v>
      </c>
      <c r="E9875" s="574" t="s">
        <v>565</v>
      </c>
      <c r="F9875" s="585">
        <v>3</v>
      </c>
      <c r="G9875" s="574" t="s">
        <v>408</v>
      </c>
      <c r="H9875" s="574" t="s">
        <v>433</v>
      </c>
      <c r="I9875" s="574" t="s">
        <v>434</v>
      </c>
      <c r="J9875" s="574" t="s">
        <v>553</v>
      </c>
      <c r="K9875" s="574" t="s">
        <v>412</v>
      </c>
      <c r="L9875" s="574" t="s">
        <v>526</v>
      </c>
      <c r="M9875" s="574" t="s">
        <v>427</v>
      </c>
      <c r="N9875" s="576">
        <v>1250</v>
      </c>
      <c r="O9875" s="577">
        <v>63989.230000000003</v>
      </c>
      <c r="P9875" s="576">
        <v>403870</v>
      </c>
      <c r="Q9875" t="str">
        <f t="shared" si="157"/>
        <v>3-Small C&amp;I</v>
      </c>
    </row>
    <row r="9876" spans="1:17" ht="15">
      <c r="A9876" s="578">
        <v>5</v>
      </c>
      <c r="B9876" s="579" t="s">
        <v>241</v>
      </c>
      <c r="C9876" s="580">
        <v>2024</v>
      </c>
      <c r="D9876" s="580">
        <v>4</v>
      </c>
      <c r="E9876" s="579" t="s">
        <v>565</v>
      </c>
      <c r="F9876" s="572">
        <v>3</v>
      </c>
      <c r="G9876" s="579" t="s">
        <v>408</v>
      </c>
      <c r="H9876" s="579" t="s">
        <v>435</v>
      </c>
      <c r="I9876" s="579" t="s">
        <v>436</v>
      </c>
      <c r="J9876" s="579" t="s">
        <v>550</v>
      </c>
      <c r="K9876" s="579" t="s">
        <v>415</v>
      </c>
      <c r="L9876" s="579" t="s">
        <v>526</v>
      </c>
      <c r="M9876" s="579" t="s">
        <v>427</v>
      </c>
      <c r="N9876" s="581">
        <v>556</v>
      </c>
      <c r="O9876" s="582">
        <v>6906.0600000000004</v>
      </c>
      <c r="P9876" s="581">
        <v>1816530</v>
      </c>
      <c r="Q9876" t="str">
        <f t="shared" si="157"/>
        <v>3-Small C&amp;I</v>
      </c>
    </row>
    <row r="9877" spans="1:17" ht="15">
      <c r="A9877" s="573">
        <v>5</v>
      </c>
      <c r="B9877" s="574" t="s">
        <v>241</v>
      </c>
      <c r="C9877" s="575">
        <v>2024</v>
      </c>
      <c r="D9877" s="575">
        <v>4</v>
      </c>
      <c r="E9877" s="574" t="s">
        <v>565</v>
      </c>
      <c r="F9877" s="585">
        <v>3</v>
      </c>
      <c r="G9877" s="574" t="s">
        <v>408</v>
      </c>
      <c r="H9877" s="574" t="s">
        <v>406</v>
      </c>
      <c r="I9877" s="574" t="s">
        <v>407</v>
      </c>
      <c r="J9877" s="574" t="s">
        <v>551</v>
      </c>
      <c r="K9877" s="574" t="s">
        <v>398</v>
      </c>
      <c r="L9877" s="574" t="s">
        <v>526</v>
      </c>
      <c r="M9877" s="574" t="s">
        <v>427</v>
      </c>
      <c r="N9877" s="576">
        <v>20706</v>
      </c>
      <c r="O9877" s="577">
        <v>1374485.1000000001</v>
      </c>
      <c r="P9877" s="576">
        <v>10835849</v>
      </c>
      <c r="Q9877" t="str">
        <f t="shared" si="157"/>
        <v>3-Small C&amp;I</v>
      </c>
    </row>
    <row r="9878" spans="1:17" ht="15">
      <c r="A9878" s="578">
        <v>5</v>
      </c>
      <c r="B9878" s="579" t="s">
        <v>241</v>
      </c>
      <c r="C9878" s="580">
        <v>2024</v>
      </c>
      <c r="D9878" s="580">
        <v>4</v>
      </c>
      <c r="E9878" s="579" t="s">
        <v>565</v>
      </c>
      <c r="F9878" s="572">
        <v>3</v>
      </c>
      <c r="G9878" s="579" t="s">
        <v>408</v>
      </c>
      <c r="H9878" s="579" t="s">
        <v>437</v>
      </c>
      <c r="I9878" s="579" t="s">
        <v>438</v>
      </c>
      <c r="J9878" s="579" t="s">
        <v>554</v>
      </c>
      <c r="K9878" s="579" t="s">
        <v>420</v>
      </c>
      <c r="L9878" s="579" t="s">
        <v>526</v>
      </c>
      <c r="M9878" s="579" t="s">
        <v>427</v>
      </c>
      <c r="N9878" s="581">
        <v>7837</v>
      </c>
      <c r="O9878" s="582">
        <v>17312281.870000001</v>
      </c>
      <c r="P9878" s="581">
        <v>153917414</v>
      </c>
      <c r="Q9878" t="str">
        <f t="shared" si="157"/>
        <v>4-Medium C&amp;I</v>
      </c>
    </row>
    <row r="9879" spans="1:17" ht="15">
      <c r="A9879" s="573">
        <v>5</v>
      </c>
      <c r="B9879" s="574" t="s">
        <v>241</v>
      </c>
      <c r="C9879" s="575">
        <v>2024</v>
      </c>
      <c r="D9879" s="575">
        <v>4</v>
      </c>
      <c r="E9879" s="574" t="s">
        <v>565</v>
      </c>
      <c r="F9879" s="585">
        <v>3</v>
      </c>
      <c r="G9879" s="574" t="s">
        <v>408</v>
      </c>
      <c r="H9879" s="574" t="s">
        <v>439</v>
      </c>
      <c r="I9879" s="574" t="s">
        <v>440</v>
      </c>
      <c r="J9879" s="574" t="s">
        <v>554</v>
      </c>
      <c r="K9879" s="574" t="s">
        <v>420</v>
      </c>
      <c r="L9879" s="574" t="s">
        <v>526</v>
      </c>
      <c r="M9879" s="574" t="s">
        <v>427</v>
      </c>
      <c r="N9879" s="576">
        <v>338</v>
      </c>
      <c r="O9879" s="577">
        <v>779067.51000000001</v>
      </c>
      <c r="P9879" s="576">
        <v>7179925</v>
      </c>
      <c r="Q9879" t="str">
        <f t="shared" si="157"/>
        <v>4-Medium C&amp;I</v>
      </c>
    </row>
    <row r="9880" spans="1:17" ht="15">
      <c r="A9880" s="578">
        <v>5</v>
      </c>
      <c r="B9880" s="579" t="s">
        <v>241</v>
      </c>
      <c r="C9880" s="580">
        <v>2024</v>
      </c>
      <c r="D9880" s="580">
        <v>4</v>
      </c>
      <c r="E9880" s="579" t="s">
        <v>565</v>
      </c>
      <c r="F9880" s="572">
        <v>3</v>
      </c>
      <c r="G9880" s="579" t="s">
        <v>408</v>
      </c>
      <c r="H9880" s="579" t="s">
        <v>479</v>
      </c>
      <c r="I9880" s="579" t="s">
        <v>480</v>
      </c>
      <c r="J9880" s="579" t="s">
        <v>554</v>
      </c>
      <c r="K9880" s="579" t="s">
        <v>420</v>
      </c>
      <c r="L9880" s="579" t="s">
        <v>526</v>
      </c>
      <c r="M9880" s="579" t="s">
        <v>427</v>
      </c>
      <c r="N9880" s="581">
        <v>218</v>
      </c>
      <c r="O9880" s="582">
        <v>446874.33000000002</v>
      </c>
      <c r="P9880" s="581">
        <v>4064677</v>
      </c>
      <c r="Q9880" t="str">
        <f t="shared" si="157"/>
        <v>4-Medium C&amp;I</v>
      </c>
    </row>
    <row r="9881" spans="1:17" ht="15">
      <c r="A9881" s="573">
        <v>5</v>
      </c>
      <c r="B9881" s="574" t="s">
        <v>241</v>
      </c>
      <c r="C9881" s="575">
        <v>2024</v>
      </c>
      <c r="D9881" s="575">
        <v>4</v>
      </c>
      <c r="E9881" s="574" t="s">
        <v>565</v>
      </c>
      <c r="F9881" s="585">
        <v>5</v>
      </c>
      <c r="G9881" s="574" t="s">
        <v>442</v>
      </c>
      <c r="H9881" s="574" t="s">
        <v>390</v>
      </c>
      <c r="I9881" s="574" t="s">
        <v>391</v>
      </c>
      <c r="J9881" s="574" t="s">
        <v>548</v>
      </c>
      <c r="K9881" s="574" t="s">
        <v>392</v>
      </c>
      <c r="L9881" s="574" t="s">
        <v>527</v>
      </c>
      <c r="M9881" s="574" t="s">
        <v>443</v>
      </c>
      <c r="N9881" s="576">
        <v>788</v>
      </c>
      <c r="O9881" s="577">
        <v>272677.79999999999</v>
      </c>
      <c r="P9881" s="576">
        <v>1506324</v>
      </c>
      <c r="Q9881" t="str">
        <f t="shared" si="157"/>
        <v>3-Small C&amp;I</v>
      </c>
    </row>
    <row r="9882" spans="1:17" ht="15">
      <c r="A9882" s="578">
        <v>5</v>
      </c>
      <c r="B9882" s="579" t="s">
        <v>241</v>
      </c>
      <c r="C9882" s="580">
        <v>2024</v>
      </c>
      <c r="D9882" s="580">
        <v>4</v>
      </c>
      <c r="E9882" s="579" t="s">
        <v>565</v>
      </c>
      <c r="F9882" s="572">
        <v>5</v>
      </c>
      <c r="G9882" s="579" t="s">
        <v>442</v>
      </c>
      <c r="H9882" s="579" t="s">
        <v>410</v>
      </c>
      <c r="I9882" s="579" t="s">
        <v>411</v>
      </c>
      <c r="J9882" s="579" t="s">
        <v>553</v>
      </c>
      <c r="K9882" s="579" t="s">
        <v>412</v>
      </c>
      <c r="L9882" s="579" t="s">
        <v>527</v>
      </c>
      <c r="M9882" s="579" t="s">
        <v>443</v>
      </c>
      <c r="N9882" s="581">
        <v>1</v>
      </c>
      <c r="O9882" s="582">
        <v>97.560000000000002</v>
      </c>
      <c r="P9882" s="581">
        <v>292</v>
      </c>
      <c r="Q9882" t="str">
        <f t="shared" si="157"/>
        <v>3-Small C&amp;I</v>
      </c>
    </row>
    <row r="9883" spans="1:17" ht="15">
      <c r="A9883" s="573">
        <v>5</v>
      </c>
      <c r="B9883" s="574" t="s">
        <v>241</v>
      </c>
      <c r="C9883" s="575">
        <v>2024</v>
      </c>
      <c r="D9883" s="575">
        <v>4</v>
      </c>
      <c r="E9883" s="574" t="s">
        <v>565</v>
      </c>
      <c r="F9883" s="585">
        <v>5</v>
      </c>
      <c r="G9883" s="574" t="s">
        <v>442</v>
      </c>
      <c r="H9883" s="574" t="s">
        <v>416</v>
      </c>
      <c r="I9883" s="574" t="s">
        <v>417</v>
      </c>
      <c r="J9883" s="574" t="s">
        <v>548</v>
      </c>
      <c r="K9883" s="574" t="s">
        <v>392</v>
      </c>
      <c r="L9883" s="574" t="s">
        <v>527</v>
      </c>
      <c r="M9883" s="574" t="s">
        <v>443</v>
      </c>
      <c r="N9883" s="576">
        <v>1</v>
      </c>
      <c r="O9883" s="577">
        <v>38.969999999999999</v>
      </c>
      <c r="P9883" s="576">
        <v>102</v>
      </c>
      <c r="Q9883" t="str">
        <f t="shared" si="157"/>
        <v>3-Small C&amp;I</v>
      </c>
    </row>
    <row r="9884" spans="1:17" ht="15">
      <c r="A9884" s="578">
        <v>5</v>
      </c>
      <c r="B9884" s="579" t="s">
        <v>241</v>
      </c>
      <c r="C9884" s="580">
        <v>2024</v>
      </c>
      <c r="D9884" s="580">
        <v>4</v>
      </c>
      <c r="E9884" s="579" t="s">
        <v>565</v>
      </c>
      <c r="F9884" s="572">
        <v>5</v>
      </c>
      <c r="G9884" s="579" t="s">
        <v>442</v>
      </c>
      <c r="H9884" s="579" t="s">
        <v>468</v>
      </c>
      <c r="I9884" s="579" t="s">
        <v>469</v>
      </c>
      <c r="J9884" s="579" t="s">
        <v>554</v>
      </c>
      <c r="K9884" s="579" t="s">
        <v>420</v>
      </c>
      <c r="L9884" s="579" t="s">
        <v>527</v>
      </c>
      <c r="M9884" s="579" t="s">
        <v>443</v>
      </c>
      <c r="N9884" s="581">
        <v>2</v>
      </c>
      <c r="O9884" s="582">
        <v>1995.29</v>
      </c>
      <c r="P9884" s="581">
        <v>7360</v>
      </c>
      <c r="Q9884" t="str">
        <f t="shared" si="157"/>
        <v>4-Medium C&amp;I</v>
      </c>
    </row>
    <row r="9885" spans="1:17" ht="15">
      <c r="A9885" s="573">
        <v>5</v>
      </c>
      <c r="B9885" s="574" t="s">
        <v>241</v>
      </c>
      <c r="C9885" s="575">
        <v>2024</v>
      </c>
      <c r="D9885" s="575">
        <v>4</v>
      </c>
      <c r="E9885" s="574" t="s">
        <v>565</v>
      </c>
      <c r="F9885" s="585">
        <v>5</v>
      </c>
      <c r="G9885" s="574" t="s">
        <v>442</v>
      </c>
      <c r="H9885" s="574" t="s">
        <v>418</v>
      </c>
      <c r="I9885" s="574" t="s">
        <v>419</v>
      </c>
      <c r="J9885" s="574" t="s">
        <v>554</v>
      </c>
      <c r="K9885" s="574" t="s">
        <v>420</v>
      </c>
      <c r="L9885" s="574" t="s">
        <v>527</v>
      </c>
      <c r="M9885" s="574" t="s">
        <v>443</v>
      </c>
      <c r="N9885" s="576">
        <v>144</v>
      </c>
      <c r="O9885" s="577">
        <v>771415.16000000003</v>
      </c>
      <c r="P9885" s="576">
        <v>3070539</v>
      </c>
      <c r="Q9885" t="str">
        <f t="shared" si="157"/>
        <v>4-Medium C&amp;I</v>
      </c>
    </row>
    <row r="9886" spans="1:17" ht="15">
      <c r="A9886" s="578">
        <v>5</v>
      </c>
      <c r="B9886" s="579" t="s">
        <v>241</v>
      </c>
      <c r="C9886" s="580">
        <v>2024</v>
      </c>
      <c r="D9886" s="580">
        <v>4</v>
      </c>
      <c r="E9886" s="579" t="s">
        <v>565</v>
      </c>
      <c r="F9886" s="572">
        <v>5</v>
      </c>
      <c r="G9886" s="579" t="s">
        <v>442</v>
      </c>
      <c r="H9886" s="579" t="s">
        <v>464</v>
      </c>
      <c r="I9886" s="579" t="s">
        <v>465</v>
      </c>
      <c r="J9886" s="579" t="s">
        <v>552</v>
      </c>
      <c r="K9886" s="579" t="s">
        <v>423</v>
      </c>
      <c r="L9886" s="579" t="s">
        <v>527</v>
      </c>
      <c r="M9886" s="579" t="s">
        <v>443</v>
      </c>
      <c r="N9886" s="581">
        <v>20</v>
      </c>
      <c r="O9886" s="582">
        <v>4108.2700000000004</v>
      </c>
      <c r="P9886" s="581">
        <v>8415</v>
      </c>
      <c r="Q9886" t="str">
        <f t="shared" si="157"/>
        <v>Street</v>
      </c>
    </row>
    <row r="9887" spans="1:17" ht="15">
      <c r="A9887" s="573">
        <v>5</v>
      </c>
      <c r="B9887" s="574" t="s">
        <v>241</v>
      </c>
      <c r="C9887" s="575">
        <v>2024</v>
      </c>
      <c r="D9887" s="575">
        <v>4</v>
      </c>
      <c r="E9887" s="574" t="s">
        <v>565</v>
      </c>
      <c r="F9887" s="585">
        <v>5</v>
      </c>
      <c r="G9887" s="574" t="s">
        <v>442</v>
      </c>
      <c r="H9887" s="574" t="s">
        <v>466</v>
      </c>
      <c r="I9887" s="574" t="s">
        <v>467</v>
      </c>
      <c r="J9887" s="574" t="s">
        <v>552</v>
      </c>
      <c r="K9887" s="574" t="s">
        <v>423</v>
      </c>
      <c r="L9887" s="574" t="s">
        <v>527</v>
      </c>
      <c r="M9887" s="574" t="s">
        <v>443</v>
      </c>
      <c r="N9887" s="576">
        <v>31</v>
      </c>
      <c r="O9887" s="577">
        <v>5355.4899999999998</v>
      </c>
      <c r="P9887" s="576">
        <v>11294</v>
      </c>
      <c r="Q9887" t="str">
        <f t="shared" si="157"/>
        <v>Street</v>
      </c>
    </row>
    <row r="9888" spans="1:17" ht="15">
      <c r="A9888" s="578">
        <v>5</v>
      </c>
      <c r="B9888" s="579" t="s">
        <v>241</v>
      </c>
      <c r="C9888" s="580">
        <v>2024</v>
      </c>
      <c r="D9888" s="580">
        <v>4</v>
      </c>
      <c r="E9888" s="579" t="s">
        <v>565</v>
      </c>
      <c r="F9888" s="572">
        <v>5</v>
      </c>
      <c r="G9888" s="579" t="s">
        <v>442</v>
      </c>
      <c r="H9888" s="579" t="s">
        <v>421</v>
      </c>
      <c r="I9888" s="579" t="s">
        <v>422</v>
      </c>
      <c r="J9888" s="579" t="s">
        <v>552</v>
      </c>
      <c r="K9888" s="579" t="s">
        <v>423</v>
      </c>
      <c r="L9888" s="579" t="s">
        <v>528</v>
      </c>
      <c r="M9888" s="579" t="s">
        <v>444</v>
      </c>
      <c r="N9888" s="581">
        <v>112</v>
      </c>
      <c r="O9888" s="582">
        <v>19352.880000000001</v>
      </c>
      <c r="P9888" s="581">
        <v>59805</v>
      </c>
      <c r="Q9888" t="str">
        <f t="shared" si="157"/>
        <v>Street</v>
      </c>
    </row>
    <row r="9889" spans="1:17" ht="15">
      <c r="A9889" s="573">
        <v>5</v>
      </c>
      <c r="B9889" s="574" t="s">
        <v>241</v>
      </c>
      <c r="C9889" s="575">
        <v>2024</v>
      </c>
      <c r="D9889" s="575">
        <v>4</v>
      </c>
      <c r="E9889" s="574" t="s">
        <v>565</v>
      </c>
      <c r="F9889" s="585">
        <v>5</v>
      </c>
      <c r="G9889" s="574" t="s">
        <v>442</v>
      </c>
      <c r="H9889" s="574" t="s">
        <v>477</v>
      </c>
      <c r="I9889" s="574" t="s">
        <v>478</v>
      </c>
      <c r="J9889" s="574" t="s">
        <v>558</v>
      </c>
      <c r="K9889" s="574" t="s">
        <v>430</v>
      </c>
      <c r="L9889" s="574" t="s">
        <v>527</v>
      </c>
      <c r="M9889" s="574" t="s">
        <v>443</v>
      </c>
      <c r="N9889" s="576">
        <v>2</v>
      </c>
      <c r="O9889" s="577">
        <v>5070.21</v>
      </c>
      <c r="P9889" s="576">
        <v>18200</v>
      </c>
      <c r="Q9889" t="str">
        <f t="shared" si="157"/>
        <v>5-Large C&amp;I</v>
      </c>
    </row>
    <row r="9890" spans="1:17" ht="15">
      <c r="A9890" s="578">
        <v>5</v>
      </c>
      <c r="B9890" s="579" t="s">
        <v>241</v>
      </c>
      <c r="C9890" s="580">
        <v>2024</v>
      </c>
      <c r="D9890" s="580">
        <v>4</v>
      </c>
      <c r="E9890" s="579" t="s">
        <v>565</v>
      </c>
      <c r="F9890" s="572">
        <v>5</v>
      </c>
      <c r="G9890" s="579" t="s">
        <v>442</v>
      </c>
      <c r="H9890" s="579" t="s">
        <v>428</v>
      </c>
      <c r="I9890" s="579" t="s">
        <v>429</v>
      </c>
      <c r="J9890" s="579" t="s">
        <v>558</v>
      </c>
      <c r="K9890" s="579" t="s">
        <v>430</v>
      </c>
      <c r="L9890" s="579" t="s">
        <v>527</v>
      </c>
      <c r="M9890" s="579" t="s">
        <v>443</v>
      </c>
      <c r="N9890" s="581">
        <v>50</v>
      </c>
      <c r="O9890" s="582">
        <v>824048.57999999996</v>
      </c>
      <c r="P9890" s="581">
        <v>3946771</v>
      </c>
      <c r="Q9890" t="str">
        <f t="shared" si="157"/>
        <v>5-Large C&amp;I</v>
      </c>
    </row>
    <row r="9891" spans="1:17" ht="15">
      <c r="A9891" s="573">
        <v>5</v>
      </c>
      <c r="B9891" s="574" t="s">
        <v>241</v>
      </c>
      <c r="C9891" s="575">
        <v>2024</v>
      </c>
      <c r="D9891" s="575">
        <v>4</v>
      </c>
      <c r="E9891" s="574" t="s">
        <v>565</v>
      </c>
      <c r="F9891" s="585">
        <v>5</v>
      </c>
      <c r="G9891" s="574" t="s">
        <v>442</v>
      </c>
      <c r="H9891" s="574" t="s">
        <v>431</v>
      </c>
      <c r="I9891" s="574" t="s">
        <v>432</v>
      </c>
      <c r="J9891" s="574" t="s">
        <v>558</v>
      </c>
      <c r="K9891" s="574" t="s">
        <v>430</v>
      </c>
      <c r="L9891" s="574" t="s">
        <v>528</v>
      </c>
      <c r="M9891" s="574" t="s">
        <v>444</v>
      </c>
      <c r="N9891" s="576">
        <v>617</v>
      </c>
      <c r="O9891" s="577">
        <v>14476100.91</v>
      </c>
      <c r="P9891" s="576">
        <v>167068811</v>
      </c>
      <c r="Q9891" t="str">
        <f t="shared" si="157"/>
        <v>5-Large C&amp;I</v>
      </c>
    </row>
    <row r="9892" spans="1:17" ht="15">
      <c r="A9892" s="578">
        <v>5</v>
      </c>
      <c r="B9892" s="579" t="s">
        <v>241</v>
      </c>
      <c r="C9892" s="580">
        <v>2024</v>
      </c>
      <c r="D9892" s="580">
        <v>4</v>
      </c>
      <c r="E9892" s="579" t="s">
        <v>565</v>
      </c>
      <c r="F9892" s="572">
        <v>5</v>
      </c>
      <c r="G9892" s="579" t="s">
        <v>442</v>
      </c>
      <c r="H9892" s="579" t="s">
        <v>404</v>
      </c>
      <c r="I9892" s="579" t="s">
        <v>405</v>
      </c>
      <c r="J9892" s="579" t="s">
        <v>548</v>
      </c>
      <c r="K9892" s="579" t="s">
        <v>392</v>
      </c>
      <c r="L9892" s="579" t="s">
        <v>528</v>
      </c>
      <c r="M9892" s="579" t="s">
        <v>444</v>
      </c>
      <c r="N9892" s="581">
        <v>1407</v>
      </c>
      <c r="O9892" s="582">
        <v>594094.90000000002</v>
      </c>
      <c r="P9892" s="581">
        <v>4352268</v>
      </c>
      <c r="Q9892" t="str">
        <f t="shared" si="157"/>
        <v>3-Small C&amp;I</v>
      </c>
    </row>
    <row r="9893" spans="1:17" ht="15">
      <c r="A9893" s="573">
        <v>5</v>
      </c>
      <c r="B9893" s="574" t="s">
        <v>241</v>
      </c>
      <c r="C9893" s="575">
        <v>2024</v>
      </c>
      <c r="D9893" s="575">
        <v>4</v>
      </c>
      <c r="E9893" s="574" t="s">
        <v>565</v>
      </c>
      <c r="F9893" s="585">
        <v>5</v>
      </c>
      <c r="G9893" s="574" t="s">
        <v>442</v>
      </c>
      <c r="H9893" s="574" t="s">
        <v>433</v>
      </c>
      <c r="I9893" s="574" t="s">
        <v>434</v>
      </c>
      <c r="J9893" s="574" t="s">
        <v>553</v>
      </c>
      <c r="K9893" s="574" t="s">
        <v>412</v>
      </c>
      <c r="L9893" s="574" t="s">
        <v>528</v>
      </c>
      <c r="M9893" s="574" t="s">
        <v>444</v>
      </c>
      <c r="N9893" s="576">
        <v>1</v>
      </c>
      <c r="O9893" s="577">
        <v>48.25</v>
      </c>
      <c r="P9893" s="576">
        <v>300</v>
      </c>
      <c r="Q9893" t="str">
        <f t="shared" si="157"/>
        <v>3-Small C&amp;I</v>
      </c>
    </row>
    <row r="9894" spans="1:17" ht="15">
      <c r="A9894" s="578">
        <v>5</v>
      </c>
      <c r="B9894" s="579" t="s">
        <v>241</v>
      </c>
      <c r="C9894" s="580">
        <v>2024</v>
      </c>
      <c r="D9894" s="580">
        <v>4</v>
      </c>
      <c r="E9894" s="579" t="s">
        <v>565</v>
      </c>
      <c r="F9894" s="572">
        <v>5</v>
      </c>
      <c r="G9894" s="579" t="s">
        <v>442</v>
      </c>
      <c r="H9894" s="579" t="s">
        <v>437</v>
      </c>
      <c r="I9894" s="579" t="s">
        <v>438</v>
      </c>
      <c r="J9894" s="579" t="s">
        <v>554</v>
      </c>
      <c r="K9894" s="579" t="s">
        <v>420</v>
      </c>
      <c r="L9894" s="579" t="s">
        <v>528</v>
      </c>
      <c r="M9894" s="579" t="s">
        <v>444</v>
      </c>
      <c r="N9894" s="581">
        <v>514</v>
      </c>
      <c r="O9894" s="582">
        <v>1548936.1000000001</v>
      </c>
      <c r="P9894" s="581">
        <v>12701582</v>
      </c>
      <c r="Q9894" t="str">
        <f t="shared" si="157"/>
        <v>4-Medium C&amp;I</v>
      </c>
    </row>
    <row r="9895" spans="1:17" ht="15">
      <c r="A9895" s="573">
        <v>5</v>
      </c>
      <c r="B9895" s="574" t="s">
        <v>241</v>
      </c>
      <c r="C9895" s="575">
        <v>2024</v>
      </c>
      <c r="D9895" s="575">
        <v>4</v>
      </c>
      <c r="E9895" s="574" t="s">
        <v>565</v>
      </c>
      <c r="F9895" s="585">
        <v>6</v>
      </c>
      <c r="G9895" s="574" t="s">
        <v>445</v>
      </c>
      <c r="H9895" s="574" t="s">
        <v>390</v>
      </c>
      <c r="I9895" s="574" t="s">
        <v>391</v>
      </c>
      <c r="J9895" s="574" t="s">
        <v>548</v>
      </c>
      <c r="K9895" s="574" t="s">
        <v>392</v>
      </c>
      <c r="L9895" s="574" t="s">
        <v>534</v>
      </c>
      <c r="M9895" s="574" t="s">
        <v>296</v>
      </c>
      <c r="N9895" s="576">
        <v>6</v>
      </c>
      <c r="O9895" s="577">
        <v>1008.5599999999999</v>
      </c>
      <c r="P9895" s="576">
        <v>3077</v>
      </c>
      <c r="Q9895" t="str">
        <f t="shared" si="157"/>
        <v>3-Small C&amp;I</v>
      </c>
    </row>
    <row r="9896" spans="1:17" ht="15">
      <c r="A9896" s="578">
        <v>5</v>
      </c>
      <c r="B9896" s="579" t="s">
        <v>241</v>
      </c>
      <c r="C9896" s="580">
        <v>2024</v>
      </c>
      <c r="D9896" s="580">
        <v>4</v>
      </c>
      <c r="E9896" s="579" t="s">
        <v>565</v>
      </c>
      <c r="F9896" s="572">
        <v>6</v>
      </c>
      <c r="G9896" s="579" t="s">
        <v>445</v>
      </c>
      <c r="H9896" s="579" t="s">
        <v>481</v>
      </c>
      <c r="I9896" s="579" t="s">
        <v>482</v>
      </c>
      <c r="J9896" s="579" t="s">
        <v>559</v>
      </c>
      <c r="K9896" s="579" t="s">
        <v>448</v>
      </c>
      <c r="L9896" s="579" t="s">
        <v>534</v>
      </c>
      <c r="M9896" s="579" t="s">
        <v>296</v>
      </c>
      <c r="N9896" s="581">
        <v>59</v>
      </c>
      <c r="O9896" s="582">
        <v>52118.300000000003</v>
      </c>
      <c r="P9896" s="581">
        <v>82258</v>
      </c>
      <c r="Q9896" t="str">
        <f t="shared" si="157"/>
        <v>Street</v>
      </c>
    </row>
    <row r="9897" spans="1:17" ht="15">
      <c r="A9897" s="573">
        <v>5</v>
      </c>
      <c r="B9897" s="574" t="s">
        <v>241</v>
      </c>
      <c r="C9897" s="575">
        <v>2024</v>
      </c>
      <c r="D9897" s="575">
        <v>4</v>
      </c>
      <c r="E9897" s="574" t="s">
        <v>565</v>
      </c>
      <c r="F9897" s="585">
        <v>6</v>
      </c>
      <c r="G9897" s="574" t="s">
        <v>445</v>
      </c>
      <c r="H9897" s="574" t="s">
        <v>483</v>
      </c>
      <c r="I9897" s="574" t="s">
        <v>484</v>
      </c>
      <c r="J9897" s="574" t="s">
        <v>559</v>
      </c>
      <c r="K9897" s="574" t="s">
        <v>448</v>
      </c>
      <c r="L9897" s="574" t="s">
        <v>534</v>
      </c>
      <c r="M9897" s="574" t="s">
        <v>296</v>
      </c>
      <c r="N9897" s="576">
        <v>100</v>
      </c>
      <c r="O9897" s="577">
        <v>70297.740000000005</v>
      </c>
      <c r="P9897" s="576">
        <v>90206</v>
      </c>
      <c r="Q9897" t="str">
        <f t="shared" si="157"/>
        <v>Street</v>
      </c>
    </row>
    <row r="9898" spans="1:17" ht="15">
      <c r="A9898" s="578">
        <v>5</v>
      </c>
      <c r="B9898" s="579" t="s">
        <v>241</v>
      </c>
      <c r="C9898" s="580">
        <v>2024</v>
      </c>
      <c r="D9898" s="580">
        <v>4</v>
      </c>
      <c r="E9898" s="579" t="s">
        <v>565</v>
      </c>
      <c r="F9898" s="572">
        <v>6</v>
      </c>
      <c r="G9898" s="579" t="s">
        <v>445</v>
      </c>
      <c r="H9898" s="579" t="s">
        <v>464</v>
      </c>
      <c r="I9898" s="579" t="s">
        <v>465</v>
      </c>
      <c r="J9898" s="579" t="s">
        <v>552</v>
      </c>
      <c r="K9898" s="579" t="s">
        <v>423</v>
      </c>
      <c r="L9898" s="579" t="s">
        <v>534</v>
      </c>
      <c r="M9898" s="579" t="s">
        <v>296</v>
      </c>
      <c r="N9898" s="581">
        <v>262</v>
      </c>
      <c r="O9898" s="582">
        <v>34951.639999999999</v>
      </c>
      <c r="P9898" s="581">
        <v>66910</v>
      </c>
      <c r="Q9898" t="str">
        <f t="shared" si="157"/>
        <v>Street</v>
      </c>
    </row>
    <row r="9899" spans="1:17" ht="15">
      <c r="A9899" s="573">
        <v>5</v>
      </c>
      <c r="B9899" s="574" t="s">
        <v>241</v>
      </c>
      <c r="C9899" s="575">
        <v>2024</v>
      </c>
      <c r="D9899" s="575">
        <v>4</v>
      </c>
      <c r="E9899" s="574" t="s">
        <v>565</v>
      </c>
      <c r="F9899" s="585">
        <v>6</v>
      </c>
      <c r="G9899" s="574" t="s">
        <v>445</v>
      </c>
      <c r="H9899" s="574" t="s">
        <v>466</v>
      </c>
      <c r="I9899" s="574" t="s">
        <v>467</v>
      </c>
      <c r="J9899" s="574" t="s">
        <v>552</v>
      </c>
      <c r="K9899" s="574" t="s">
        <v>423</v>
      </c>
      <c r="L9899" s="574" t="s">
        <v>534</v>
      </c>
      <c r="M9899" s="574" t="s">
        <v>296</v>
      </c>
      <c r="N9899" s="576">
        <v>527</v>
      </c>
      <c r="O9899" s="577">
        <v>62650.839999999997</v>
      </c>
      <c r="P9899" s="576">
        <v>111401</v>
      </c>
      <c r="Q9899" t="str">
        <f t="shared" si="157"/>
        <v>Street</v>
      </c>
    </row>
    <row r="9900" spans="1:17" ht="15">
      <c r="A9900" s="578">
        <v>5</v>
      </c>
      <c r="B9900" s="579" t="s">
        <v>241</v>
      </c>
      <c r="C9900" s="580">
        <v>2024</v>
      </c>
      <c r="D9900" s="580">
        <v>4</v>
      </c>
      <c r="E9900" s="579" t="s">
        <v>565</v>
      </c>
      <c r="F9900" s="572">
        <v>6</v>
      </c>
      <c r="G9900" s="579" t="s">
        <v>445</v>
      </c>
      <c r="H9900" s="579" t="s">
        <v>485</v>
      </c>
      <c r="I9900" s="579" t="s">
        <v>486</v>
      </c>
      <c r="J9900" s="579" t="s">
        <v>560</v>
      </c>
      <c r="K9900" s="579" t="s">
        <v>487</v>
      </c>
      <c r="L9900" s="579" t="s">
        <v>534</v>
      </c>
      <c r="M9900" s="579" t="s">
        <v>296</v>
      </c>
      <c r="N9900" s="581">
        <v>2</v>
      </c>
      <c r="O9900" s="582">
        <v>1020.7</v>
      </c>
      <c r="P9900" s="581">
        <v>1368</v>
      </c>
      <c r="Q9900" t="str">
        <f t="shared" si="157"/>
        <v>Street</v>
      </c>
    </row>
    <row r="9901" spans="1:17" ht="15">
      <c r="A9901" s="573">
        <v>5</v>
      </c>
      <c r="B9901" s="574" t="s">
        <v>241</v>
      </c>
      <c r="C9901" s="575">
        <v>2024</v>
      </c>
      <c r="D9901" s="575">
        <v>4</v>
      </c>
      <c r="E9901" s="574" t="s">
        <v>565</v>
      </c>
      <c r="F9901" s="585">
        <v>6</v>
      </c>
      <c r="G9901" s="574" t="s">
        <v>445</v>
      </c>
      <c r="H9901" s="574" t="s">
        <v>488</v>
      </c>
      <c r="I9901" s="574" t="s">
        <v>489</v>
      </c>
      <c r="J9901" s="574" t="s">
        <v>560</v>
      </c>
      <c r="K9901" s="574" t="s">
        <v>487</v>
      </c>
      <c r="L9901" s="574" t="s">
        <v>534</v>
      </c>
      <c r="M9901" s="574" t="s">
        <v>296</v>
      </c>
      <c r="N9901" s="576">
        <v>2</v>
      </c>
      <c r="O9901" s="577">
        <v>21654.049999999999</v>
      </c>
      <c r="P9901" s="576">
        <v>38588</v>
      </c>
      <c r="Q9901" t="str">
        <f t="shared" si="157"/>
        <v>Street</v>
      </c>
    </row>
    <row r="9902" spans="1:17" ht="15">
      <c r="A9902" s="578">
        <v>5</v>
      </c>
      <c r="B9902" s="579" t="s">
        <v>241</v>
      </c>
      <c r="C9902" s="580">
        <v>2024</v>
      </c>
      <c r="D9902" s="580">
        <v>4</v>
      </c>
      <c r="E9902" s="579" t="s">
        <v>565</v>
      </c>
      <c r="F9902" s="572">
        <v>6</v>
      </c>
      <c r="G9902" s="579" t="s">
        <v>445</v>
      </c>
      <c r="H9902" s="579" t="s">
        <v>490</v>
      </c>
      <c r="I9902" s="579" t="s">
        <v>491</v>
      </c>
      <c r="J9902" s="579" t="s">
        <v>561</v>
      </c>
      <c r="K9902" s="579" t="s">
        <v>462</v>
      </c>
      <c r="L9902" s="579" t="s">
        <v>534</v>
      </c>
      <c r="M9902" s="579" t="s">
        <v>296</v>
      </c>
      <c r="N9902" s="581">
        <v>61</v>
      </c>
      <c r="O9902" s="582">
        <v>139840.81</v>
      </c>
      <c r="P9902" s="581">
        <v>489984</v>
      </c>
      <c r="Q9902" t="str">
        <f t="shared" si="157"/>
        <v>Street</v>
      </c>
    </row>
    <row r="9903" spans="1:17" ht="15">
      <c r="A9903" s="573">
        <v>5</v>
      </c>
      <c r="B9903" s="574" t="s">
        <v>241</v>
      </c>
      <c r="C9903" s="575">
        <v>2024</v>
      </c>
      <c r="D9903" s="575">
        <v>4</v>
      </c>
      <c r="E9903" s="574" t="s">
        <v>565</v>
      </c>
      <c r="F9903" s="585">
        <v>6</v>
      </c>
      <c r="G9903" s="574" t="s">
        <v>445</v>
      </c>
      <c r="H9903" s="574" t="s">
        <v>492</v>
      </c>
      <c r="I9903" s="574" t="s">
        <v>493</v>
      </c>
      <c r="J9903" s="574" t="s">
        <v>561</v>
      </c>
      <c r="K9903" s="574" t="s">
        <v>462</v>
      </c>
      <c r="L9903" s="574" t="s">
        <v>534</v>
      </c>
      <c r="M9903" s="574" t="s">
        <v>296</v>
      </c>
      <c r="N9903" s="576">
        <v>11</v>
      </c>
      <c r="O9903" s="577">
        <v>7592.3100000000004</v>
      </c>
      <c r="P9903" s="576">
        <v>16904</v>
      </c>
      <c r="Q9903" t="str">
        <f t="shared" si="157"/>
        <v>Street</v>
      </c>
    </row>
    <row r="9904" spans="1:17" ht="15">
      <c r="A9904" s="578">
        <v>5</v>
      </c>
      <c r="B9904" s="579" t="s">
        <v>241</v>
      </c>
      <c r="C9904" s="580">
        <v>2024</v>
      </c>
      <c r="D9904" s="580">
        <v>4</v>
      </c>
      <c r="E9904" s="579" t="s">
        <v>565</v>
      </c>
      <c r="F9904" s="572">
        <v>6</v>
      </c>
      <c r="G9904" s="579" t="s">
        <v>445</v>
      </c>
      <c r="H9904" s="579" t="s">
        <v>494</v>
      </c>
      <c r="I9904" s="579" t="s">
        <v>495</v>
      </c>
      <c r="J9904" s="579" t="s">
        <v>557</v>
      </c>
      <c r="K9904" s="579" t="s">
        <v>426</v>
      </c>
      <c r="L9904" s="579" t="s">
        <v>534</v>
      </c>
      <c r="M9904" s="579" t="s">
        <v>296</v>
      </c>
      <c r="N9904" s="581">
        <v>1</v>
      </c>
      <c r="O9904" s="582">
        <v>13.06</v>
      </c>
      <c r="P9904" s="581">
        <v>18</v>
      </c>
      <c r="Q9904" t="str">
        <f t="shared" si="157"/>
        <v>3-Small C&amp;I</v>
      </c>
    </row>
    <row r="9905" spans="1:17" ht="15">
      <c r="A9905" s="573">
        <v>5</v>
      </c>
      <c r="B9905" s="574" t="s">
        <v>241</v>
      </c>
      <c r="C9905" s="575">
        <v>2024</v>
      </c>
      <c r="D9905" s="575">
        <v>4</v>
      </c>
      <c r="E9905" s="574" t="s">
        <v>565</v>
      </c>
      <c r="F9905" s="585">
        <v>6</v>
      </c>
      <c r="G9905" s="574" t="s">
        <v>445</v>
      </c>
      <c r="H9905" s="574" t="s">
        <v>496</v>
      </c>
      <c r="I9905" s="574" t="s">
        <v>497</v>
      </c>
      <c r="J9905" s="574" t="s">
        <v>557</v>
      </c>
      <c r="K9905" s="574" t="s">
        <v>426</v>
      </c>
      <c r="L9905" s="574" t="s">
        <v>534</v>
      </c>
      <c r="M9905" s="574" t="s">
        <v>296</v>
      </c>
      <c r="N9905" s="576">
        <v>6</v>
      </c>
      <c r="O9905" s="577">
        <v>264.62</v>
      </c>
      <c r="P9905" s="576">
        <v>754</v>
      </c>
      <c r="Q9905" t="str">
        <f t="shared" si="157"/>
        <v>3-Small C&amp;I</v>
      </c>
    </row>
    <row r="9906" spans="1:17" ht="15">
      <c r="A9906" s="578">
        <v>5</v>
      </c>
      <c r="B9906" s="579" t="s">
        <v>241</v>
      </c>
      <c r="C9906" s="580">
        <v>2024</v>
      </c>
      <c r="D9906" s="580">
        <v>4</v>
      </c>
      <c r="E9906" s="579" t="s">
        <v>565</v>
      </c>
      <c r="F9906" s="572">
        <v>6</v>
      </c>
      <c r="G9906" s="579" t="s">
        <v>445</v>
      </c>
      <c r="H9906" s="579" t="s">
        <v>446</v>
      </c>
      <c r="I9906" s="579" t="s">
        <v>447</v>
      </c>
      <c r="J9906" s="579" t="s">
        <v>559</v>
      </c>
      <c r="K9906" s="579" t="s">
        <v>448</v>
      </c>
      <c r="L9906" s="579" t="s">
        <v>529</v>
      </c>
      <c r="M9906" s="579" t="s">
        <v>449</v>
      </c>
      <c r="N9906" s="581">
        <v>531</v>
      </c>
      <c r="O9906" s="582">
        <v>615697.76000000001</v>
      </c>
      <c r="P9906" s="581">
        <v>883121</v>
      </c>
      <c r="Q9906" t="str">
        <f t="shared" si="157"/>
        <v>Street</v>
      </c>
    </row>
    <row r="9907" spans="1:17" ht="15">
      <c r="A9907" s="573">
        <v>5</v>
      </c>
      <c r="B9907" s="574" t="s">
        <v>241</v>
      </c>
      <c r="C9907" s="575">
        <v>2024</v>
      </c>
      <c r="D9907" s="575">
        <v>4</v>
      </c>
      <c r="E9907" s="574" t="s">
        <v>565</v>
      </c>
      <c r="F9907" s="585">
        <v>6</v>
      </c>
      <c r="G9907" s="574" t="s">
        <v>445</v>
      </c>
      <c r="H9907" s="574" t="s">
        <v>421</v>
      </c>
      <c r="I9907" s="574" t="s">
        <v>422</v>
      </c>
      <c r="J9907" s="574" t="s">
        <v>552</v>
      </c>
      <c r="K9907" s="574" t="s">
        <v>423</v>
      </c>
      <c r="L9907" s="574" t="s">
        <v>529</v>
      </c>
      <c r="M9907" s="574" t="s">
        <v>449</v>
      </c>
      <c r="N9907" s="576">
        <v>1012</v>
      </c>
      <c r="O9907" s="577">
        <v>88826.919999999998</v>
      </c>
      <c r="P9907" s="576">
        <v>274043</v>
      </c>
      <c r="Q9907" t="str">
        <f t="shared" si="157"/>
        <v>Street</v>
      </c>
    </row>
    <row r="9908" spans="1:17" ht="15">
      <c r="A9908" s="578">
        <v>5</v>
      </c>
      <c r="B9908" s="579" t="s">
        <v>241</v>
      </c>
      <c r="C9908" s="580">
        <v>2024</v>
      </c>
      <c r="D9908" s="580">
        <v>4</v>
      </c>
      <c r="E9908" s="579" t="s">
        <v>565</v>
      </c>
      <c r="F9908" s="572">
        <v>6</v>
      </c>
      <c r="G9908" s="579" t="s">
        <v>445</v>
      </c>
      <c r="H9908" s="579" t="s">
        <v>498</v>
      </c>
      <c r="I9908" s="579" t="s">
        <v>499</v>
      </c>
      <c r="J9908" s="579" t="s">
        <v>562</v>
      </c>
      <c r="K9908" s="579" t="s">
        <v>500</v>
      </c>
      <c r="L9908" s="579" t="s">
        <v>529</v>
      </c>
      <c r="M9908" s="579" t="s">
        <v>449</v>
      </c>
      <c r="N9908" s="581">
        <v>5</v>
      </c>
      <c r="O9908" s="582">
        <v>10674.370000000001</v>
      </c>
      <c r="P9908" s="581">
        <v>35553</v>
      </c>
      <c r="Q9908" t="str">
        <f t="shared" si="157"/>
        <v>Street</v>
      </c>
    </row>
    <row r="9909" spans="1:17" ht="15">
      <c r="A9909" s="573">
        <v>5</v>
      </c>
      <c r="B9909" s="574" t="s">
        <v>241</v>
      </c>
      <c r="C9909" s="575">
        <v>2024</v>
      </c>
      <c r="D9909" s="575">
        <v>4</v>
      </c>
      <c r="E9909" s="574" t="s">
        <v>565</v>
      </c>
      <c r="F9909" s="585">
        <v>6</v>
      </c>
      <c r="G9909" s="574" t="s">
        <v>445</v>
      </c>
      <c r="H9909" s="574" t="s">
        <v>501</v>
      </c>
      <c r="I9909" s="574" t="s">
        <v>502</v>
      </c>
      <c r="J9909" s="574" t="s">
        <v>560</v>
      </c>
      <c r="K9909" s="574" t="s">
        <v>487</v>
      </c>
      <c r="L9909" s="574" t="s">
        <v>529</v>
      </c>
      <c r="M9909" s="574" t="s">
        <v>449</v>
      </c>
      <c r="N9909" s="576">
        <v>6</v>
      </c>
      <c r="O9909" s="577">
        <v>2049.4499999999998</v>
      </c>
      <c r="P9909" s="576">
        <v>3781</v>
      </c>
      <c r="Q9909" t="str">
        <f t="shared" si="157"/>
        <v>Street</v>
      </c>
    </row>
    <row r="9910" spans="1:17" ht="15">
      <c r="A9910" s="578">
        <v>5</v>
      </c>
      <c r="B9910" s="579" t="s">
        <v>241</v>
      </c>
      <c r="C9910" s="580">
        <v>2024</v>
      </c>
      <c r="D9910" s="580">
        <v>4</v>
      </c>
      <c r="E9910" s="579" t="s">
        <v>565</v>
      </c>
      <c r="F9910" s="572">
        <v>6</v>
      </c>
      <c r="G9910" s="579" t="s">
        <v>445</v>
      </c>
      <c r="H9910" s="579" t="s">
        <v>503</v>
      </c>
      <c r="I9910" s="579" t="s">
        <v>504</v>
      </c>
      <c r="J9910" s="579" t="s">
        <v>561</v>
      </c>
      <c r="K9910" s="579" t="s">
        <v>462</v>
      </c>
      <c r="L9910" s="579" t="s">
        <v>529</v>
      </c>
      <c r="M9910" s="579" t="s">
        <v>449</v>
      </c>
      <c r="N9910" s="581">
        <v>448</v>
      </c>
      <c r="O9910" s="582">
        <v>340709.56</v>
      </c>
      <c r="P9910" s="581">
        <v>2343178</v>
      </c>
      <c r="Q9910" t="str">
        <f t="shared" si="157"/>
        <v>Street</v>
      </c>
    </row>
    <row r="9911" spans="1:17" ht="15">
      <c r="A9911" s="573">
        <v>5</v>
      </c>
      <c r="B9911" s="574" t="s">
        <v>241</v>
      </c>
      <c r="C9911" s="575">
        <v>2024</v>
      </c>
      <c r="D9911" s="575">
        <v>4</v>
      </c>
      <c r="E9911" s="574" t="s">
        <v>565</v>
      </c>
      <c r="F9911" s="585">
        <v>6</v>
      </c>
      <c r="G9911" s="574" t="s">
        <v>445</v>
      </c>
      <c r="H9911" s="574" t="s">
        <v>424</v>
      </c>
      <c r="I9911" s="574" t="s">
        <v>425</v>
      </c>
      <c r="J9911" s="574" t="s">
        <v>557</v>
      </c>
      <c r="K9911" s="574" t="s">
        <v>426</v>
      </c>
      <c r="L9911" s="574" t="s">
        <v>529</v>
      </c>
      <c r="M9911" s="574" t="s">
        <v>449</v>
      </c>
      <c r="N9911" s="576">
        <v>17</v>
      </c>
      <c r="O9911" s="577">
        <v>344.13999999999999</v>
      </c>
      <c r="P9911" s="576">
        <v>1604</v>
      </c>
      <c r="Q9911" t="str">
        <f t="shared" si="157"/>
        <v>3-Small C&amp;I</v>
      </c>
    </row>
    <row r="9912" spans="1:17" ht="15">
      <c r="A9912" s="578">
        <v>5</v>
      </c>
      <c r="B9912" s="579" t="s">
        <v>241</v>
      </c>
      <c r="C9912" s="580">
        <v>2024</v>
      </c>
      <c r="D9912" s="580">
        <v>4</v>
      </c>
      <c r="E9912" s="579" t="s">
        <v>565</v>
      </c>
      <c r="F9912" s="572">
        <v>6</v>
      </c>
      <c r="G9912" s="579" t="s">
        <v>445</v>
      </c>
      <c r="H9912" s="579" t="s">
        <v>505</v>
      </c>
      <c r="I9912" s="579" t="s">
        <v>506</v>
      </c>
      <c r="J9912" s="579" t="s">
        <v>563</v>
      </c>
      <c r="K9912" s="579" t="s">
        <v>452</v>
      </c>
      <c r="L9912" s="579" t="s">
        <v>534</v>
      </c>
      <c r="M9912" s="579" t="s">
        <v>296</v>
      </c>
      <c r="N9912" s="581">
        <v>1</v>
      </c>
      <c r="O9912" s="582">
        <v>2092.8899999999999</v>
      </c>
      <c r="P9912" s="581">
        <v>5856</v>
      </c>
      <c r="Q9912" t="str">
        <f t="shared" si="157"/>
        <v>Street</v>
      </c>
    </row>
    <row r="9913" spans="1:17" ht="15">
      <c r="A9913" s="573">
        <v>5</v>
      </c>
      <c r="B9913" s="574" t="s">
        <v>241</v>
      </c>
      <c r="C9913" s="575">
        <v>2024</v>
      </c>
      <c r="D9913" s="575">
        <v>4</v>
      </c>
      <c r="E9913" s="574" t="s">
        <v>565</v>
      </c>
      <c r="F9913" s="585">
        <v>6</v>
      </c>
      <c r="G9913" s="574" t="s">
        <v>445</v>
      </c>
      <c r="H9913" s="574" t="s">
        <v>450</v>
      </c>
      <c r="I9913" s="574" t="s">
        <v>451</v>
      </c>
      <c r="J9913" s="574" t="s">
        <v>563</v>
      </c>
      <c r="K9913" s="574" t="s">
        <v>452</v>
      </c>
      <c r="L9913" s="574" t="s">
        <v>529</v>
      </c>
      <c r="M9913" s="574" t="s">
        <v>449</v>
      </c>
      <c r="N9913" s="576">
        <v>10</v>
      </c>
      <c r="O9913" s="577">
        <v>955.52999999999997</v>
      </c>
      <c r="P9913" s="576">
        <v>4063</v>
      </c>
      <c r="Q9913" t="str">
        <f t="shared" si="157"/>
        <v>Street</v>
      </c>
    </row>
    <row r="9914" spans="1:17" ht="15">
      <c r="A9914" s="578">
        <v>5</v>
      </c>
      <c r="B9914" s="579" t="s">
        <v>241</v>
      </c>
      <c r="C9914" s="580">
        <v>2024</v>
      </c>
      <c r="D9914" s="580">
        <v>4</v>
      </c>
      <c r="E9914" s="579" t="s">
        <v>565</v>
      </c>
      <c r="F9914" s="572">
        <v>6</v>
      </c>
      <c r="G9914" s="579" t="s">
        <v>445</v>
      </c>
      <c r="H9914" s="579" t="s">
        <v>509</v>
      </c>
      <c r="I9914" s="579" t="s">
        <v>510</v>
      </c>
      <c r="J9914" s="579" t="s">
        <v>564</v>
      </c>
      <c r="K9914" s="579" t="s">
        <v>462</v>
      </c>
      <c r="L9914" s="579" t="s">
        <v>534</v>
      </c>
      <c r="M9914" s="579" t="s">
        <v>296</v>
      </c>
      <c r="N9914" s="581">
        <v>2</v>
      </c>
      <c r="O9914" s="582">
        <v>2386.3499999999999</v>
      </c>
      <c r="P9914" s="581">
        <v>490</v>
      </c>
      <c r="Q9914" t="str">
        <f t="shared" si="157"/>
        <v>Street</v>
      </c>
    </row>
    <row r="9915" spans="1:17" ht="15">
      <c r="A9915" s="573">
        <v>5</v>
      </c>
      <c r="B9915" s="574" t="s">
        <v>241</v>
      </c>
      <c r="C9915" s="575">
        <v>2024</v>
      </c>
      <c r="D9915" s="575">
        <v>4</v>
      </c>
      <c r="E9915" s="574" t="s">
        <v>565</v>
      </c>
      <c r="F9915" s="585">
        <v>6</v>
      </c>
      <c r="G9915" s="574" t="s">
        <v>445</v>
      </c>
      <c r="H9915" s="574" t="s">
        <v>511</v>
      </c>
      <c r="I9915" s="574" t="s">
        <v>512</v>
      </c>
      <c r="J9915" s="574" t="s">
        <v>564</v>
      </c>
      <c r="K9915" s="574" t="s">
        <v>462</v>
      </c>
      <c r="L9915" s="574" t="s">
        <v>529</v>
      </c>
      <c r="M9915" s="574" t="s">
        <v>449</v>
      </c>
      <c r="N9915" s="576">
        <v>3</v>
      </c>
      <c r="O9915" s="577">
        <v>1524.77</v>
      </c>
      <c r="P9915" s="576">
        <v>364</v>
      </c>
      <c r="Q9915" t="str">
        <f t="shared" si="157"/>
        <v>Street</v>
      </c>
    </row>
    <row r="9916" spans="1:17" ht="15">
      <c r="A9916" s="578">
        <v>5</v>
      </c>
      <c r="B9916" s="579" t="s">
        <v>241</v>
      </c>
      <c r="C9916" s="580">
        <v>2024</v>
      </c>
      <c r="D9916" s="580">
        <v>4</v>
      </c>
      <c r="E9916" s="579" t="s">
        <v>565</v>
      </c>
      <c r="F9916" s="572">
        <v>6</v>
      </c>
      <c r="G9916" s="579" t="s">
        <v>445</v>
      </c>
      <c r="H9916" s="579" t="s">
        <v>404</v>
      </c>
      <c r="I9916" s="579" t="s">
        <v>405</v>
      </c>
      <c r="J9916" s="579" t="s">
        <v>548</v>
      </c>
      <c r="K9916" s="579" t="s">
        <v>392</v>
      </c>
      <c r="L9916" s="579" t="s">
        <v>529</v>
      </c>
      <c r="M9916" s="579" t="s">
        <v>449</v>
      </c>
      <c r="N9916" s="581">
        <v>28</v>
      </c>
      <c r="O9916" s="582">
        <v>882.55999999999995</v>
      </c>
      <c r="P9916" s="581">
        <v>4429</v>
      </c>
      <c r="Q9916" t="str">
        <f t="shared" si="157"/>
        <v>3-Small C&amp;I</v>
      </c>
    </row>
    <row r="9917" spans="1:17" ht="15">
      <c r="A9917" s="573">
        <v>5</v>
      </c>
      <c r="B9917" s="574" t="s">
        <v>241</v>
      </c>
      <c r="C9917" s="575">
        <v>2024</v>
      </c>
      <c r="D9917" s="575">
        <v>4</v>
      </c>
      <c r="E9917" s="574" t="s">
        <v>565</v>
      </c>
      <c r="F9917" s="585">
        <v>10</v>
      </c>
      <c r="G9917" s="574" t="s">
        <v>453</v>
      </c>
      <c r="H9917" s="574" t="s">
        <v>384</v>
      </c>
      <c r="I9917" s="574" t="s">
        <v>385</v>
      </c>
      <c r="J9917" s="574" t="s">
        <v>547</v>
      </c>
      <c r="K9917" s="574" t="s">
        <v>386</v>
      </c>
      <c r="L9917" s="574" t="s">
        <v>530</v>
      </c>
      <c r="M9917" s="574" t="s">
        <v>454</v>
      </c>
      <c r="N9917" s="576">
        <v>30708</v>
      </c>
      <c r="O9917" s="577">
        <v>7632273.1399999997</v>
      </c>
      <c r="P9917" s="576">
        <v>21388674</v>
      </c>
      <c r="Q9917" t="str">
        <f t="shared" si="157"/>
        <v>1-Residential</v>
      </c>
    </row>
    <row r="9918" spans="1:17" ht="15">
      <c r="A9918" s="578">
        <v>5</v>
      </c>
      <c r="B9918" s="579" t="s">
        <v>241</v>
      </c>
      <c r="C9918" s="580">
        <v>2024</v>
      </c>
      <c r="D9918" s="580">
        <v>4</v>
      </c>
      <c r="E9918" s="579" t="s">
        <v>565</v>
      </c>
      <c r="F9918" s="572">
        <v>10</v>
      </c>
      <c r="G9918" s="579" t="s">
        <v>453</v>
      </c>
      <c r="H9918" s="579" t="s">
        <v>388</v>
      </c>
      <c r="I9918" s="579" t="s">
        <v>389</v>
      </c>
      <c r="J9918" s="579" t="s">
        <v>547</v>
      </c>
      <c r="K9918" s="579" t="s">
        <v>386</v>
      </c>
      <c r="L9918" s="579" t="s">
        <v>530</v>
      </c>
      <c r="M9918" s="579" t="s">
        <v>454</v>
      </c>
      <c r="N9918" s="581">
        <v>17</v>
      </c>
      <c r="O9918" s="582">
        <v>4792.5799999999999</v>
      </c>
      <c r="P9918" s="581">
        <v>14124</v>
      </c>
      <c r="Q9918" t="str">
        <f t="shared" si="157"/>
        <v>1-Residential</v>
      </c>
    </row>
    <row r="9919" spans="1:17" ht="15">
      <c r="A9919" s="573">
        <v>5</v>
      </c>
      <c r="B9919" s="574" t="s">
        <v>241</v>
      </c>
      <c r="C9919" s="575">
        <v>2024</v>
      </c>
      <c r="D9919" s="575">
        <v>4</v>
      </c>
      <c r="E9919" s="574" t="s">
        <v>565</v>
      </c>
      <c r="F9919" s="585">
        <v>10</v>
      </c>
      <c r="G9919" s="574" t="s">
        <v>453</v>
      </c>
      <c r="H9919" s="574" t="s">
        <v>390</v>
      </c>
      <c r="I9919" s="574" t="s">
        <v>391</v>
      </c>
      <c r="J9919" s="574" t="s">
        <v>548</v>
      </c>
      <c r="K9919" s="574" t="s">
        <v>392</v>
      </c>
      <c r="L9919" s="574" t="s">
        <v>530</v>
      </c>
      <c r="M9919" s="574" t="s">
        <v>454</v>
      </c>
      <c r="N9919" s="576">
        <v>10</v>
      </c>
      <c r="O9919" s="577">
        <v>1828.4400000000001</v>
      </c>
      <c r="P9919" s="576">
        <v>5608</v>
      </c>
      <c r="Q9919" t="str">
        <f t="shared" si="157"/>
        <v>3-Small C&amp;I</v>
      </c>
    </row>
    <row r="9920" spans="1:17" ht="15">
      <c r="A9920" s="578">
        <v>5</v>
      </c>
      <c r="B9920" s="579" t="s">
        <v>241</v>
      </c>
      <c r="C9920" s="580">
        <v>2024</v>
      </c>
      <c r="D9920" s="580">
        <v>4</v>
      </c>
      <c r="E9920" s="579" t="s">
        <v>565</v>
      </c>
      <c r="F9920" s="572">
        <v>10</v>
      </c>
      <c r="G9920" s="579" t="s">
        <v>453</v>
      </c>
      <c r="H9920" s="579" t="s">
        <v>393</v>
      </c>
      <c r="I9920" s="579" t="s">
        <v>394</v>
      </c>
      <c r="J9920" s="579" t="s">
        <v>549</v>
      </c>
      <c r="K9920" s="579" t="s">
        <v>395</v>
      </c>
      <c r="L9920" s="579" t="s">
        <v>530</v>
      </c>
      <c r="M9920" s="579" t="s">
        <v>454</v>
      </c>
      <c r="N9920" s="581">
        <v>5715</v>
      </c>
      <c r="O9920" s="582">
        <v>1067765.72</v>
      </c>
      <c r="P9920" s="581">
        <v>4745068</v>
      </c>
      <c r="Q9920" t="str">
        <f t="shared" si="157"/>
        <v>2-Low Income Residential</v>
      </c>
    </row>
    <row r="9921" spans="1:17" ht="15">
      <c r="A9921" s="573">
        <v>5</v>
      </c>
      <c r="B9921" s="574" t="s">
        <v>241</v>
      </c>
      <c r="C9921" s="575">
        <v>2024</v>
      </c>
      <c r="D9921" s="575">
        <v>4</v>
      </c>
      <c r="E9921" s="574" t="s">
        <v>565</v>
      </c>
      <c r="F9921" s="585">
        <v>10</v>
      </c>
      <c r="G9921" s="574" t="s">
        <v>453</v>
      </c>
      <c r="H9921" s="574" t="s">
        <v>458</v>
      </c>
      <c r="I9921" s="574" t="s">
        <v>459</v>
      </c>
      <c r="J9921" s="574" t="s">
        <v>549</v>
      </c>
      <c r="K9921" s="574" t="s">
        <v>395</v>
      </c>
      <c r="L9921" s="574" t="s">
        <v>530</v>
      </c>
      <c r="M9921" s="574" t="s">
        <v>454</v>
      </c>
      <c r="N9921" s="576">
        <v>15</v>
      </c>
      <c r="O9921" s="577">
        <v>2258.2600000000002</v>
      </c>
      <c r="P9921" s="576">
        <v>10355</v>
      </c>
      <c r="Q9921" t="str">
        <f t="shared" si="157"/>
        <v>2-Low Income Residential</v>
      </c>
    </row>
    <row r="9922" spans="1:17" ht="15">
      <c r="A9922" s="578">
        <v>5</v>
      </c>
      <c r="B9922" s="579" t="s">
        <v>241</v>
      </c>
      <c r="C9922" s="580">
        <v>2024</v>
      </c>
      <c r="D9922" s="580">
        <v>4</v>
      </c>
      <c r="E9922" s="579" t="s">
        <v>565</v>
      </c>
      <c r="F9922" s="572">
        <v>10</v>
      </c>
      <c r="G9922" s="579" t="s">
        <v>453</v>
      </c>
      <c r="H9922" s="579" t="s">
        <v>464</v>
      </c>
      <c r="I9922" s="579" t="s">
        <v>465</v>
      </c>
      <c r="J9922" s="579" t="s">
        <v>552</v>
      </c>
      <c r="K9922" s="579" t="s">
        <v>423</v>
      </c>
      <c r="L9922" s="579" t="s">
        <v>530</v>
      </c>
      <c r="M9922" s="579" t="s">
        <v>454</v>
      </c>
      <c r="N9922" s="581">
        <v>2</v>
      </c>
      <c r="O9922" s="582">
        <v>98.519999999999996</v>
      </c>
      <c r="P9922" s="581">
        <v>145</v>
      </c>
      <c r="Q9922" t="str">
        <f t="shared" si="157"/>
        <v>Street</v>
      </c>
    </row>
    <row r="9923" spans="1:17" ht="15">
      <c r="A9923" s="573">
        <v>5</v>
      </c>
      <c r="B9923" s="574" t="s">
        <v>241</v>
      </c>
      <c r="C9923" s="575">
        <v>2024</v>
      </c>
      <c r="D9923" s="575">
        <v>4</v>
      </c>
      <c r="E9923" s="574" t="s">
        <v>565</v>
      </c>
      <c r="F9923" s="585">
        <v>10</v>
      </c>
      <c r="G9923" s="574" t="s">
        <v>453</v>
      </c>
      <c r="H9923" s="574" t="s">
        <v>466</v>
      </c>
      <c r="I9923" s="574" t="s">
        <v>467</v>
      </c>
      <c r="J9923" s="574" t="s">
        <v>552</v>
      </c>
      <c r="K9923" s="574" t="s">
        <v>423</v>
      </c>
      <c r="L9923" s="574" t="s">
        <v>530</v>
      </c>
      <c r="M9923" s="574" t="s">
        <v>454</v>
      </c>
      <c r="N9923" s="576">
        <v>25</v>
      </c>
      <c r="O9923" s="577">
        <v>682.58000000000004</v>
      </c>
      <c r="P9923" s="576">
        <v>1224</v>
      </c>
      <c r="Q9923" t="str">
        <f t="shared" si="157"/>
        <v>Street</v>
      </c>
    </row>
    <row r="9924" spans="1:17" ht="15">
      <c r="A9924" s="578">
        <v>5</v>
      </c>
      <c r="B9924" s="579" t="s">
        <v>241</v>
      </c>
      <c r="C9924" s="580">
        <v>2024</v>
      </c>
      <c r="D9924" s="580">
        <v>4</v>
      </c>
      <c r="E9924" s="579" t="s">
        <v>565</v>
      </c>
      <c r="F9924" s="572">
        <v>10</v>
      </c>
      <c r="G9924" s="579" t="s">
        <v>453</v>
      </c>
      <c r="H9924" s="579" t="s">
        <v>421</v>
      </c>
      <c r="I9924" s="579" t="s">
        <v>422</v>
      </c>
      <c r="J9924" s="579" t="s">
        <v>552</v>
      </c>
      <c r="K9924" s="579" t="s">
        <v>423</v>
      </c>
      <c r="L9924" s="579" t="s">
        <v>531</v>
      </c>
      <c r="M9924" s="579" t="s">
        <v>455</v>
      </c>
      <c r="N9924" s="581">
        <v>3</v>
      </c>
      <c r="O9924" s="582">
        <v>115.94</v>
      </c>
      <c r="P9924" s="581">
        <v>374</v>
      </c>
      <c r="Q9924" t="str">
        <f t="shared" si="157"/>
        <v>Street</v>
      </c>
    </row>
    <row r="9925" spans="1:17" ht="15">
      <c r="A9925" s="573">
        <v>5</v>
      </c>
      <c r="B9925" s="574" t="s">
        <v>241</v>
      </c>
      <c r="C9925" s="575">
        <v>2024</v>
      </c>
      <c r="D9925" s="575">
        <v>4</v>
      </c>
      <c r="E9925" s="574" t="s">
        <v>565</v>
      </c>
      <c r="F9925" s="585">
        <v>10</v>
      </c>
      <c r="G9925" s="574" t="s">
        <v>453</v>
      </c>
      <c r="H9925" s="574" t="s">
        <v>399</v>
      </c>
      <c r="I9925" s="574" t="s">
        <v>400</v>
      </c>
      <c r="J9925" s="574" t="s">
        <v>547</v>
      </c>
      <c r="K9925" s="574" t="s">
        <v>386</v>
      </c>
      <c r="L9925" s="574" t="s">
        <v>531</v>
      </c>
      <c r="M9925" s="574" t="s">
        <v>455</v>
      </c>
      <c r="N9925" s="576">
        <v>35974</v>
      </c>
      <c r="O9925" s="577">
        <v>5298148.9400000004</v>
      </c>
      <c r="P9925" s="576">
        <v>30524637</v>
      </c>
      <c r="Q9925" t="str">
        <f t="shared" si="157"/>
        <v>1-Residential</v>
      </c>
    </row>
    <row r="9926" spans="1:17" ht="15">
      <c r="A9926" s="578">
        <v>5</v>
      </c>
      <c r="B9926" s="579" t="s">
        <v>241</v>
      </c>
      <c r="C9926" s="580">
        <v>2024</v>
      </c>
      <c r="D9926" s="580">
        <v>4</v>
      </c>
      <c r="E9926" s="579" t="s">
        <v>565</v>
      </c>
      <c r="F9926" s="572">
        <v>10</v>
      </c>
      <c r="G9926" s="579" t="s">
        <v>453</v>
      </c>
      <c r="H9926" s="579" t="s">
        <v>402</v>
      </c>
      <c r="I9926" s="579" t="s">
        <v>403</v>
      </c>
      <c r="J9926" s="579" t="s">
        <v>549</v>
      </c>
      <c r="K9926" s="579" t="s">
        <v>395</v>
      </c>
      <c r="L9926" s="579" t="s">
        <v>531</v>
      </c>
      <c r="M9926" s="579" t="s">
        <v>455</v>
      </c>
      <c r="N9926" s="581">
        <v>6170</v>
      </c>
      <c r="O9926" s="582">
        <v>261236.04999999999</v>
      </c>
      <c r="P9926" s="581">
        <v>5197719</v>
      </c>
      <c r="Q9926" t="str">
        <f t="shared" si="157"/>
        <v>2-Low Income Residential</v>
      </c>
    </row>
    <row r="9927" spans="1:17" ht="15">
      <c r="A9927" s="573">
        <v>5</v>
      </c>
      <c r="B9927" s="574" t="s">
        <v>241</v>
      </c>
      <c r="C9927" s="575">
        <v>2024</v>
      </c>
      <c r="D9927" s="575">
        <v>4</v>
      </c>
      <c r="E9927" s="574" t="s">
        <v>565</v>
      </c>
      <c r="F9927" s="585">
        <v>10</v>
      </c>
      <c r="G9927" s="574" t="s">
        <v>453</v>
      </c>
      <c r="H9927" s="574" t="s">
        <v>404</v>
      </c>
      <c r="I9927" s="574" t="s">
        <v>405</v>
      </c>
      <c r="J9927" s="574" t="s">
        <v>548</v>
      </c>
      <c r="K9927" s="574" t="s">
        <v>392</v>
      </c>
      <c r="L9927" s="574" t="s">
        <v>531</v>
      </c>
      <c r="M9927" s="574" t="s">
        <v>455</v>
      </c>
      <c r="N9927" s="576">
        <v>16</v>
      </c>
      <c r="O9927" s="577">
        <v>3579.3299999999999</v>
      </c>
      <c r="P9927" s="576">
        <v>25390</v>
      </c>
      <c r="Q9927" t="str">
        <f t="shared" si="157"/>
        <v>3-Small C&amp;I</v>
      </c>
    </row>
    <row r="9928" spans="1:17" ht="15">
      <c r="A9928" s="578">
        <v>5</v>
      </c>
      <c r="B9928" s="579" t="s">
        <v>241</v>
      </c>
      <c r="C9928" s="580">
        <v>2024</v>
      </c>
      <c r="D9928" s="580">
        <v>4</v>
      </c>
      <c r="E9928" s="579" t="s">
        <v>565</v>
      </c>
      <c r="F9928" s="572">
        <v>60</v>
      </c>
      <c r="G9928" s="579" t="s">
        <v>456</v>
      </c>
      <c r="H9928" s="579" t="s">
        <v>481</v>
      </c>
      <c r="I9928" s="579" t="s">
        <v>482</v>
      </c>
      <c r="J9928" s="579" t="s">
        <v>559</v>
      </c>
      <c r="K9928" s="579" t="s">
        <v>448</v>
      </c>
      <c r="L9928" s="579" t="s">
        <v>535</v>
      </c>
      <c r="M9928" s="579" t="s">
        <v>513</v>
      </c>
      <c r="N9928" s="581">
        <v>4</v>
      </c>
      <c r="O9928" s="582">
        <v>227.94</v>
      </c>
      <c r="P9928" s="581">
        <v>468</v>
      </c>
      <c r="Q9928" t="str">
        <f t="shared" si="157"/>
        <v>Street</v>
      </c>
    </row>
    <row r="9929" spans="1:17" ht="15">
      <c r="A9929" s="573">
        <v>5</v>
      </c>
      <c r="B9929" s="574" t="s">
        <v>241</v>
      </c>
      <c r="C9929" s="575">
        <v>2024</v>
      </c>
      <c r="D9929" s="575">
        <v>4</v>
      </c>
      <c r="E9929" s="574" t="s">
        <v>565</v>
      </c>
      <c r="F9929" s="585">
        <v>60</v>
      </c>
      <c r="G9929" s="574" t="s">
        <v>456</v>
      </c>
      <c r="H9929" s="574" t="s">
        <v>483</v>
      </c>
      <c r="I9929" s="574" t="s">
        <v>484</v>
      </c>
      <c r="J9929" s="574" t="s">
        <v>559</v>
      </c>
      <c r="K9929" s="574" t="s">
        <v>448</v>
      </c>
      <c r="L9929" s="574" t="s">
        <v>535</v>
      </c>
      <c r="M9929" s="574" t="s">
        <v>513</v>
      </c>
      <c r="N9929" s="576">
        <v>28</v>
      </c>
      <c r="O9929" s="577">
        <v>1436.0799999999999</v>
      </c>
      <c r="P9929" s="576">
        <v>1690</v>
      </c>
      <c r="Q9929" t="str">
        <f t="shared" si="157"/>
        <v>Street</v>
      </c>
    </row>
    <row r="9930" spans="1:17" ht="15">
      <c r="A9930" s="578">
        <v>5</v>
      </c>
      <c r="B9930" s="579" t="s">
        <v>241</v>
      </c>
      <c r="C9930" s="580">
        <v>2024</v>
      </c>
      <c r="D9930" s="580">
        <v>4</v>
      </c>
      <c r="E9930" s="579" t="s">
        <v>565</v>
      </c>
      <c r="F9930" s="572">
        <v>60</v>
      </c>
      <c r="G9930" s="579" t="s">
        <v>456</v>
      </c>
      <c r="H9930" s="579" t="s">
        <v>446</v>
      </c>
      <c r="I9930" s="579" t="s">
        <v>447</v>
      </c>
      <c r="J9930" s="579" t="s">
        <v>559</v>
      </c>
      <c r="K9930" s="579" t="s">
        <v>448</v>
      </c>
      <c r="L9930" s="579" t="s">
        <v>532</v>
      </c>
      <c r="M9930" s="579" t="s">
        <v>457</v>
      </c>
      <c r="N9930" s="581">
        <v>52</v>
      </c>
      <c r="O9930" s="582">
        <v>10431.530000000001</v>
      </c>
      <c r="P9930" s="581">
        <v>12935</v>
      </c>
      <c r="Q9930" t="str">
        <f t="shared" si="157"/>
        <v>Street</v>
      </c>
    </row>
    <row r="9931" spans="1:17" ht="15">
      <c r="A9931" s="573">
        <v>5</v>
      </c>
      <c r="B9931" s="574" t="s">
        <v>241</v>
      </c>
      <c r="C9931" s="575">
        <v>2024</v>
      </c>
      <c r="D9931" s="575">
        <v>4</v>
      </c>
      <c r="E9931" s="574" t="s">
        <v>565</v>
      </c>
      <c r="F9931" s="585">
        <v>60</v>
      </c>
      <c r="G9931" s="574" t="s">
        <v>456</v>
      </c>
      <c r="H9931" s="574" t="s">
        <v>424</v>
      </c>
      <c r="I9931" s="574" t="s">
        <v>425</v>
      </c>
      <c r="J9931" s="574" t="s">
        <v>557</v>
      </c>
      <c r="K9931" s="574" t="s">
        <v>426</v>
      </c>
      <c r="L9931" s="574" t="s">
        <v>532</v>
      </c>
      <c r="M9931" s="574" t="s">
        <v>457</v>
      </c>
      <c r="N9931" s="576">
        <v>1</v>
      </c>
      <c r="O9931" s="577">
        <v>8.2100000000000009</v>
      </c>
      <c r="P9931" s="576">
        <v>8</v>
      </c>
      <c r="Q9931" t="str">
        <f t="shared" si="157"/>
        <v>3-Small C&amp;I</v>
      </c>
    </row>
    <row r="9932" spans="1:17" ht="15">
      <c r="A9932" s="578">
        <v>5</v>
      </c>
      <c r="B9932" s="579" t="s">
        <v>241</v>
      </c>
      <c r="C9932" s="580">
        <v>2024</v>
      </c>
      <c r="D9932" s="580">
        <v>4</v>
      </c>
      <c r="E9932" s="579" t="s">
        <v>565</v>
      </c>
      <c r="F9932" s="572">
        <v>60</v>
      </c>
      <c r="G9932" s="579" t="s">
        <v>456</v>
      </c>
      <c r="H9932" s="579" t="s">
        <v>450</v>
      </c>
      <c r="I9932" s="579" t="s">
        <v>451</v>
      </c>
      <c r="J9932" s="579" t="s">
        <v>563</v>
      </c>
      <c r="K9932" s="579" t="s">
        <v>452</v>
      </c>
      <c r="L9932" s="579" t="s">
        <v>532</v>
      </c>
      <c r="M9932" s="579" t="s">
        <v>457</v>
      </c>
      <c r="N9932" s="581">
        <v>4</v>
      </c>
      <c r="O9932" s="582">
        <v>89.640000000000001</v>
      </c>
      <c r="P9932" s="581">
        <v>384</v>
      </c>
      <c r="Q9932" t="str">
        <f t="shared" si="157"/>
        <v>Street</v>
      </c>
    </row>
    <row r="9933" spans="1:17" ht="15">
      <c r="A9933" s="573">
        <v>5</v>
      </c>
      <c r="B9933" s="574" t="s">
        <v>241</v>
      </c>
      <c r="C9933" s="575">
        <v>2024</v>
      </c>
      <c r="D9933" s="575">
        <v>4</v>
      </c>
      <c r="E9933" s="574" t="s">
        <v>565</v>
      </c>
      <c r="F9933" s="585">
        <v>71</v>
      </c>
      <c r="G9933" s="574" t="s">
        <v>456</v>
      </c>
      <c r="H9933" s="574" t="s">
        <v>384</v>
      </c>
      <c r="I9933" s="574" t="s">
        <v>385</v>
      </c>
      <c r="J9933" s="574" t="s">
        <v>547</v>
      </c>
      <c r="K9933" s="574" t="s">
        <v>386</v>
      </c>
      <c r="L9933" s="574" t="s">
        <v>536</v>
      </c>
      <c r="M9933" s="574" t="s">
        <v>514</v>
      </c>
      <c r="N9933" s="576">
        <v>1</v>
      </c>
      <c r="O9933" s="577">
        <v>7</v>
      </c>
      <c r="P9933" s="576">
        <v>0</v>
      </c>
      <c r="Q9933" t="str">
        <f t="shared" si="157"/>
        <v>1-Residential</v>
      </c>
    </row>
    <row r="9934" spans="1:17" ht="15">
      <c r="A9934" s="578">
        <v>5</v>
      </c>
      <c r="B9934" s="579" t="s">
        <v>241</v>
      </c>
      <c r="C9934" s="580">
        <v>2024</v>
      </c>
      <c r="D9934" s="580">
        <v>4</v>
      </c>
      <c r="E9934" s="579" t="s">
        <v>565</v>
      </c>
      <c r="F9934" s="572">
        <v>72</v>
      </c>
      <c r="G9934" s="579" t="s">
        <v>456</v>
      </c>
      <c r="H9934" s="579" t="s">
        <v>384</v>
      </c>
      <c r="I9934" s="579" t="s">
        <v>385</v>
      </c>
      <c r="J9934" s="579" t="s">
        <v>547</v>
      </c>
      <c r="K9934" s="579" t="s">
        <v>386</v>
      </c>
      <c r="L9934" s="579" t="s">
        <v>537</v>
      </c>
      <c r="M9934" s="579" t="s">
        <v>515</v>
      </c>
      <c r="N9934" s="581">
        <v>1</v>
      </c>
      <c r="O9934" s="582">
        <v>120.17</v>
      </c>
      <c r="P9934" s="581">
        <v>325</v>
      </c>
      <c r="Q9934" t="str">
        <f t="shared" si="158" ref="Q9934:Q9997">VLOOKUP(TRIM(J9934),S:T,2,FALSE)</f>
        <v>1-Residential</v>
      </c>
    </row>
    <row r="9935" spans="1:17" ht="15">
      <c r="A9935" s="573">
        <v>5</v>
      </c>
      <c r="B9935" s="574" t="s">
        <v>241</v>
      </c>
      <c r="C9935" s="575">
        <v>2024</v>
      </c>
      <c r="D9935" s="575">
        <v>4</v>
      </c>
      <c r="E9935" s="574" t="s">
        <v>565</v>
      </c>
      <c r="F9935" s="585">
        <v>72</v>
      </c>
      <c r="G9935" s="574" t="s">
        <v>456</v>
      </c>
      <c r="H9935" s="574" t="s">
        <v>390</v>
      </c>
      <c r="I9935" s="574" t="s">
        <v>391</v>
      </c>
      <c r="J9935" s="574" t="s">
        <v>548</v>
      </c>
      <c r="K9935" s="574" t="s">
        <v>392</v>
      </c>
      <c r="L9935" s="574" t="s">
        <v>537</v>
      </c>
      <c r="M9935" s="574" t="s">
        <v>515</v>
      </c>
      <c r="N9935" s="576">
        <v>1</v>
      </c>
      <c r="O9935" s="577">
        <v>3839.8699999999999</v>
      </c>
      <c r="P9935" s="576">
        <v>12229</v>
      </c>
      <c r="Q9935" t="str">
        <f t="shared" si="158"/>
        <v>3-Small C&amp;I</v>
      </c>
    </row>
    <row r="9936" spans="1:17" ht="15">
      <c r="A9936" s="578">
        <v>5</v>
      </c>
      <c r="B9936" s="579" t="s">
        <v>241</v>
      </c>
      <c r="C9936" s="580">
        <v>2024</v>
      </c>
      <c r="D9936" s="580">
        <v>4</v>
      </c>
      <c r="E9936" s="579" t="s">
        <v>565</v>
      </c>
      <c r="F9936" s="572">
        <v>75</v>
      </c>
      <c r="G9936" s="579" t="s">
        <v>456</v>
      </c>
      <c r="H9936" s="579" t="s">
        <v>418</v>
      </c>
      <c r="I9936" s="579" t="s">
        <v>419</v>
      </c>
      <c r="J9936" s="579" t="s">
        <v>554</v>
      </c>
      <c r="K9936" s="579" t="s">
        <v>420</v>
      </c>
      <c r="L9936" s="579" t="s">
        <v>538</v>
      </c>
      <c r="M9936" s="579" t="s">
        <v>516</v>
      </c>
      <c r="N9936" s="581">
        <v>1</v>
      </c>
      <c r="O9936" s="582">
        <v>3134.73</v>
      </c>
      <c r="P9936" s="581">
        <v>12800</v>
      </c>
      <c r="Q9936" t="str">
        <f t="shared" si="158"/>
        <v>4-Medium C&amp;I</v>
      </c>
    </row>
    <row r="9937" spans="1:17" ht="15">
      <c r="A9937" s="573">
        <v>5</v>
      </c>
      <c r="B9937" s="574" t="s">
        <v>241</v>
      </c>
      <c r="C9937" s="575">
        <v>2024</v>
      </c>
      <c r="D9937" s="575">
        <v>4</v>
      </c>
      <c r="E9937" s="574" t="s">
        <v>565</v>
      </c>
      <c r="F9937" s="585">
        <v>75</v>
      </c>
      <c r="G9937" s="574" t="s">
        <v>456</v>
      </c>
      <c r="H9937" s="574" t="s">
        <v>428</v>
      </c>
      <c r="I9937" s="574" t="s">
        <v>429</v>
      </c>
      <c r="J9937" s="574" t="s">
        <v>558</v>
      </c>
      <c r="K9937" s="574" t="s">
        <v>430</v>
      </c>
      <c r="L9937" s="574" t="s">
        <v>538</v>
      </c>
      <c r="M9937" s="574" t="s">
        <v>516</v>
      </c>
      <c r="N9937" s="576">
        <v>1</v>
      </c>
      <c r="O9937" s="577">
        <v>29897.580000000002</v>
      </c>
      <c r="P9937" s="576">
        <v>151900</v>
      </c>
      <c r="Q9937" t="str">
        <f t="shared" si="158"/>
        <v>5-Large C&amp;I</v>
      </c>
    </row>
    <row r="9938" spans="1:17" ht="15">
      <c r="A9938" s="578">
        <v>5</v>
      </c>
      <c r="B9938" s="579" t="s">
        <v>241</v>
      </c>
      <c r="C9938" s="580">
        <v>2024</v>
      </c>
      <c r="D9938" s="580">
        <v>4</v>
      </c>
      <c r="E9938" s="579" t="s">
        <v>565</v>
      </c>
      <c r="F9938" s="572">
        <v>75</v>
      </c>
      <c r="G9938" s="579" t="s">
        <v>456</v>
      </c>
      <c r="H9938" s="579" t="s">
        <v>404</v>
      </c>
      <c r="I9938" s="579" t="s">
        <v>405</v>
      </c>
      <c r="J9938" s="579" t="s">
        <v>548</v>
      </c>
      <c r="K9938" s="579" t="s">
        <v>392</v>
      </c>
      <c r="L9938" s="579" t="s">
        <v>539</v>
      </c>
      <c r="M9938" s="579" t="s">
        <v>463</v>
      </c>
      <c r="N9938" s="581">
        <v>7</v>
      </c>
      <c r="O9938" s="582">
        <v>3055.8200000000002</v>
      </c>
      <c r="P9938" s="581">
        <v>21990</v>
      </c>
      <c r="Q9938" t="str">
        <f t="shared" si="158"/>
        <v>3-Small C&amp;I</v>
      </c>
    </row>
    <row r="9939" spans="1:17" ht="15">
      <c r="A9939" s="573">
        <v>5</v>
      </c>
      <c r="B9939" s="574" t="s">
        <v>241</v>
      </c>
      <c r="C9939" s="575">
        <v>2024</v>
      </c>
      <c r="D9939" s="575">
        <v>4</v>
      </c>
      <c r="E9939" s="574" t="s">
        <v>565</v>
      </c>
      <c r="F9939" s="585">
        <v>75</v>
      </c>
      <c r="G9939" s="574" t="s">
        <v>456</v>
      </c>
      <c r="H9939" s="574" t="s">
        <v>437</v>
      </c>
      <c r="I9939" s="574" t="s">
        <v>438</v>
      </c>
      <c r="J9939" s="574" t="s">
        <v>554</v>
      </c>
      <c r="K9939" s="574" t="s">
        <v>420</v>
      </c>
      <c r="L9939" s="574" t="s">
        <v>539</v>
      </c>
      <c r="M9939" s="574" t="s">
        <v>463</v>
      </c>
      <c r="N9939" s="576">
        <v>2</v>
      </c>
      <c r="O9939" s="577">
        <v>5195.4499999999998</v>
      </c>
      <c r="P9939" s="576">
        <v>47880</v>
      </c>
      <c r="Q9939" t="str">
        <f t="shared" si="158"/>
        <v>4-Medium C&amp;I</v>
      </c>
    </row>
    <row r="9940" spans="1:17" ht="15">
      <c r="A9940" s="578">
        <v>5</v>
      </c>
      <c r="B9940" s="579" t="s">
        <v>241</v>
      </c>
      <c r="C9940" s="580">
        <v>2024</v>
      </c>
      <c r="D9940" s="580">
        <v>4</v>
      </c>
      <c r="E9940" s="579" t="s">
        <v>565</v>
      </c>
      <c r="F9940" s="572">
        <v>77</v>
      </c>
      <c r="G9940" s="579" t="s">
        <v>456</v>
      </c>
      <c r="H9940" s="579" t="s">
        <v>390</v>
      </c>
      <c r="I9940" s="579" t="s">
        <v>391</v>
      </c>
      <c r="J9940" s="579" t="s">
        <v>548</v>
      </c>
      <c r="K9940" s="579" t="s">
        <v>392</v>
      </c>
      <c r="L9940" s="579" t="s">
        <v>540</v>
      </c>
      <c r="M9940" s="579" t="s">
        <v>517</v>
      </c>
      <c r="N9940" s="581">
        <v>2</v>
      </c>
      <c r="O9940" s="582">
        <v>1920.3399999999999</v>
      </c>
      <c r="P9940" s="581">
        <v>6171</v>
      </c>
      <c r="Q9940" t="str">
        <f t="shared" si="158"/>
        <v>3-Small C&amp;I</v>
      </c>
    </row>
    <row r="9941" spans="1:17" ht="15">
      <c r="A9941" s="573">
        <v>5</v>
      </c>
      <c r="B9941" s="574" t="s">
        <v>241</v>
      </c>
      <c r="C9941" s="575">
        <v>2024</v>
      </c>
      <c r="D9941" s="575">
        <v>4</v>
      </c>
      <c r="E9941" s="574" t="s">
        <v>565</v>
      </c>
      <c r="F9941" s="585">
        <v>77</v>
      </c>
      <c r="G9941" s="574" t="s">
        <v>456</v>
      </c>
      <c r="H9941" s="574" t="s">
        <v>418</v>
      </c>
      <c r="I9941" s="574" t="s">
        <v>419</v>
      </c>
      <c r="J9941" s="574" t="s">
        <v>554</v>
      </c>
      <c r="K9941" s="574" t="s">
        <v>420</v>
      </c>
      <c r="L9941" s="574" t="s">
        <v>540</v>
      </c>
      <c r="M9941" s="574" t="s">
        <v>517</v>
      </c>
      <c r="N9941" s="576">
        <v>1</v>
      </c>
      <c r="O9941" s="577">
        <v>4640.5799999999999</v>
      </c>
      <c r="P9941" s="576">
        <v>17200</v>
      </c>
      <c r="Q9941" t="str">
        <f t="shared" si="158"/>
        <v>4-Medium C&amp;I</v>
      </c>
    </row>
    <row r="9942" spans="1:17" ht="15">
      <c r="A9942" s="578">
        <v>5</v>
      </c>
      <c r="B9942" s="579" t="s">
        <v>241</v>
      </c>
      <c r="C9942" s="580">
        <v>2024</v>
      </c>
      <c r="D9942" s="580">
        <v>4</v>
      </c>
      <c r="E9942" s="579" t="s">
        <v>565</v>
      </c>
      <c r="F9942" s="572">
        <v>77</v>
      </c>
      <c r="G9942" s="579" t="s">
        <v>456</v>
      </c>
      <c r="H9942" s="579" t="s">
        <v>404</v>
      </c>
      <c r="I9942" s="579" t="s">
        <v>405</v>
      </c>
      <c r="J9942" s="579" t="s">
        <v>548</v>
      </c>
      <c r="K9942" s="579" t="s">
        <v>392</v>
      </c>
      <c r="L9942" s="579" t="s">
        <v>541</v>
      </c>
      <c r="M9942" s="579" t="s">
        <v>463</v>
      </c>
      <c r="N9942" s="581">
        <v>1</v>
      </c>
      <c r="O9942" s="582">
        <v>337.36000000000001</v>
      </c>
      <c r="P9942" s="581">
        <v>2419</v>
      </c>
      <c r="Q9942" t="str">
        <f t="shared" si="158"/>
        <v>3-Small C&amp;I</v>
      </c>
    </row>
    <row r="9943" spans="1:17" ht="15">
      <c r="A9943" s="573">
        <v>5</v>
      </c>
      <c r="B9943" s="574" t="s">
        <v>241</v>
      </c>
      <c r="C9943" s="575">
        <v>2024</v>
      </c>
      <c r="D9943" s="575">
        <v>4</v>
      </c>
      <c r="E9943" s="574" t="s">
        <v>565</v>
      </c>
      <c r="F9943" s="585">
        <v>79</v>
      </c>
      <c r="G9943" s="574" t="s">
        <v>456</v>
      </c>
      <c r="H9943" s="574" t="s">
        <v>390</v>
      </c>
      <c r="I9943" s="574" t="s">
        <v>391</v>
      </c>
      <c r="J9943" s="574" t="s">
        <v>548</v>
      </c>
      <c r="K9943" s="574" t="s">
        <v>392</v>
      </c>
      <c r="L9943" s="574" t="s">
        <v>542</v>
      </c>
      <c r="M9943" s="574" t="s">
        <v>518</v>
      </c>
      <c r="N9943" s="576">
        <v>1</v>
      </c>
      <c r="O9943" s="577">
        <v>38.560000000000002</v>
      </c>
      <c r="P9943" s="576">
        <v>0</v>
      </c>
      <c r="Q9943" t="str">
        <f t="shared" si="158"/>
        <v>3-Small C&amp;I</v>
      </c>
    </row>
    <row r="9944" spans="1:17" ht="15">
      <c r="A9944" s="578">
        <v>5</v>
      </c>
      <c r="B9944" s="579" t="s">
        <v>241</v>
      </c>
      <c r="C9944" s="580">
        <v>2024</v>
      </c>
      <c r="D9944" s="580">
        <v>4</v>
      </c>
      <c r="E9944" s="579" t="s">
        <v>565</v>
      </c>
      <c r="F9944" s="572">
        <v>79</v>
      </c>
      <c r="G9944" s="579" t="s">
        <v>456</v>
      </c>
      <c r="H9944" s="579" t="s">
        <v>418</v>
      </c>
      <c r="I9944" s="579" t="s">
        <v>419</v>
      </c>
      <c r="J9944" s="579" t="s">
        <v>554</v>
      </c>
      <c r="K9944" s="579" t="s">
        <v>420</v>
      </c>
      <c r="L9944" s="579" t="s">
        <v>542</v>
      </c>
      <c r="M9944" s="579" t="s">
        <v>518</v>
      </c>
      <c r="N9944" s="581">
        <v>1</v>
      </c>
      <c r="O9944" s="582">
        <v>10063.68</v>
      </c>
      <c r="P9944" s="581">
        <v>45600</v>
      </c>
      <c r="Q9944" t="str">
        <f t="shared" si="158"/>
        <v>4-Medium C&amp;I</v>
      </c>
    </row>
    <row r="9945" spans="1:17" ht="15">
      <c r="A9945" s="573">
        <v>5</v>
      </c>
      <c r="B9945" s="574" t="s">
        <v>241</v>
      </c>
      <c r="C9945" s="575">
        <v>2024</v>
      </c>
      <c r="D9945" s="575">
        <v>4</v>
      </c>
      <c r="E9945" s="574" t="s">
        <v>565</v>
      </c>
      <c r="F9945" s="585">
        <v>79</v>
      </c>
      <c r="G9945" s="574" t="s">
        <v>456</v>
      </c>
      <c r="H9945" s="574" t="s">
        <v>519</v>
      </c>
      <c r="I9945" s="574" t="s">
        <v>520</v>
      </c>
      <c r="J9945" s="574" t="s">
        <v>279</v>
      </c>
      <c r="K9945" s="574" t="s">
        <v>521</v>
      </c>
      <c r="L9945" s="574" t="s">
        <v>542</v>
      </c>
      <c r="M9945" s="574" t="s">
        <v>518</v>
      </c>
      <c r="N9945" s="576">
        <v>18</v>
      </c>
      <c r="O9945" s="577">
        <v>6387.7600000000002</v>
      </c>
      <c r="P9945" s="576">
        <v>2569748</v>
      </c>
      <c r="Q9945" t="str">
        <f t="shared" si="158"/>
        <v>OTHER</v>
      </c>
    </row>
    <row r="9946" spans="1:17" ht="15">
      <c r="A9946" s="578">
        <v>5</v>
      </c>
      <c r="B9946" s="579" t="s">
        <v>241</v>
      </c>
      <c r="C9946" s="580">
        <v>2024</v>
      </c>
      <c r="D9946" s="580">
        <v>4</v>
      </c>
      <c r="E9946" s="579" t="s">
        <v>565</v>
      </c>
      <c r="F9946" s="572">
        <v>79</v>
      </c>
      <c r="G9946" s="579" t="s">
        <v>456</v>
      </c>
      <c r="H9946" s="579" t="s">
        <v>431</v>
      </c>
      <c r="I9946" s="579" t="s">
        <v>432</v>
      </c>
      <c r="J9946" s="579" t="s">
        <v>558</v>
      </c>
      <c r="K9946" s="579" t="s">
        <v>430</v>
      </c>
      <c r="L9946" s="579" t="s">
        <v>543</v>
      </c>
      <c r="M9946" s="579" t="s">
        <v>522</v>
      </c>
      <c r="N9946" s="581">
        <v>1</v>
      </c>
      <c r="O9946" s="582">
        <v>4720.3000000000002</v>
      </c>
      <c r="P9946" s="581">
        <v>56551</v>
      </c>
      <c r="Q9946" t="str">
        <f t="shared" si="158"/>
        <v>5-Large C&amp;I</v>
      </c>
    </row>
    <row r="9947" spans="1:17" ht="15">
      <c r="A9947" s="573">
        <v>5</v>
      </c>
      <c r="B9947" s="574" t="s">
        <v>241</v>
      </c>
      <c r="C9947" s="575">
        <v>2024</v>
      </c>
      <c r="D9947" s="575">
        <v>4</v>
      </c>
      <c r="E9947" s="574" t="s">
        <v>565</v>
      </c>
      <c r="F9947" s="585">
        <v>79</v>
      </c>
      <c r="G9947" s="574" t="s">
        <v>456</v>
      </c>
      <c r="H9947" s="574" t="s">
        <v>404</v>
      </c>
      <c r="I9947" s="574" t="s">
        <v>405</v>
      </c>
      <c r="J9947" s="574" t="s">
        <v>548</v>
      </c>
      <c r="K9947" s="574" t="s">
        <v>392</v>
      </c>
      <c r="L9947" s="574" t="s">
        <v>543</v>
      </c>
      <c r="M9947" s="574" t="s">
        <v>522</v>
      </c>
      <c r="N9947" s="576">
        <v>82</v>
      </c>
      <c r="O9947" s="577">
        <v>18745.099999999999</v>
      </c>
      <c r="P9947" s="576">
        <v>132375</v>
      </c>
      <c r="Q9947" t="str">
        <f t="shared" si="158"/>
        <v>3-Small C&amp;I</v>
      </c>
    </row>
    <row r="9948" spans="1:17" ht="15">
      <c r="A9948" s="578">
        <v>5</v>
      </c>
      <c r="B9948" s="579" t="s">
        <v>241</v>
      </c>
      <c r="C9948" s="580">
        <v>2024</v>
      </c>
      <c r="D9948" s="580">
        <v>4</v>
      </c>
      <c r="E9948" s="579" t="s">
        <v>565</v>
      </c>
      <c r="F9948" s="572">
        <v>79</v>
      </c>
      <c r="G9948" s="579" t="s">
        <v>456</v>
      </c>
      <c r="H9948" s="579" t="s">
        <v>433</v>
      </c>
      <c r="I9948" s="579" t="s">
        <v>434</v>
      </c>
      <c r="J9948" s="579" t="s">
        <v>553</v>
      </c>
      <c r="K9948" s="579" t="s">
        <v>412</v>
      </c>
      <c r="L9948" s="579" t="s">
        <v>543</v>
      </c>
      <c r="M9948" s="579" t="s">
        <v>522</v>
      </c>
      <c r="N9948" s="581">
        <v>7</v>
      </c>
      <c r="O9948" s="582">
        <v>436.33999999999997</v>
      </c>
      <c r="P9948" s="581">
        <v>2844</v>
      </c>
      <c r="Q9948" t="str">
        <f t="shared" si="158"/>
        <v>3-Small C&amp;I</v>
      </c>
    </row>
    <row r="9949" spans="1:17" ht="15">
      <c r="A9949" s="573">
        <v>5</v>
      </c>
      <c r="B9949" s="574" t="s">
        <v>241</v>
      </c>
      <c r="C9949" s="575">
        <v>2024</v>
      </c>
      <c r="D9949" s="575">
        <v>4</v>
      </c>
      <c r="E9949" s="574" t="s">
        <v>565</v>
      </c>
      <c r="F9949" s="585">
        <v>79</v>
      </c>
      <c r="G9949" s="574" t="s">
        <v>456</v>
      </c>
      <c r="H9949" s="574" t="s">
        <v>437</v>
      </c>
      <c r="I9949" s="574" t="s">
        <v>438</v>
      </c>
      <c r="J9949" s="574" t="s">
        <v>554</v>
      </c>
      <c r="K9949" s="574" t="s">
        <v>420</v>
      </c>
      <c r="L9949" s="574" t="s">
        <v>543</v>
      </c>
      <c r="M9949" s="574" t="s">
        <v>522</v>
      </c>
      <c r="N9949" s="576">
        <v>5</v>
      </c>
      <c r="O9949" s="577">
        <v>11807.02</v>
      </c>
      <c r="P9949" s="576">
        <v>107660</v>
      </c>
      <c r="Q9949" t="str">
        <f t="shared" si="158"/>
        <v>4-Medium C&amp;I</v>
      </c>
    </row>
    <row r="9950" spans="1:17" ht="15">
      <c r="A9950" s="578">
        <v>4</v>
      </c>
      <c r="B9950" s="579" t="s">
        <v>249</v>
      </c>
      <c r="C9950" s="580">
        <v>2024</v>
      </c>
      <c r="D9950" s="580">
        <v>5</v>
      </c>
      <c r="E9950" s="579" t="s">
        <v>570</v>
      </c>
      <c r="F9950" s="572">
        <v>1</v>
      </c>
      <c r="G9950" s="579" t="s">
        <v>383</v>
      </c>
      <c r="H9950" s="579" t="s">
        <v>384</v>
      </c>
      <c r="I9950" s="579" t="s">
        <v>385</v>
      </c>
      <c r="J9950" s="579" t="s">
        <v>547</v>
      </c>
      <c r="K9950" s="579" t="s">
        <v>386</v>
      </c>
      <c r="L9950" s="579" t="s">
        <v>523</v>
      </c>
      <c r="M9950" s="579" t="s">
        <v>387</v>
      </c>
      <c r="N9950" s="581">
        <v>1760</v>
      </c>
      <c r="O9950" s="582">
        <v>425725.48999999999</v>
      </c>
      <c r="P9950" s="581">
        <v>1174938</v>
      </c>
      <c r="Q9950" t="str">
        <f t="shared" si="158"/>
        <v>1-Residential</v>
      </c>
    </row>
    <row r="9951" spans="1:17" ht="15">
      <c r="A9951" s="573">
        <v>4</v>
      </c>
      <c r="B9951" s="574" t="s">
        <v>249</v>
      </c>
      <c r="C9951" s="575">
        <v>2024</v>
      </c>
      <c r="D9951" s="575">
        <v>5</v>
      </c>
      <c r="E9951" s="574" t="s">
        <v>570</v>
      </c>
      <c r="F9951" s="585">
        <v>1</v>
      </c>
      <c r="G9951" s="574" t="s">
        <v>383</v>
      </c>
      <c r="H9951" s="574" t="s">
        <v>388</v>
      </c>
      <c r="I9951" s="574" t="s">
        <v>389</v>
      </c>
      <c r="J9951" s="574" t="s">
        <v>547</v>
      </c>
      <c r="K9951" s="574" t="s">
        <v>386</v>
      </c>
      <c r="L9951" s="574" t="s">
        <v>523</v>
      </c>
      <c r="M9951" s="574" t="s">
        <v>387</v>
      </c>
      <c r="N9951" s="576">
        <v>1</v>
      </c>
      <c r="O9951" s="577">
        <v>406.22000000000003</v>
      </c>
      <c r="P9951" s="576">
        <v>1271</v>
      </c>
      <c r="Q9951" t="str">
        <f t="shared" si="158"/>
        <v>1-Residential</v>
      </c>
    </row>
    <row r="9952" spans="1:17" ht="15">
      <c r="A9952" s="578">
        <v>4</v>
      </c>
      <c r="B9952" s="579" t="s">
        <v>249</v>
      </c>
      <c r="C9952" s="580">
        <v>2024</v>
      </c>
      <c r="D9952" s="580">
        <v>5</v>
      </c>
      <c r="E9952" s="579" t="s">
        <v>570</v>
      </c>
      <c r="F9952" s="572">
        <v>1</v>
      </c>
      <c r="G9952" s="579" t="s">
        <v>383</v>
      </c>
      <c r="H9952" s="579" t="s">
        <v>390</v>
      </c>
      <c r="I9952" s="579" t="s">
        <v>391</v>
      </c>
      <c r="J9952" s="579" t="s">
        <v>548</v>
      </c>
      <c r="K9952" s="579" t="s">
        <v>392</v>
      </c>
      <c r="L9952" s="579" t="s">
        <v>523</v>
      </c>
      <c r="M9952" s="579" t="s">
        <v>387</v>
      </c>
      <c r="N9952" s="581">
        <v>11</v>
      </c>
      <c r="O9952" s="582">
        <v>1872.3499999999999</v>
      </c>
      <c r="P9952" s="581">
        <v>5648</v>
      </c>
      <c r="Q9952" t="str">
        <f t="shared" si="158"/>
        <v>3-Small C&amp;I</v>
      </c>
    </row>
    <row r="9953" spans="1:17" ht="15">
      <c r="A9953" s="573">
        <v>4</v>
      </c>
      <c r="B9953" s="574" t="s">
        <v>249</v>
      </c>
      <c r="C9953" s="575">
        <v>2024</v>
      </c>
      <c r="D9953" s="575">
        <v>5</v>
      </c>
      <c r="E9953" s="574" t="s">
        <v>570</v>
      </c>
      <c r="F9953" s="585">
        <v>1</v>
      </c>
      <c r="G9953" s="574" t="s">
        <v>383</v>
      </c>
      <c r="H9953" s="574" t="s">
        <v>393</v>
      </c>
      <c r="I9953" s="574" t="s">
        <v>394</v>
      </c>
      <c r="J9953" s="574" t="s">
        <v>549</v>
      </c>
      <c r="K9953" s="574" t="s">
        <v>395</v>
      </c>
      <c r="L9953" s="574" t="s">
        <v>523</v>
      </c>
      <c r="M9953" s="574" t="s">
        <v>387</v>
      </c>
      <c r="N9953" s="576">
        <v>34</v>
      </c>
      <c r="O9953" s="577">
        <v>6554.46</v>
      </c>
      <c r="P9953" s="576">
        <v>28452</v>
      </c>
      <c r="Q9953" t="str">
        <f t="shared" si="158"/>
        <v>2-Low Income Residential</v>
      </c>
    </row>
    <row r="9954" spans="1:17" ht="15">
      <c r="A9954" s="578">
        <v>4</v>
      </c>
      <c r="B9954" s="579" t="s">
        <v>249</v>
      </c>
      <c r="C9954" s="580">
        <v>2024</v>
      </c>
      <c r="D9954" s="580">
        <v>5</v>
      </c>
      <c r="E9954" s="579" t="s">
        <v>570</v>
      </c>
      <c r="F9954" s="572">
        <v>1</v>
      </c>
      <c r="G9954" s="579" t="s">
        <v>383</v>
      </c>
      <c r="H9954" s="579" t="s">
        <v>396</v>
      </c>
      <c r="I9954" s="579" t="s">
        <v>397</v>
      </c>
      <c r="J9954" s="579" t="s">
        <v>551</v>
      </c>
      <c r="K9954" s="579" t="s">
        <v>398</v>
      </c>
      <c r="L9954" s="579" t="s">
        <v>523</v>
      </c>
      <c r="M9954" s="579" t="s">
        <v>387</v>
      </c>
      <c r="N9954" s="581">
        <v>3</v>
      </c>
      <c r="O9954" s="582">
        <v>523.66999999999996</v>
      </c>
      <c r="P9954" s="581">
        <v>1581</v>
      </c>
      <c r="Q9954" t="str">
        <f t="shared" si="158"/>
        <v>3-Small C&amp;I</v>
      </c>
    </row>
    <row r="9955" spans="1:17" ht="15">
      <c r="A9955" s="573">
        <v>4</v>
      </c>
      <c r="B9955" s="574" t="s">
        <v>249</v>
      </c>
      <c r="C9955" s="575">
        <v>2024</v>
      </c>
      <c r="D9955" s="575">
        <v>5</v>
      </c>
      <c r="E9955" s="574" t="s">
        <v>570</v>
      </c>
      <c r="F9955" s="585">
        <v>1</v>
      </c>
      <c r="G9955" s="574" t="s">
        <v>383</v>
      </c>
      <c r="H9955" s="574" t="s">
        <v>399</v>
      </c>
      <c r="I9955" s="574" t="s">
        <v>400</v>
      </c>
      <c r="J9955" s="574" t="s">
        <v>547</v>
      </c>
      <c r="K9955" s="574" t="s">
        <v>386</v>
      </c>
      <c r="L9955" s="574" t="s">
        <v>524</v>
      </c>
      <c r="M9955" s="574" t="s">
        <v>401</v>
      </c>
      <c r="N9955" s="576">
        <v>10467</v>
      </c>
      <c r="O9955" s="577">
        <v>1247181.45</v>
      </c>
      <c r="P9955" s="576">
        <v>6948574</v>
      </c>
      <c r="Q9955" t="str">
        <f t="shared" si="158"/>
        <v>1-Residential</v>
      </c>
    </row>
    <row r="9956" spans="1:17" ht="15">
      <c r="A9956" s="578">
        <v>4</v>
      </c>
      <c r="B9956" s="579" t="s">
        <v>249</v>
      </c>
      <c r="C9956" s="580">
        <v>2024</v>
      </c>
      <c r="D9956" s="580">
        <v>5</v>
      </c>
      <c r="E9956" s="579" t="s">
        <v>570</v>
      </c>
      <c r="F9956" s="572">
        <v>1</v>
      </c>
      <c r="G9956" s="579" t="s">
        <v>383</v>
      </c>
      <c r="H9956" s="579" t="s">
        <v>402</v>
      </c>
      <c r="I9956" s="579" t="s">
        <v>403</v>
      </c>
      <c r="J9956" s="579" t="s">
        <v>549</v>
      </c>
      <c r="K9956" s="579" t="s">
        <v>395</v>
      </c>
      <c r="L9956" s="579" t="s">
        <v>524</v>
      </c>
      <c r="M9956" s="579" t="s">
        <v>401</v>
      </c>
      <c r="N9956" s="581">
        <v>120</v>
      </c>
      <c r="O9956" s="582">
        <v>6105.5699999999997</v>
      </c>
      <c r="P9956" s="581">
        <v>86518</v>
      </c>
      <c r="Q9956" t="str">
        <f t="shared" si="158"/>
        <v>2-Low Income Residential</v>
      </c>
    </row>
    <row r="9957" spans="1:17" ht="15">
      <c r="A9957" s="573">
        <v>4</v>
      </c>
      <c r="B9957" s="574" t="s">
        <v>249</v>
      </c>
      <c r="C9957" s="575">
        <v>2024</v>
      </c>
      <c r="D9957" s="575">
        <v>5</v>
      </c>
      <c r="E9957" s="574" t="s">
        <v>570</v>
      </c>
      <c r="F9957" s="585">
        <v>1</v>
      </c>
      <c r="G9957" s="574" t="s">
        <v>383</v>
      </c>
      <c r="H9957" s="574" t="s">
        <v>404</v>
      </c>
      <c r="I9957" s="574" t="s">
        <v>405</v>
      </c>
      <c r="J9957" s="574" t="s">
        <v>548</v>
      </c>
      <c r="K9957" s="574" t="s">
        <v>392</v>
      </c>
      <c r="L9957" s="574" t="s">
        <v>524</v>
      </c>
      <c r="M9957" s="574" t="s">
        <v>401</v>
      </c>
      <c r="N9957" s="576">
        <v>38</v>
      </c>
      <c r="O9957" s="577">
        <v>1464.3399999999999</v>
      </c>
      <c r="P9957" s="576">
        <v>13444</v>
      </c>
      <c r="Q9957" t="str">
        <f t="shared" si="158"/>
        <v>3-Small C&amp;I</v>
      </c>
    </row>
    <row r="9958" spans="1:17" ht="15">
      <c r="A9958" s="578">
        <v>4</v>
      </c>
      <c r="B9958" s="579" t="s">
        <v>249</v>
      </c>
      <c r="C9958" s="580">
        <v>2024</v>
      </c>
      <c r="D9958" s="580">
        <v>5</v>
      </c>
      <c r="E9958" s="579" t="s">
        <v>570</v>
      </c>
      <c r="F9958" s="572">
        <v>1</v>
      </c>
      <c r="G9958" s="579" t="s">
        <v>383</v>
      </c>
      <c r="H9958" s="579" t="s">
        <v>406</v>
      </c>
      <c r="I9958" s="579" t="s">
        <v>407</v>
      </c>
      <c r="J9958" s="579" t="s">
        <v>551</v>
      </c>
      <c r="K9958" s="579" t="s">
        <v>398</v>
      </c>
      <c r="L9958" s="579" t="s">
        <v>524</v>
      </c>
      <c r="M9958" s="579" t="s">
        <v>401</v>
      </c>
      <c r="N9958" s="581">
        <v>4</v>
      </c>
      <c r="O9958" s="582">
        <v>523.53999999999996</v>
      </c>
      <c r="P9958" s="581">
        <v>3475</v>
      </c>
      <c r="Q9958" t="str">
        <f t="shared" si="158"/>
        <v>3-Small C&amp;I</v>
      </c>
    </row>
    <row r="9959" spans="1:17" ht="15">
      <c r="A9959" s="573">
        <v>4</v>
      </c>
      <c r="B9959" s="574" t="s">
        <v>249</v>
      </c>
      <c r="C9959" s="575">
        <v>2024</v>
      </c>
      <c r="D9959" s="575">
        <v>5</v>
      </c>
      <c r="E9959" s="574" t="s">
        <v>570</v>
      </c>
      <c r="F9959" s="585">
        <v>3</v>
      </c>
      <c r="G9959" s="574" t="s">
        <v>408</v>
      </c>
      <c r="H9959" s="574" t="s">
        <v>384</v>
      </c>
      <c r="I9959" s="574" t="s">
        <v>385</v>
      </c>
      <c r="J9959" s="574" t="s">
        <v>547</v>
      </c>
      <c r="K9959" s="574" t="s">
        <v>386</v>
      </c>
      <c r="L9959" s="574" t="s">
        <v>525</v>
      </c>
      <c r="M9959" s="574" t="s">
        <v>409</v>
      </c>
      <c r="N9959" s="576">
        <v>11</v>
      </c>
      <c r="O9959" s="577">
        <v>1849.3800000000001</v>
      </c>
      <c r="P9959" s="576">
        <v>4839</v>
      </c>
      <c r="Q9959" t="str">
        <f t="shared" si="158"/>
        <v>1-Residential</v>
      </c>
    </row>
    <row r="9960" spans="1:17" ht="15">
      <c r="A9960" s="578">
        <v>4</v>
      </c>
      <c r="B9960" s="579" t="s">
        <v>249</v>
      </c>
      <c r="C9960" s="580">
        <v>2024</v>
      </c>
      <c r="D9960" s="580">
        <v>5</v>
      </c>
      <c r="E9960" s="579" t="s">
        <v>570</v>
      </c>
      <c r="F9960" s="572">
        <v>3</v>
      </c>
      <c r="G9960" s="579" t="s">
        <v>408</v>
      </c>
      <c r="H9960" s="579" t="s">
        <v>390</v>
      </c>
      <c r="I9960" s="579" t="s">
        <v>391</v>
      </c>
      <c r="J9960" s="579" t="s">
        <v>548</v>
      </c>
      <c r="K9960" s="579" t="s">
        <v>392</v>
      </c>
      <c r="L9960" s="579" t="s">
        <v>525</v>
      </c>
      <c r="M9960" s="579" t="s">
        <v>409</v>
      </c>
      <c r="N9960" s="581">
        <v>174</v>
      </c>
      <c r="O9960" s="582">
        <v>38088.489999999998</v>
      </c>
      <c r="P9960" s="581">
        <v>117340</v>
      </c>
      <c r="Q9960" t="str">
        <f t="shared" si="158"/>
        <v>3-Small C&amp;I</v>
      </c>
    </row>
    <row r="9961" spans="1:17" ht="15">
      <c r="A9961" s="573">
        <v>4</v>
      </c>
      <c r="B9961" s="574" t="s">
        <v>249</v>
      </c>
      <c r="C9961" s="575">
        <v>2024</v>
      </c>
      <c r="D9961" s="575">
        <v>5</v>
      </c>
      <c r="E9961" s="574" t="s">
        <v>570</v>
      </c>
      <c r="F9961" s="585">
        <v>3</v>
      </c>
      <c r="G9961" s="574" t="s">
        <v>408</v>
      </c>
      <c r="H9961" s="574" t="s">
        <v>413</v>
      </c>
      <c r="I9961" s="574" t="s">
        <v>414</v>
      </c>
      <c r="J9961" s="574" t="s">
        <v>550</v>
      </c>
      <c r="K9961" s="574" t="s">
        <v>415</v>
      </c>
      <c r="L9961" s="574" t="s">
        <v>525</v>
      </c>
      <c r="M9961" s="574" t="s">
        <v>409</v>
      </c>
      <c r="N9961" s="576">
        <v>2</v>
      </c>
      <c r="O9961" s="577">
        <v>245.16999999999999</v>
      </c>
      <c r="P9961" s="576">
        <v>722</v>
      </c>
      <c r="Q9961" t="str">
        <f t="shared" si="158"/>
        <v>3-Small C&amp;I</v>
      </c>
    </row>
    <row r="9962" spans="1:17" ht="15">
      <c r="A9962" s="578">
        <v>4</v>
      </c>
      <c r="B9962" s="579" t="s">
        <v>249</v>
      </c>
      <c r="C9962" s="580">
        <v>2024</v>
      </c>
      <c r="D9962" s="580">
        <v>5</v>
      </c>
      <c r="E9962" s="579" t="s">
        <v>570</v>
      </c>
      <c r="F9962" s="572">
        <v>3</v>
      </c>
      <c r="G9962" s="579" t="s">
        <v>408</v>
      </c>
      <c r="H9962" s="579" t="s">
        <v>396</v>
      </c>
      <c r="I9962" s="579" t="s">
        <v>397</v>
      </c>
      <c r="J9962" s="579" t="s">
        <v>551</v>
      </c>
      <c r="K9962" s="579" t="s">
        <v>398</v>
      </c>
      <c r="L9962" s="579" t="s">
        <v>525</v>
      </c>
      <c r="M9962" s="579" t="s">
        <v>409</v>
      </c>
      <c r="N9962" s="581">
        <v>22</v>
      </c>
      <c r="O9962" s="582">
        <v>3207.52</v>
      </c>
      <c r="P9962" s="581">
        <v>9581</v>
      </c>
      <c r="Q9962" t="str">
        <f t="shared" si="158"/>
        <v>3-Small C&amp;I</v>
      </c>
    </row>
    <row r="9963" spans="1:17" ht="15">
      <c r="A9963" s="573">
        <v>4</v>
      </c>
      <c r="B9963" s="574" t="s">
        <v>249</v>
      </c>
      <c r="C9963" s="575">
        <v>2024</v>
      </c>
      <c r="D9963" s="575">
        <v>5</v>
      </c>
      <c r="E9963" s="574" t="s">
        <v>570</v>
      </c>
      <c r="F9963" s="585">
        <v>3</v>
      </c>
      <c r="G9963" s="574" t="s">
        <v>408</v>
      </c>
      <c r="H9963" s="574" t="s">
        <v>418</v>
      </c>
      <c r="I9963" s="574" t="s">
        <v>419</v>
      </c>
      <c r="J9963" s="574" t="s">
        <v>554</v>
      </c>
      <c r="K9963" s="574" t="s">
        <v>420</v>
      </c>
      <c r="L9963" s="574" t="s">
        <v>525</v>
      </c>
      <c r="M9963" s="574" t="s">
        <v>409</v>
      </c>
      <c r="N9963" s="576">
        <v>6</v>
      </c>
      <c r="O9963" s="577">
        <v>7936.9700000000003</v>
      </c>
      <c r="P9963" s="576">
        <v>30877</v>
      </c>
      <c r="Q9963" t="str">
        <f t="shared" si="158"/>
        <v>4-Medium C&amp;I</v>
      </c>
    </row>
    <row r="9964" spans="1:17" ht="15">
      <c r="A9964" s="578">
        <v>4</v>
      </c>
      <c r="B9964" s="579" t="s">
        <v>249</v>
      </c>
      <c r="C9964" s="580">
        <v>2024</v>
      </c>
      <c r="D9964" s="580">
        <v>5</v>
      </c>
      <c r="E9964" s="579" t="s">
        <v>570</v>
      </c>
      <c r="F9964" s="572">
        <v>3</v>
      </c>
      <c r="G9964" s="579" t="s">
        <v>408</v>
      </c>
      <c r="H9964" s="579" t="s">
        <v>421</v>
      </c>
      <c r="I9964" s="579" t="s">
        <v>422</v>
      </c>
      <c r="J9964" s="579" t="s">
        <v>552</v>
      </c>
      <c r="K9964" s="579" t="s">
        <v>423</v>
      </c>
      <c r="L9964" s="579" t="s">
        <v>524</v>
      </c>
      <c r="M9964" s="579" t="s">
        <v>401</v>
      </c>
      <c r="N9964" s="581">
        <v>1</v>
      </c>
      <c r="O9964" s="582">
        <v>10.039999999999999</v>
      </c>
      <c r="P9964" s="581">
        <v>16</v>
      </c>
      <c r="Q9964" t="str">
        <f t="shared" si="158"/>
        <v>Street</v>
      </c>
    </row>
    <row r="9965" spans="1:17" ht="15">
      <c r="A9965" s="573">
        <v>4</v>
      </c>
      <c r="B9965" s="574" t="s">
        <v>249</v>
      </c>
      <c r="C9965" s="575">
        <v>2024</v>
      </c>
      <c r="D9965" s="575">
        <v>5</v>
      </c>
      <c r="E9965" s="574" t="s">
        <v>570</v>
      </c>
      <c r="F9965" s="585">
        <v>3</v>
      </c>
      <c r="G9965" s="574" t="s">
        <v>408</v>
      </c>
      <c r="H9965" s="574" t="s">
        <v>424</v>
      </c>
      <c r="I9965" s="574" t="s">
        <v>425</v>
      </c>
      <c r="J9965" s="574" t="s">
        <v>557</v>
      </c>
      <c r="K9965" s="574" t="s">
        <v>426</v>
      </c>
      <c r="L9965" s="574" t="s">
        <v>526</v>
      </c>
      <c r="M9965" s="574" t="s">
        <v>427</v>
      </c>
      <c r="N9965" s="576">
        <v>8</v>
      </c>
      <c r="O9965" s="577">
        <v>205.22</v>
      </c>
      <c r="P9965" s="576">
        <v>1047</v>
      </c>
      <c r="Q9965" t="str">
        <f t="shared" si="158"/>
        <v>3-Small C&amp;I</v>
      </c>
    </row>
    <row r="9966" spans="1:17" ht="15">
      <c r="A9966" s="578">
        <v>4</v>
      </c>
      <c r="B9966" s="579" t="s">
        <v>249</v>
      </c>
      <c r="C9966" s="580">
        <v>2024</v>
      </c>
      <c r="D9966" s="580">
        <v>5</v>
      </c>
      <c r="E9966" s="579" t="s">
        <v>570</v>
      </c>
      <c r="F9966" s="572">
        <v>3</v>
      </c>
      <c r="G9966" s="579" t="s">
        <v>408</v>
      </c>
      <c r="H9966" s="579" t="s">
        <v>431</v>
      </c>
      <c r="I9966" s="579" t="s">
        <v>432</v>
      </c>
      <c r="J9966" s="579" t="s">
        <v>558</v>
      </c>
      <c r="K9966" s="579" t="s">
        <v>430</v>
      </c>
      <c r="L9966" s="579" t="s">
        <v>526</v>
      </c>
      <c r="M9966" s="579" t="s">
        <v>427</v>
      </c>
      <c r="N9966" s="581">
        <v>9</v>
      </c>
      <c r="O9966" s="582">
        <v>94052.860000000001</v>
      </c>
      <c r="P9966" s="581">
        <v>961642</v>
      </c>
      <c r="Q9966" t="str">
        <f t="shared" si="158"/>
        <v>5-Large C&amp;I</v>
      </c>
    </row>
    <row r="9967" spans="1:17" ht="15">
      <c r="A9967" s="573">
        <v>4</v>
      </c>
      <c r="B9967" s="574" t="s">
        <v>249</v>
      </c>
      <c r="C9967" s="575">
        <v>2024</v>
      </c>
      <c r="D9967" s="575">
        <v>5</v>
      </c>
      <c r="E9967" s="574" t="s">
        <v>570</v>
      </c>
      <c r="F9967" s="585">
        <v>3</v>
      </c>
      <c r="G9967" s="574" t="s">
        <v>408</v>
      </c>
      <c r="H9967" s="574" t="s">
        <v>399</v>
      </c>
      <c r="I9967" s="574" t="s">
        <v>400</v>
      </c>
      <c r="J9967" s="574" t="s">
        <v>547</v>
      </c>
      <c r="K9967" s="574" t="s">
        <v>386</v>
      </c>
      <c r="L9967" s="574" t="s">
        <v>526</v>
      </c>
      <c r="M9967" s="574" t="s">
        <v>427</v>
      </c>
      <c r="N9967" s="576">
        <v>30</v>
      </c>
      <c r="O9967" s="577">
        <v>4593.46</v>
      </c>
      <c r="P9967" s="576">
        <v>25601</v>
      </c>
      <c r="Q9967" t="str">
        <f t="shared" si="158"/>
        <v>1-Residential</v>
      </c>
    </row>
    <row r="9968" spans="1:17" ht="15">
      <c r="A9968" s="578">
        <v>4</v>
      </c>
      <c r="B9968" s="579" t="s">
        <v>249</v>
      </c>
      <c r="C9968" s="580">
        <v>2024</v>
      </c>
      <c r="D9968" s="580">
        <v>5</v>
      </c>
      <c r="E9968" s="579" t="s">
        <v>570</v>
      </c>
      <c r="F9968" s="572">
        <v>3</v>
      </c>
      <c r="G9968" s="579" t="s">
        <v>408</v>
      </c>
      <c r="H9968" s="579" t="s">
        <v>404</v>
      </c>
      <c r="I9968" s="579" t="s">
        <v>405</v>
      </c>
      <c r="J9968" s="579" t="s">
        <v>548</v>
      </c>
      <c r="K9968" s="579" t="s">
        <v>392</v>
      </c>
      <c r="L9968" s="579" t="s">
        <v>526</v>
      </c>
      <c r="M9968" s="579" t="s">
        <v>427</v>
      </c>
      <c r="N9968" s="581">
        <v>1268</v>
      </c>
      <c r="O9968" s="582">
        <v>222840.51000000001</v>
      </c>
      <c r="P9968" s="581">
        <v>1575046</v>
      </c>
      <c r="Q9968" t="str">
        <f t="shared" si="158"/>
        <v>3-Small C&amp;I</v>
      </c>
    </row>
    <row r="9969" spans="1:17" ht="15">
      <c r="A9969" s="573">
        <v>4</v>
      </c>
      <c r="B9969" s="574" t="s">
        <v>249</v>
      </c>
      <c r="C9969" s="575">
        <v>2024</v>
      </c>
      <c r="D9969" s="575">
        <v>5</v>
      </c>
      <c r="E9969" s="574" t="s">
        <v>570</v>
      </c>
      <c r="F9969" s="585">
        <v>3</v>
      </c>
      <c r="G9969" s="574" t="s">
        <v>408</v>
      </c>
      <c r="H9969" s="574" t="s">
        <v>433</v>
      </c>
      <c r="I9969" s="574" t="s">
        <v>434</v>
      </c>
      <c r="J9969" s="574" t="s">
        <v>553</v>
      </c>
      <c r="K9969" s="574" t="s">
        <v>412</v>
      </c>
      <c r="L9969" s="574" t="s">
        <v>526</v>
      </c>
      <c r="M9969" s="574" t="s">
        <v>427</v>
      </c>
      <c r="N9969" s="576">
        <v>7</v>
      </c>
      <c r="O9969" s="577">
        <v>280.80000000000001</v>
      </c>
      <c r="P9969" s="576">
        <v>1664</v>
      </c>
      <c r="Q9969" t="str">
        <f t="shared" si="158"/>
        <v>3-Small C&amp;I</v>
      </c>
    </row>
    <row r="9970" spans="1:17" ht="15">
      <c r="A9970" s="578">
        <v>4</v>
      </c>
      <c r="B9970" s="579" t="s">
        <v>249</v>
      </c>
      <c r="C9970" s="580">
        <v>2024</v>
      </c>
      <c r="D9970" s="580">
        <v>5</v>
      </c>
      <c r="E9970" s="579" t="s">
        <v>570</v>
      </c>
      <c r="F9970" s="572">
        <v>3</v>
      </c>
      <c r="G9970" s="579" t="s">
        <v>408</v>
      </c>
      <c r="H9970" s="579" t="s">
        <v>435</v>
      </c>
      <c r="I9970" s="579" t="s">
        <v>436</v>
      </c>
      <c r="J9970" s="579" t="s">
        <v>550</v>
      </c>
      <c r="K9970" s="579" t="s">
        <v>415</v>
      </c>
      <c r="L9970" s="579" t="s">
        <v>526</v>
      </c>
      <c r="M9970" s="579" t="s">
        <v>427</v>
      </c>
      <c r="N9970" s="581">
        <v>10</v>
      </c>
      <c r="O9970" s="582">
        <v>512.17999999999995</v>
      </c>
      <c r="P9970" s="581">
        <v>3565</v>
      </c>
      <c r="Q9970" t="str">
        <f t="shared" si="158"/>
        <v>3-Small C&amp;I</v>
      </c>
    </row>
    <row r="9971" spans="1:17" ht="15">
      <c r="A9971" s="573">
        <v>4</v>
      </c>
      <c r="B9971" s="574" t="s">
        <v>249</v>
      </c>
      <c r="C9971" s="575">
        <v>2024</v>
      </c>
      <c r="D9971" s="575">
        <v>5</v>
      </c>
      <c r="E9971" s="574" t="s">
        <v>570</v>
      </c>
      <c r="F9971" s="585">
        <v>3</v>
      </c>
      <c r="G9971" s="574" t="s">
        <v>408</v>
      </c>
      <c r="H9971" s="574" t="s">
        <v>406</v>
      </c>
      <c r="I9971" s="574" t="s">
        <v>407</v>
      </c>
      <c r="J9971" s="574" t="s">
        <v>551</v>
      </c>
      <c r="K9971" s="574" t="s">
        <v>398</v>
      </c>
      <c r="L9971" s="574" t="s">
        <v>526</v>
      </c>
      <c r="M9971" s="574" t="s">
        <v>427</v>
      </c>
      <c r="N9971" s="576">
        <v>63</v>
      </c>
      <c r="O9971" s="577">
        <v>4683.4300000000003</v>
      </c>
      <c r="P9971" s="576">
        <v>30700</v>
      </c>
      <c r="Q9971" t="str">
        <f t="shared" si="158"/>
        <v>3-Small C&amp;I</v>
      </c>
    </row>
    <row r="9972" spans="1:17" ht="15">
      <c r="A9972" s="578">
        <v>4</v>
      </c>
      <c r="B9972" s="579" t="s">
        <v>249</v>
      </c>
      <c r="C9972" s="580">
        <v>2024</v>
      </c>
      <c r="D9972" s="580">
        <v>5</v>
      </c>
      <c r="E9972" s="579" t="s">
        <v>570</v>
      </c>
      <c r="F9972" s="572">
        <v>3</v>
      </c>
      <c r="G9972" s="579" t="s">
        <v>408</v>
      </c>
      <c r="H9972" s="579" t="s">
        <v>437</v>
      </c>
      <c r="I9972" s="579" t="s">
        <v>438</v>
      </c>
      <c r="J9972" s="579" t="s">
        <v>554</v>
      </c>
      <c r="K9972" s="579" t="s">
        <v>420</v>
      </c>
      <c r="L9972" s="579" t="s">
        <v>526</v>
      </c>
      <c r="M9972" s="579" t="s">
        <v>427</v>
      </c>
      <c r="N9972" s="581">
        <v>67</v>
      </c>
      <c r="O9972" s="582">
        <v>160100.76000000001</v>
      </c>
      <c r="P9972" s="581">
        <v>1353704</v>
      </c>
      <c r="Q9972" t="str">
        <f t="shared" si="158"/>
        <v>4-Medium C&amp;I</v>
      </c>
    </row>
    <row r="9973" spans="1:17" ht="15">
      <c r="A9973" s="573">
        <v>4</v>
      </c>
      <c r="B9973" s="574" t="s">
        <v>249</v>
      </c>
      <c r="C9973" s="575">
        <v>2024</v>
      </c>
      <c r="D9973" s="575">
        <v>5</v>
      </c>
      <c r="E9973" s="574" t="s">
        <v>570</v>
      </c>
      <c r="F9973" s="585">
        <v>5</v>
      </c>
      <c r="G9973" s="574" t="s">
        <v>442</v>
      </c>
      <c r="H9973" s="574" t="s">
        <v>390</v>
      </c>
      <c r="I9973" s="574" t="s">
        <v>391</v>
      </c>
      <c r="J9973" s="574" t="s">
        <v>548</v>
      </c>
      <c r="K9973" s="574" t="s">
        <v>392</v>
      </c>
      <c r="L9973" s="574" t="s">
        <v>527</v>
      </c>
      <c r="M9973" s="574" t="s">
        <v>443</v>
      </c>
      <c r="N9973" s="576">
        <v>1</v>
      </c>
      <c r="O9973" s="577">
        <v>19.010000000000002</v>
      </c>
      <c r="P9973" s="576">
        <v>30</v>
      </c>
      <c r="Q9973" t="str">
        <f t="shared" si="158"/>
        <v>3-Small C&amp;I</v>
      </c>
    </row>
    <row r="9974" spans="1:17" ht="15">
      <c r="A9974" s="578">
        <v>4</v>
      </c>
      <c r="B9974" s="579" t="s">
        <v>249</v>
      </c>
      <c r="C9974" s="580">
        <v>2024</v>
      </c>
      <c r="D9974" s="580">
        <v>5</v>
      </c>
      <c r="E9974" s="579" t="s">
        <v>570</v>
      </c>
      <c r="F9974" s="572">
        <v>5</v>
      </c>
      <c r="G9974" s="579" t="s">
        <v>442</v>
      </c>
      <c r="H9974" s="579" t="s">
        <v>418</v>
      </c>
      <c r="I9974" s="579" t="s">
        <v>419</v>
      </c>
      <c r="J9974" s="579" t="s">
        <v>554</v>
      </c>
      <c r="K9974" s="579" t="s">
        <v>420</v>
      </c>
      <c r="L9974" s="579" t="s">
        <v>527</v>
      </c>
      <c r="M9974" s="579" t="s">
        <v>443</v>
      </c>
      <c r="N9974" s="581">
        <v>1</v>
      </c>
      <c r="O9974" s="582">
        <v>679.35000000000002</v>
      </c>
      <c r="P9974" s="581">
        <v>2440</v>
      </c>
      <c r="Q9974" t="str">
        <f t="shared" si="158"/>
        <v>4-Medium C&amp;I</v>
      </c>
    </row>
    <row r="9975" spans="1:17" ht="15">
      <c r="A9975" s="573">
        <v>4</v>
      </c>
      <c r="B9975" s="574" t="s">
        <v>249</v>
      </c>
      <c r="C9975" s="575">
        <v>2024</v>
      </c>
      <c r="D9975" s="575">
        <v>5</v>
      </c>
      <c r="E9975" s="574" t="s">
        <v>570</v>
      </c>
      <c r="F9975" s="585">
        <v>5</v>
      </c>
      <c r="G9975" s="574" t="s">
        <v>442</v>
      </c>
      <c r="H9975" s="574" t="s">
        <v>431</v>
      </c>
      <c r="I9975" s="574" t="s">
        <v>432</v>
      </c>
      <c r="J9975" s="574" t="s">
        <v>558</v>
      </c>
      <c r="K9975" s="574" t="s">
        <v>430</v>
      </c>
      <c r="L9975" s="574" t="s">
        <v>528</v>
      </c>
      <c r="M9975" s="574" t="s">
        <v>444</v>
      </c>
      <c r="N9975" s="576">
        <v>1</v>
      </c>
      <c r="O9975" s="577">
        <v>2471.23</v>
      </c>
      <c r="P9975" s="576">
        <v>6140</v>
      </c>
      <c r="Q9975" t="str">
        <f t="shared" si="158"/>
        <v>5-Large C&amp;I</v>
      </c>
    </row>
    <row r="9976" spans="1:17" ht="15">
      <c r="A9976" s="578">
        <v>4</v>
      </c>
      <c r="B9976" s="579" t="s">
        <v>249</v>
      </c>
      <c r="C9976" s="580">
        <v>2024</v>
      </c>
      <c r="D9976" s="580">
        <v>5</v>
      </c>
      <c r="E9976" s="579" t="s">
        <v>570</v>
      </c>
      <c r="F9976" s="572">
        <v>5</v>
      </c>
      <c r="G9976" s="579" t="s">
        <v>442</v>
      </c>
      <c r="H9976" s="579" t="s">
        <v>404</v>
      </c>
      <c r="I9976" s="579" t="s">
        <v>405</v>
      </c>
      <c r="J9976" s="579" t="s">
        <v>548</v>
      </c>
      <c r="K9976" s="579" t="s">
        <v>392</v>
      </c>
      <c r="L9976" s="579" t="s">
        <v>528</v>
      </c>
      <c r="M9976" s="579" t="s">
        <v>444</v>
      </c>
      <c r="N9976" s="581">
        <v>1</v>
      </c>
      <c r="O9976" s="582">
        <v>35.340000000000003</v>
      </c>
      <c r="P9976" s="581">
        <v>181</v>
      </c>
      <c r="Q9976" t="str">
        <f t="shared" si="158"/>
        <v>3-Small C&amp;I</v>
      </c>
    </row>
    <row r="9977" spans="1:17" ht="15">
      <c r="A9977" s="573">
        <v>4</v>
      </c>
      <c r="B9977" s="574" t="s">
        <v>249</v>
      </c>
      <c r="C9977" s="575">
        <v>2024</v>
      </c>
      <c r="D9977" s="575">
        <v>5</v>
      </c>
      <c r="E9977" s="574" t="s">
        <v>570</v>
      </c>
      <c r="F9977" s="585">
        <v>6</v>
      </c>
      <c r="G9977" s="574" t="s">
        <v>445</v>
      </c>
      <c r="H9977" s="574" t="s">
        <v>446</v>
      </c>
      <c r="I9977" s="574" t="s">
        <v>447</v>
      </c>
      <c r="J9977" s="574" t="s">
        <v>559</v>
      </c>
      <c r="K9977" s="574" t="s">
        <v>448</v>
      </c>
      <c r="L9977" s="574" t="s">
        <v>529</v>
      </c>
      <c r="M9977" s="574" t="s">
        <v>449</v>
      </c>
      <c r="N9977" s="576">
        <v>1</v>
      </c>
      <c r="O9977" s="577">
        <v>6767.5799999999999</v>
      </c>
      <c r="P9977" s="576">
        <v>11943</v>
      </c>
      <c r="Q9977" t="str">
        <f t="shared" si="158"/>
        <v>Street</v>
      </c>
    </row>
    <row r="9978" spans="1:17" ht="15">
      <c r="A9978" s="578">
        <v>4</v>
      </c>
      <c r="B9978" s="579" t="s">
        <v>249</v>
      </c>
      <c r="C9978" s="580">
        <v>2024</v>
      </c>
      <c r="D9978" s="580">
        <v>5</v>
      </c>
      <c r="E9978" s="579" t="s">
        <v>570</v>
      </c>
      <c r="F9978" s="572">
        <v>6</v>
      </c>
      <c r="G9978" s="579" t="s">
        <v>445</v>
      </c>
      <c r="H9978" s="579" t="s">
        <v>450</v>
      </c>
      <c r="I9978" s="579" t="s">
        <v>451</v>
      </c>
      <c r="J9978" s="579" t="s">
        <v>563</v>
      </c>
      <c r="K9978" s="579" t="s">
        <v>452</v>
      </c>
      <c r="L9978" s="579" t="s">
        <v>529</v>
      </c>
      <c r="M9978" s="579" t="s">
        <v>449</v>
      </c>
      <c r="N9978" s="581">
        <v>2</v>
      </c>
      <c r="O9978" s="582">
        <v>1387.8900000000001</v>
      </c>
      <c r="P9978" s="581">
        <v>5022</v>
      </c>
      <c r="Q9978" t="str">
        <f t="shared" si="158"/>
        <v>Street</v>
      </c>
    </row>
    <row r="9979" spans="1:17" ht="15">
      <c r="A9979" s="573">
        <v>4</v>
      </c>
      <c r="B9979" s="574" t="s">
        <v>249</v>
      </c>
      <c r="C9979" s="575">
        <v>2024</v>
      </c>
      <c r="D9979" s="575">
        <v>5</v>
      </c>
      <c r="E9979" s="574" t="s">
        <v>570</v>
      </c>
      <c r="F9979" s="585">
        <v>10</v>
      </c>
      <c r="G9979" s="574" t="s">
        <v>453</v>
      </c>
      <c r="H9979" s="574" t="s">
        <v>384</v>
      </c>
      <c r="I9979" s="574" t="s">
        <v>385</v>
      </c>
      <c r="J9979" s="574" t="s">
        <v>547</v>
      </c>
      <c r="K9979" s="574" t="s">
        <v>386</v>
      </c>
      <c r="L9979" s="574" t="s">
        <v>530</v>
      </c>
      <c r="M9979" s="574" t="s">
        <v>454</v>
      </c>
      <c r="N9979" s="576">
        <v>21</v>
      </c>
      <c r="O9979" s="577">
        <v>3820.0700000000002</v>
      </c>
      <c r="P9979" s="576">
        <v>10340</v>
      </c>
      <c r="Q9979" t="str">
        <f t="shared" si="158"/>
        <v>1-Residential</v>
      </c>
    </row>
    <row r="9980" spans="1:17" ht="15">
      <c r="A9980" s="578">
        <v>4</v>
      </c>
      <c r="B9980" s="579" t="s">
        <v>249</v>
      </c>
      <c r="C9980" s="580">
        <v>2024</v>
      </c>
      <c r="D9980" s="580">
        <v>5</v>
      </c>
      <c r="E9980" s="579" t="s">
        <v>570</v>
      </c>
      <c r="F9980" s="572">
        <v>10</v>
      </c>
      <c r="G9980" s="579" t="s">
        <v>453</v>
      </c>
      <c r="H9980" s="579" t="s">
        <v>399</v>
      </c>
      <c r="I9980" s="579" t="s">
        <v>400</v>
      </c>
      <c r="J9980" s="579" t="s">
        <v>547</v>
      </c>
      <c r="K9980" s="579" t="s">
        <v>386</v>
      </c>
      <c r="L9980" s="579" t="s">
        <v>531</v>
      </c>
      <c r="M9980" s="579" t="s">
        <v>455</v>
      </c>
      <c r="N9980" s="581">
        <v>138</v>
      </c>
      <c r="O9980" s="582">
        <v>19886.52</v>
      </c>
      <c r="P9980" s="581">
        <v>109504</v>
      </c>
      <c r="Q9980" t="str">
        <f t="shared" si="158"/>
        <v>1-Residential</v>
      </c>
    </row>
    <row r="9981" spans="1:17" ht="15">
      <c r="A9981" s="573">
        <v>4</v>
      </c>
      <c r="B9981" s="574" t="s">
        <v>249</v>
      </c>
      <c r="C9981" s="575">
        <v>2024</v>
      </c>
      <c r="D9981" s="575">
        <v>5</v>
      </c>
      <c r="E9981" s="574" t="s">
        <v>570</v>
      </c>
      <c r="F9981" s="585">
        <v>10</v>
      </c>
      <c r="G9981" s="574" t="s">
        <v>453</v>
      </c>
      <c r="H9981" s="574" t="s">
        <v>402</v>
      </c>
      <c r="I9981" s="574" t="s">
        <v>403</v>
      </c>
      <c r="J9981" s="574" t="s">
        <v>549</v>
      </c>
      <c r="K9981" s="574" t="s">
        <v>395</v>
      </c>
      <c r="L9981" s="574" t="s">
        <v>531</v>
      </c>
      <c r="M9981" s="574" t="s">
        <v>455</v>
      </c>
      <c r="N9981" s="576">
        <v>7</v>
      </c>
      <c r="O9981" s="577">
        <v>587.25999999999999</v>
      </c>
      <c r="P9981" s="576">
        <v>8462</v>
      </c>
      <c r="Q9981" t="str">
        <f t="shared" si="158"/>
        <v>2-Low Income Residential</v>
      </c>
    </row>
    <row r="9982" spans="1:17" ht="15">
      <c r="A9982" s="578">
        <v>4</v>
      </c>
      <c r="B9982" s="579" t="s">
        <v>249</v>
      </c>
      <c r="C9982" s="580">
        <v>2024</v>
      </c>
      <c r="D9982" s="580">
        <v>5</v>
      </c>
      <c r="E9982" s="579" t="s">
        <v>570</v>
      </c>
      <c r="F9982" s="572">
        <v>60</v>
      </c>
      <c r="G9982" s="579" t="s">
        <v>456</v>
      </c>
      <c r="H9982" s="579" t="s">
        <v>446</v>
      </c>
      <c r="I9982" s="579" t="s">
        <v>447</v>
      </c>
      <c r="J9982" s="579" t="s">
        <v>559</v>
      </c>
      <c r="K9982" s="579" t="s">
        <v>448</v>
      </c>
      <c r="L9982" s="579" t="s">
        <v>532</v>
      </c>
      <c r="M9982" s="579" t="s">
        <v>457</v>
      </c>
      <c r="N9982" s="581">
        <v>1</v>
      </c>
      <c r="O9982" s="582">
        <v>12.720000000000001</v>
      </c>
      <c r="P9982" s="581">
        <v>23</v>
      </c>
      <c r="Q9982" t="str">
        <f t="shared" si="158"/>
        <v>Street</v>
      </c>
    </row>
    <row r="9983" spans="1:17" ht="15">
      <c r="A9983" s="573">
        <v>4</v>
      </c>
      <c r="B9983" s="574" t="s">
        <v>249</v>
      </c>
      <c r="C9983" s="575">
        <v>2024</v>
      </c>
      <c r="D9983" s="575">
        <v>5</v>
      </c>
      <c r="E9983" s="574" t="s">
        <v>570</v>
      </c>
      <c r="F9983" s="585">
        <v>60</v>
      </c>
      <c r="G9983" s="574" t="s">
        <v>456</v>
      </c>
      <c r="H9983" s="574" t="s">
        <v>450</v>
      </c>
      <c r="I9983" s="574" t="s">
        <v>451</v>
      </c>
      <c r="J9983" s="574" t="s">
        <v>563</v>
      </c>
      <c r="K9983" s="574" t="s">
        <v>452</v>
      </c>
      <c r="L9983" s="574" t="s">
        <v>532</v>
      </c>
      <c r="M9983" s="574" t="s">
        <v>457</v>
      </c>
      <c r="N9983" s="576">
        <v>2</v>
      </c>
      <c r="O9983" s="577">
        <v>30.390000000000001</v>
      </c>
      <c r="P9983" s="576">
        <v>103</v>
      </c>
      <c r="Q9983" t="str">
        <f t="shared" si="158"/>
        <v>Street</v>
      </c>
    </row>
    <row r="9984" spans="1:17" ht="15">
      <c r="A9984" s="578">
        <v>5</v>
      </c>
      <c r="B9984" s="579" t="s">
        <v>241</v>
      </c>
      <c r="C9984" s="580">
        <v>2024</v>
      </c>
      <c r="D9984" s="580">
        <v>5</v>
      </c>
      <c r="E9984" s="579" t="s">
        <v>570</v>
      </c>
      <c r="F9984" s="572">
        <v>1</v>
      </c>
      <c r="G9984" s="579" t="s">
        <v>383</v>
      </c>
      <c r="H9984" s="579" t="s">
        <v>384</v>
      </c>
      <c r="I9984" s="579" t="s">
        <v>385</v>
      </c>
      <c r="J9984" s="579" t="s">
        <v>547</v>
      </c>
      <c r="K9984" s="579" t="s">
        <v>386</v>
      </c>
      <c r="L9984" s="579" t="s">
        <v>523</v>
      </c>
      <c r="M9984" s="579" t="s">
        <v>387</v>
      </c>
      <c r="N9984" s="581">
        <v>423503</v>
      </c>
      <c r="O9984" s="582">
        <v>59208730.100000001</v>
      </c>
      <c r="P9984" s="581">
        <v>167331548</v>
      </c>
      <c r="Q9984" t="str">
        <f t="shared" si="158"/>
        <v>1-Residential</v>
      </c>
    </row>
    <row r="9985" spans="1:17" ht="15">
      <c r="A9985" s="573">
        <v>5</v>
      </c>
      <c r="B9985" s="574" t="s">
        <v>241</v>
      </c>
      <c r="C9985" s="575">
        <v>2024</v>
      </c>
      <c r="D9985" s="575">
        <v>5</v>
      </c>
      <c r="E9985" s="574" t="s">
        <v>570</v>
      </c>
      <c r="F9985" s="585">
        <v>1</v>
      </c>
      <c r="G9985" s="574" t="s">
        <v>383</v>
      </c>
      <c r="H9985" s="574" t="s">
        <v>388</v>
      </c>
      <c r="I9985" s="574" t="s">
        <v>389</v>
      </c>
      <c r="J9985" s="574" t="s">
        <v>547</v>
      </c>
      <c r="K9985" s="574" t="s">
        <v>386</v>
      </c>
      <c r="L9985" s="574" t="s">
        <v>523</v>
      </c>
      <c r="M9985" s="574" t="s">
        <v>387</v>
      </c>
      <c r="N9985" s="576">
        <v>331</v>
      </c>
      <c r="O9985" s="577">
        <v>40579.32</v>
      </c>
      <c r="P9985" s="576">
        <v>128501</v>
      </c>
      <c r="Q9985" t="str">
        <f t="shared" si="158"/>
        <v>1-Residential</v>
      </c>
    </row>
    <row r="9986" spans="1:17" ht="15">
      <c r="A9986" s="578">
        <v>5</v>
      </c>
      <c r="B9986" s="579" t="s">
        <v>241</v>
      </c>
      <c r="C9986" s="580">
        <v>2024</v>
      </c>
      <c r="D9986" s="580">
        <v>5</v>
      </c>
      <c r="E9986" s="579" t="s">
        <v>570</v>
      </c>
      <c r="F9986" s="572">
        <v>1</v>
      </c>
      <c r="G9986" s="579" t="s">
        <v>383</v>
      </c>
      <c r="H9986" s="579" t="s">
        <v>390</v>
      </c>
      <c r="I9986" s="579" t="s">
        <v>391</v>
      </c>
      <c r="J9986" s="579" t="s">
        <v>548</v>
      </c>
      <c r="K9986" s="579" t="s">
        <v>392</v>
      </c>
      <c r="L9986" s="579" t="s">
        <v>523</v>
      </c>
      <c r="M9986" s="579" t="s">
        <v>387</v>
      </c>
      <c r="N9986" s="581">
        <v>1132</v>
      </c>
      <c r="O9986" s="583">
        <v>-356645.77000000002</v>
      </c>
      <c r="P9986" s="581">
        <v>492194</v>
      </c>
      <c r="Q9986" t="str">
        <f t="shared" si="158"/>
        <v>3-Small C&amp;I</v>
      </c>
    </row>
    <row r="9987" spans="1:17" ht="15">
      <c r="A9987" s="573">
        <v>5</v>
      </c>
      <c r="B9987" s="574" t="s">
        <v>241</v>
      </c>
      <c r="C9987" s="575">
        <v>2024</v>
      </c>
      <c r="D9987" s="575">
        <v>5</v>
      </c>
      <c r="E9987" s="574" t="s">
        <v>570</v>
      </c>
      <c r="F9987" s="585">
        <v>1</v>
      </c>
      <c r="G9987" s="574" t="s">
        <v>383</v>
      </c>
      <c r="H9987" s="574" t="s">
        <v>393</v>
      </c>
      <c r="I9987" s="574" t="s">
        <v>394</v>
      </c>
      <c r="J9987" s="574" t="s">
        <v>549</v>
      </c>
      <c r="K9987" s="574" t="s">
        <v>395</v>
      </c>
      <c r="L9987" s="574" t="s">
        <v>523</v>
      </c>
      <c r="M9987" s="574" t="s">
        <v>387</v>
      </c>
      <c r="N9987" s="576">
        <v>64461</v>
      </c>
      <c r="O9987" s="577">
        <v>6493347.3600000003</v>
      </c>
      <c r="P9987" s="576">
        <v>28227709</v>
      </c>
      <c r="Q9987" t="str">
        <f t="shared" si="158"/>
        <v>2-Low Income Residential</v>
      </c>
    </row>
    <row r="9988" spans="1:17" ht="15">
      <c r="A9988" s="578">
        <v>5</v>
      </c>
      <c r="B9988" s="579" t="s">
        <v>241</v>
      </c>
      <c r="C9988" s="580">
        <v>2024</v>
      </c>
      <c r="D9988" s="580">
        <v>5</v>
      </c>
      <c r="E9988" s="579" t="s">
        <v>570</v>
      </c>
      <c r="F9988" s="572">
        <v>1</v>
      </c>
      <c r="G9988" s="579" t="s">
        <v>383</v>
      </c>
      <c r="H9988" s="579" t="s">
        <v>458</v>
      </c>
      <c r="I9988" s="579" t="s">
        <v>459</v>
      </c>
      <c r="J9988" s="579" t="s">
        <v>549</v>
      </c>
      <c r="K9988" s="579" t="s">
        <v>395</v>
      </c>
      <c r="L9988" s="579" t="s">
        <v>523</v>
      </c>
      <c r="M9988" s="579" t="s">
        <v>387</v>
      </c>
      <c r="N9988" s="581">
        <v>142</v>
      </c>
      <c r="O9988" s="582">
        <v>13012.049999999999</v>
      </c>
      <c r="P9988" s="581">
        <v>65610</v>
      </c>
      <c r="Q9988" t="str">
        <f t="shared" si="158"/>
        <v>2-Low Income Residential</v>
      </c>
    </row>
    <row r="9989" spans="1:17" ht="15">
      <c r="A9989" s="573">
        <v>5</v>
      </c>
      <c r="B9989" s="574" t="s">
        <v>241</v>
      </c>
      <c r="C9989" s="575">
        <v>2024</v>
      </c>
      <c r="D9989" s="575">
        <v>5</v>
      </c>
      <c r="E9989" s="574" t="s">
        <v>570</v>
      </c>
      <c r="F9989" s="585">
        <v>1</v>
      </c>
      <c r="G9989" s="574" t="s">
        <v>383</v>
      </c>
      <c r="H9989" s="574" t="s">
        <v>396</v>
      </c>
      <c r="I9989" s="574" t="s">
        <v>397</v>
      </c>
      <c r="J9989" s="574" t="s">
        <v>550</v>
      </c>
      <c r="K9989" s="574" t="s">
        <v>415</v>
      </c>
      <c r="L9989" s="574" t="s">
        <v>523</v>
      </c>
      <c r="M9989" s="574" t="s">
        <v>387</v>
      </c>
      <c r="N9989" s="576">
        <v>1074</v>
      </c>
      <c r="O9989" s="577">
        <v>95807.880000000005</v>
      </c>
      <c r="P9989" s="576">
        <v>286740</v>
      </c>
      <c r="Q9989" t="str">
        <f t="shared" si="158"/>
        <v>3-Small C&amp;I</v>
      </c>
    </row>
    <row r="9990" spans="1:17" ht="15">
      <c r="A9990" s="578">
        <v>5</v>
      </c>
      <c r="B9990" s="579" t="s">
        <v>241</v>
      </c>
      <c r="C9990" s="580">
        <v>2024</v>
      </c>
      <c r="D9990" s="580">
        <v>5</v>
      </c>
      <c r="E9990" s="579" t="s">
        <v>570</v>
      </c>
      <c r="F9990" s="572">
        <v>1</v>
      </c>
      <c r="G9990" s="579" t="s">
        <v>383</v>
      </c>
      <c r="H9990" s="579" t="s">
        <v>416</v>
      </c>
      <c r="I9990" s="579" t="s">
        <v>417</v>
      </c>
      <c r="J9990" s="579" t="s">
        <v>548</v>
      </c>
      <c r="K9990" s="579" t="s">
        <v>392</v>
      </c>
      <c r="L9990" s="579" t="s">
        <v>523</v>
      </c>
      <c r="M9990" s="579" t="s">
        <v>387</v>
      </c>
      <c r="N9990" s="581">
        <v>9</v>
      </c>
      <c r="O9990" s="583">
        <v>-42524.650000000001</v>
      </c>
      <c r="P9990" s="581">
        <v>4112</v>
      </c>
      <c r="Q9990" t="str">
        <f t="shared" si="158"/>
        <v>3-Small C&amp;I</v>
      </c>
    </row>
    <row r="9991" spans="1:17" ht="15">
      <c r="A9991" s="573">
        <v>5</v>
      </c>
      <c r="B9991" s="574" t="s">
        <v>241</v>
      </c>
      <c r="C9991" s="575">
        <v>2024</v>
      </c>
      <c r="D9991" s="575">
        <v>5</v>
      </c>
      <c r="E9991" s="574" t="s">
        <v>570</v>
      </c>
      <c r="F9991" s="585">
        <v>1</v>
      </c>
      <c r="G9991" s="574" t="s">
        <v>383</v>
      </c>
      <c r="H9991" s="574" t="s">
        <v>460</v>
      </c>
      <c r="I9991" s="574" t="s">
        <v>461</v>
      </c>
      <c r="J9991" s="574" t="s">
        <v>551</v>
      </c>
      <c r="K9991" s="574" t="s">
        <v>398</v>
      </c>
      <c r="L9991" s="574" t="s">
        <v>523</v>
      </c>
      <c r="M9991" s="574" t="s">
        <v>387</v>
      </c>
      <c r="N9991" s="576">
        <v>3</v>
      </c>
      <c r="O9991" s="577">
        <v>197.03</v>
      </c>
      <c r="P9991" s="576">
        <v>555</v>
      </c>
      <c r="Q9991" t="str">
        <f t="shared" si="158"/>
        <v>3-Small C&amp;I</v>
      </c>
    </row>
    <row r="9992" spans="1:17" ht="15">
      <c r="A9992" s="578">
        <v>5</v>
      </c>
      <c r="B9992" s="579" t="s">
        <v>241</v>
      </c>
      <c r="C9992" s="580">
        <v>2024</v>
      </c>
      <c r="D9992" s="580">
        <v>5</v>
      </c>
      <c r="E9992" s="579" t="s">
        <v>570</v>
      </c>
      <c r="F9992" s="572">
        <v>1</v>
      </c>
      <c r="G9992" s="579" t="s">
        <v>383</v>
      </c>
      <c r="H9992" s="579" t="s">
        <v>464</v>
      </c>
      <c r="I9992" s="579" t="s">
        <v>465</v>
      </c>
      <c r="J9992" s="579" t="s">
        <v>552</v>
      </c>
      <c r="K9992" s="579" t="s">
        <v>423</v>
      </c>
      <c r="L9992" s="579" t="s">
        <v>523</v>
      </c>
      <c r="M9992" s="579" t="s">
        <v>387</v>
      </c>
      <c r="N9992" s="581">
        <v>145</v>
      </c>
      <c r="O9992" s="582">
        <v>4793.0699999999997</v>
      </c>
      <c r="P9992" s="581">
        <v>9595</v>
      </c>
      <c r="Q9992" t="str">
        <f t="shared" si="158"/>
        <v>Street</v>
      </c>
    </row>
    <row r="9993" spans="1:17" ht="15">
      <c r="A9993" s="573">
        <v>5</v>
      </c>
      <c r="B9993" s="574" t="s">
        <v>241</v>
      </c>
      <c r="C9993" s="575">
        <v>2024</v>
      </c>
      <c r="D9993" s="575">
        <v>5</v>
      </c>
      <c r="E9993" s="574" t="s">
        <v>570</v>
      </c>
      <c r="F9993" s="585">
        <v>1</v>
      </c>
      <c r="G9993" s="574" t="s">
        <v>383</v>
      </c>
      <c r="H9993" s="574" t="s">
        <v>466</v>
      </c>
      <c r="I9993" s="574" t="s">
        <v>467</v>
      </c>
      <c r="J9993" s="574" t="s">
        <v>552</v>
      </c>
      <c r="K9993" s="574" t="s">
        <v>423</v>
      </c>
      <c r="L9993" s="574" t="s">
        <v>523</v>
      </c>
      <c r="M9993" s="574" t="s">
        <v>387</v>
      </c>
      <c r="N9993" s="576">
        <v>452</v>
      </c>
      <c r="O9993" s="577">
        <v>15452.389999999999</v>
      </c>
      <c r="P9993" s="576">
        <v>26432</v>
      </c>
      <c r="Q9993" t="str">
        <f t="shared" si="158"/>
        <v>Street</v>
      </c>
    </row>
    <row r="9994" spans="1:17" ht="15">
      <c r="A9994" s="578">
        <v>5</v>
      </c>
      <c r="B9994" s="579" t="s">
        <v>241</v>
      </c>
      <c r="C9994" s="580">
        <v>2024</v>
      </c>
      <c r="D9994" s="580">
        <v>5</v>
      </c>
      <c r="E9994" s="579" t="s">
        <v>570</v>
      </c>
      <c r="F9994" s="572">
        <v>1</v>
      </c>
      <c r="G9994" s="579" t="s">
        <v>383</v>
      </c>
      <c r="H9994" s="579" t="s">
        <v>421</v>
      </c>
      <c r="I9994" s="579" t="s">
        <v>422</v>
      </c>
      <c r="J9994" s="579" t="s">
        <v>552</v>
      </c>
      <c r="K9994" s="579" t="s">
        <v>423</v>
      </c>
      <c r="L9994" s="579" t="s">
        <v>524</v>
      </c>
      <c r="M9994" s="579" t="s">
        <v>401</v>
      </c>
      <c r="N9994" s="581">
        <v>677</v>
      </c>
      <c r="O9994" s="582">
        <v>25275.09</v>
      </c>
      <c r="P9994" s="581">
        <v>51959</v>
      </c>
      <c r="Q9994" t="str">
        <f t="shared" si="158"/>
        <v>Street</v>
      </c>
    </row>
    <row r="9995" spans="1:17" ht="15">
      <c r="A9995" s="573">
        <v>5</v>
      </c>
      <c r="B9995" s="574" t="s">
        <v>241</v>
      </c>
      <c r="C9995" s="575">
        <v>2024</v>
      </c>
      <c r="D9995" s="575">
        <v>5</v>
      </c>
      <c r="E9995" s="574" t="s">
        <v>570</v>
      </c>
      <c r="F9995" s="585">
        <v>1</v>
      </c>
      <c r="G9995" s="574" t="s">
        <v>383</v>
      </c>
      <c r="H9995" s="574" t="s">
        <v>424</v>
      </c>
      <c r="I9995" s="574" t="s">
        <v>425</v>
      </c>
      <c r="J9995" s="574" t="s">
        <v>312</v>
      </c>
      <c r="K9995" s="574" t="s">
        <v>462</v>
      </c>
      <c r="L9995" s="574" t="s">
        <v>312</v>
      </c>
      <c r="M9995" s="574" t="s">
        <v>463</v>
      </c>
      <c r="N9995" s="576">
        <v>1</v>
      </c>
      <c r="O9995" s="577">
        <v>13.640000000000001</v>
      </c>
      <c r="P9995" s="576">
        <v>48</v>
      </c>
      <c r="Q9995" t="str">
        <f t="shared" si="158"/>
        <v>OTHER</v>
      </c>
    </row>
    <row r="9996" spans="1:17" ht="15">
      <c r="A9996" s="578">
        <v>5</v>
      </c>
      <c r="B9996" s="579" t="s">
        <v>241</v>
      </c>
      <c r="C9996" s="580">
        <v>2024</v>
      </c>
      <c r="D9996" s="580">
        <v>5</v>
      </c>
      <c r="E9996" s="579" t="s">
        <v>570</v>
      </c>
      <c r="F9996" s="572">
        <v>1</v>
      </c>
      <c r="G9996" s="579" t="s">
        <v>383</v>
      </c>
      <c r="H9996" s="579" t="s">
        <v>399</v>
      </c>
      <c r="I9996" s="579" t="s">
        <v>400</v>
      </c>
      <c r="J9996" s="579" t="s">
        <v>547</v>
      </c>
      <c r="K9996" s="579" t="s">
        <v>386</v>
      </c>
      <c r="L9996" s="579" t="s">
        <v>524</v>
      </c>
      <c r="M9996" s="579" t="s">
        <v>401</v>
      </c>
      <c r="N9996" s="581">
        <v>528342</v>
      </c>
      <c r="O9996" s="582">
        <v>40479055.350000001</v>
      </c>
      <c r="P9996" s="581">
        <v>236400548</v>
      </c>
      <c r="Q9996" t="str">
        <f t="shared" si="158"/>
        <v>1-Residential</v>
      </c>
    </row>
    <row r="9997" spans="1:17" ht="15">
      <c r="A9997" s="573">
        <v>5</v>
      </c>
      <c r="B9997" s="574" t="s">
        <v>241</v>
      </c>
      <c r="C9997" s="575">
        <v>2024</v>
      </c>
      <c r="D9997" s="575">
        <v>5</v>
      </c>
      <c r="E9997" s="574" t="s">
        <v>570</v>
      </c>
      <c r="F9997" s="585">
        <v>1</v>
      </c>
      <c r="G9997" s="574" t="s">
        <v>383</v>
      </c>
      <c r="H9997" s="574" t="s">
        <v>402</v>
      </c>
      <c r="I9997" s="574" t="s">
        <v>403</v>
      </c>
      <c r="J9997" s="574" t="s">
        <v>549</v>
      </c>
      <c r="K9997" s="574" t="s">
        <v>395</v>
      </c>
      <c r="L9997" s="574" t="s">
        <v>524</v>
      </c>
      <c r="M9997" s="574" t="s">
        <v>401</v>
      </c>
      <c r="N9997" s="576">
        <v>79882</v>
      </c>
      <c r="O9997" s="577">
        <v>1818758.8500000001</v>
      </c>
      <c r="P9997" s="576">
        <v>35596748</v>
      </c>
      <c r="Q9997" t="str">
        <f t="shared" si="158"/>
        <v>2-Low Income Residential</v>
      </c>
    </row>
    <row r="9998" spans="1:17" ht="15">
      <c r="A9998" s="578">
        <v>5</v>
      </c>
      <c r="B9998" s="579" t="s">
        <v>241</v>
      </c>
      <c r="C9998" s="580">
        <v>2024</v>
      </c>
      <c r="D9998" s="580">
        <v>5</v>
      </c>
      <c r="E9998" s="579" t="s">
        <v>570</v>
      </c>
      <c r="F9998" s="572">
        <v>1</v>
      </c>
      <c r="G9998" s="579" t="s">
        <v>383</v>
      </c>
      <c r="H9998" s="579" t="s">
        <v>404</v>
      </c>
      <c r="I9998" s="579" t="s">
        <v>405</v>
      </c>
      <c r="J9998" s="579" t="s">
        <v>548</v>
      </c>
      <c r="K9998" s="579" t="s">
        <v>392</v>
      </c>
      <c r="L9998" s="579" t="s">
        <v>524</v>
      </c>
      <c r="M9998" s="579" t="s">
        <v>401</v>
      </c>
      <c r="N9998" s="581">
        <v>1205</v>
      </c>
      <c r="O9998" s="583">
        <v>-239033.79999999999</v>
      </c>
      <c r="P9998" s="581">
        <v>666533</v>
      </c>
      <c r="Q9998" t="str">
        <f t="shared" si="159" ref="Q9998:Q10061">VLOOKUP(TRIM(J9998),S:T,2,FALSE)</f>
        <v>3-Small C&amp;I</v>
      </c>
    </row>
    <row r="9999" spans="1:17" ht="15">
      <c r="A9999" s="573">
        <v>5</v>
      </c>
      <c r="B9999" s="574" t="s">
        <v>241</v>
      </c>
      <c r="C9999" s="575">
        <v>2024</v>
      </c>
      <c r="D9999" s="575">
        <v>5</v>
      </c>
      <c r="E9999" s="574" t="s">
        <v>570</v>
      </c>
      <c r="F9999" s="585">
        <v>1</v>
      </c>
      <c r="G9999" s="574" t="s">
        <v>383</v>
      </c>
      <c r="H9999" s="574" t="s">
        <v>406</v>
      </c>
      <c r="I9999" s="574" t="s">
        <v>407</v>
      </c>
      <c r="J9999" s="574" t="s">
        <v>551</v>
      </c>
      <c r="K9999" s="574" t="s">
        <v>398</v>
      </c>
      <c r="L9999" s="574" t="s">
        <v>524</v>
      </c>
      <c r="M9999" s="574" t="s">
        <v>401</v>
      </c>
      <c r="N9999" s="576">
        <v>1053</v>
      </c>
      <c r="O9999" s="577">
        <v>50219.139999999999</v>
      </c>
      <c r="P9999" s="576">
        <v>317364</v>
      </c>
      <c r="Q9999" t="str">
        <f t="shared" si="159"/>
        <v>3-Small C&amp;I</v>
      </c>
    </row>
    <row r="10000" spans="1:17" ht="15">
      <c r="A10000" s="578">
        <v>5</v>
      </c>
      <c r="B10000" s="579" t="s">
        <v>241</v>
      </c>
      <c r="C10000" s="580">
        <v>2024</v>
      </c>
      <c r="D10000" s="580">
        <v>5</v>
      </c>
      <c r="E10000" s="579" t="s">
        <v>570</v>
      </c>
      <c r="F10000" s="572">
        <v>3</v>
      </c>
      <c r="G10000" s="579" t="s">
        <v>408</v>
      </c>
      <c r="H10000" s="579" t="s">
        <v>384</v>
      </c>
      <c r="I10000" s="579" t="s">
        <v>385</v>
      </c>
      <c r="J10000" s="579" t="s">
        <v>547</v>
      </c>
      <c r="K10000" s="579" t="s">
        <v>386</v>
      </c>
      <c r="L10000" s="579" t="s">
        <v>525</v>
      </c>
      <c r="M10000" s="579" t="s">
        <v>409</v>
      </c>
      <c r="N10000" s="581">
        <v>1007</v>
      </c>
      <c r="O10000" s="582">
        <v>304596.59000000003</v>
      </c>
      <c r="P10000" s="581">
        <v>846995</v>
      </c>
      <c r="Q10000" t="str">
        <f t="shared" si="159"/>
        <v>1-Residential</v>
      </c>
    </row>
    <row r="10001" spans="1:17" ht="15">
      <c r="A10001" s="573">
        <v>5</v>
      </c>
      <c r="B10001" s="574" t="s">
        <v>241</v>
      </c>
      <c r="C10001" s="575">
        <v>2024</v>
      </c>
      <c r="D10001" s="575">
        <v>5</v>
      </c>
      <c r="E10001" s="574" t="s">
        <v>570</v>
      </c>
      <c r="F10001" s="585">
        <v>3</v>
      </c>
      <c r="G10001" s="574" t="s">
        <v>408</v>
      </c>
      <c r="H10001" s="574" t="s">
        <v>388</v>
      </c>
      <c r="I10001" s="574" t="s">
        <v>389</v>
      </c>
      <c r="J10001" s="574" t="s">
        <v>547</v>
      </c>
      <c r="K10001" s="574" t="s">
        <v>386</v>
      </c>
      <c r="L10001" s="574" t="s">
        <v>525</v>
      </c>
      <c r="M10001" s="574" t="s">
        <v>409</v>
      </c>
      <c r="N10001" s="576">
        <v>1</v>
      </c>
      <c r="O10001" s="577">
        <v>13.779999999999999</v>
      </c>
      <c r="P10001" s="576">
        <v>23</v>
      </c>
      <c r="Q10001" t="str">
        <f t="shared" si="159"/>
        <v>1-Residential</v>
      </c>
    </row>
    <row r="10002" spans="1:17" ht="15">
      <c r="A10002" s="578">
        <v>5</v>
      </c>
      <c r="B10002" s="579" t="s">
        <v>241</v>
      </c>
      <c r="C10002" s="580">
        <v>2024</v>
      </c>
      <c r="D10002" s="580">
        <v>5</v>
      </c>
      <c r="E10002" s="579" t="s">
        <v>570</v>
      </c>
      <c r="F10002" s="572">
        <v>3</v>
      </c>
      <c r="G10002" s="579" t="s">
        <v>408</v>
      </c>
      <c r="H10002" s="579" t="s">
        <v>390</v>
      </c>
      <c r="I10002" s="579" t="s">
        <v>391</v>
      </c>
      <c r="J10002" s="579" t="s">
        <v>548</v>
      </c>
      <c r="K10002" s="579" t="s">
        <v>392</v>
      </c>
      <c r="L10002" s="579" t="s">
        <v>525</v>
      </c>
      <c r="M10002" s="579" t="s">
        <v>409</v>
      </c>
      <c r="N10002" s="581">
        <v>36172</v>
      </c>
      <c r="O10002" s="583">
        <v>-7316496.3099999996</v>
      </c>
      <c r="P10002" s="581">
        <v>37109089</v>
      </c>
      <c r="Q10002" t="str">
        <f t="shared" si="159"/>
        <v>3-Small C&amp;I</v>
      </c>
    </row>
    <row r="10003" spans="1:17" ht="15">
      <c r="A10003" s="573">
        <v>5</v>
      </c>
      <c r="B10003" s="574" t="s">
        <v>241</v>
      </c>
      <c r="C10003" s="575">
        <v>2024</v>
      </c>
      <c r="D10003" s="575">
        <v>5</v>
      </c>
      <c r="E10003" s="574" t="s">
        <v>570</v>
      </c>
      <c r="F10003" s="585">
        <v>3</v>
      </c>
      <c r="G10003" s="574" t="s">
        <v>408</v>
      </c>
      <c r="H10003" s="574" t="s">
        <v>393</v>
      </c>
      <c r="I10003" s="574" t="s">
        <v>394</v>
      </c>
      <c r="J10003" s="574" t="s">
        <v>549</v>
      </c>
      <c r="K10003" s="574" t="s">
        <v>395</v>
      </c>
      <c r="L10003" s="574" t="s">
        <v>525</v>
      </c>
      <c r="M10003" s="574" t="s">
        <v>409</v>
      </c>
      <c r="N10003" s="576">
        <v>2</v>
      </c>
      <c r="O10003" s="577">
        <v>254.84</v>
      </c>
      <c r="P10003" s="576">
        <v>1098</v>
      </c>
      <c r="Q10003" t="str">
        <f t="shared" si="159"/>
        <v>2-Low Income Residential</v>
      </c>
    </row>
    <row r="10004" spans="1:17" ht="15">
      <c r="A10004" s="578">
        <v>5</v>
      </c>
      <c r="B10004" s="579" t="s">
        <v>241</v>
      </c>
      <c r="C10004" s="580">
        <v>2024</v>
      </c>
      <c r="D10004" s="580">
        <v>5</v>
      </c>
      <c r="E10004" s="579" t="s">
        <v>570</v>
      </c>
      <c r="F10004" s="572">
        <v>3</v>
      </c>
      <c r="G10004" s="579" t="s">
        <v>408</v>
      </c>
      <c r="H10004" s="579" t="s">
        <v>410</v>
      </c>
      <c r="I10004" s="579" t="s">
        <v>411</v>
      </c>
      <c r="J10004" s="579" t="s">
        <v>553</v>
      </c>
      <c r="K10004" s="579" t="s">
        <v>412</v>
      </c>
      <c r="L10004" s="579" t="s">
        <v>525</v>
      </c>
      <c r="M10004" s="579" t="s">
        <v>409</v>
      </c>
      <c r="N10004" s="581">
        <v>324</v>
      </c>
      <c r="O10004" s="582">
        <v>27419.32</v>
      </c>
      <c r="P10004" s="581">
        <v>81847</v>
      </c>
      <c r="Q10004" t="str">
        <f t="shared" si="159"/>
        <v>3-Small C&amp;I</v>
      </c>
    </row>
    <row r="10005" spans="1:17" ht="15">
      <c r="A10005" s="573">
        <v>5</v>
      </c>
      <c r="B10005" s="574" t="s">
        <v>241</v>
      </c>
      <c r="C10005" s="575">
        <v>2024</v>
      </c>
      <c r="D10005" s="575">
        <v>5</v>
      </c>
      <c r="E10005" s="574" t="s">
        <v>570</v>
      </c>
      <c r="F10005" s="585">
        <v>3</v>
      </c>
      <c r="G10005" s="574" t="s">
        <v>408</v>
      </c>
      <c r="H10005" s="574" t="s">
        <v>413</v>
      </c>
      <c r="I10005" s="574" t="s">
        <v>414</v>
      </c>
      <c r="J10005" s="574" t="s">
        <v>550</v>
      </c>
      <c r="K10005" s="574" t="s">
        <v>415</v>
      </c>
      <c r="L10005" s="574" t="s">
        <v>525</v>
      </c>
      <c r="M10005" s="574" t="s">
        <v>409</v>
      </c>
      <c r="N10005" s="576">
        <v>344</v>
      </c>
      <c r="O10005" s="584">
        <v>-833254.01000000001</v>
      </c>
      <c r="P10005" s="576">
        <v>416127</v>
      </c>
      <c r="Q10005" t="str">
        <f t="shared" si="159"/>
        <v>3-Small C&amp;I</v>
      </c>
    </row>
    <row r="10006" spans="1:17" ht="15">
      <c r="A10006" s="578">
        <v>5</v>
      </c>
      <c r="B10006" s="579" t="s">
        <v>241</v>
      </c>
      <c r="C10006" s="580">
        <v>2024</v>
      </c>
      <c r="D10006" s="580">
        <v>5</v>
      </c>
      <c r="E10006" s="579" t="s">
        <v>570</v>
      </c>
      <c r="F10006" s="572">
        <v>3</v>
      </c>
      <c r="G10006" s="579" t="s">
        <v>408</v>
      </c>
      <c r="H10006" s="579" t="s">
        <v>396</v>
      </c>
      <c r="I10006" s="579" t="s">
        <v>397</v>
      </c>
      <c r="J10006" s="579" t="s">
        <v>550</v>
      </c>
      <c r="K10006" s="579" t="s">
        <v>415</v>
      </c>
      <c r="L10006" s="579" t="s">
        <v>525</v>
      </c>
      <c r="M10006" s="579" t="s">
        <v>409</v>
      </c>
      <c r="N10006" s="581">
        <v>19248</v>
      </c>
      <c r="O10006" s="582">
        <v>1353789.96</v>
      </c>
      <c r="P10006" s="581">
        <v>6016137</v>
      </c>
      <c r="Q10006" t="str">
        <f t="shared" si="159"/>
        <v>3-Small C&amp;I</v>
      </c>
    </row>
    <row r="10007" spans="1:17" ht="15">
      <c r="A10007" s="573">
        <v>5</v>
      </c>
      <c r="B10007" s="574" t="s">
        <v>241</v>
      </c>
      <c r="C10007" s="575">
        <v>2024</v>
      </c>
      <c r="D10007" s="575">
        <v>5</v>
      </c>
      <c r="E10007" s="574" t="s">
        <v>570</v>
      </c>
      <c r="F10007" s="585">
        <v>3</v>
      </c>
      <c r="G10007" s="574" t="s">
        <v>408</v>
      </c>
      <c r="H10007" s="574" t="s">
        <v>416</v>
      </c>
      <c r="I10007" s="574" t="s">
        <v>417</v>
      </c>
      <c r="J10007" s="574" t="s">
        <v>548</v>
      </c>
      <c r="K10007" s="574" t="s">
        <v>392</v>
      </c>
      <c r="L10007" s="574" t="s">
        <v>525</v>
      </c>
      <c r="M10007" s="574" t="s">
        <v>409</v>
      </c>
      <c r="N10007" s="576">
        <v>169</v>
      </c>
      <c r="O10007" s="584">
        <v>-21103.130000000001</v>
      </c>
      <c r="P10007" s="576">
        <v>143714</v>
      </c>
      <c r="Q10007" t="str">
        <f t="shared" si="159"/>
        <v>3-Small C&amp;I</v>
      </c>
    </row>
    <row r="10008" spans="1:17" ht="15">
      <c r="A10008" s="578">
        <v>5</v>
      </c>
      <c r="B10008" s="579" t="s">
        <v>241</v>
      </c>
      <c r="C10008" s="580">
        <v>2024</v>
      </c>
      <c r="D10008" s="580">
        <v>5</v>
      </c>
      <c r="E10008" s="579" t="s">
        <v>570</v>
      </c>
      <c r="F10008" s="572">
        <v>3</v>
      </c>
      <c r="G10008" s="579" t="s">
        <v>408</v>
      </c>
      <c r="H10008" s="579" t="s">
        <v>468</v>
      </c>
      <c r="I10008" s="579" t="s">
        <v>469</v>
      </c>
      <c r="J10008" s="579" t="s">
        <v>554</v>
      </c>
      <c r="K10008" s="579" t="s">
        <v>420</v>
      </c>
      <c r="L10008" s="579" t="s">
        <v>525</v>
      </c>
      <c r="M10008" s="579" t="s">
        <v>409</v>
      </c>
      <c r="N10008" s="581">
        <v>52</v>
      </c>
      <c r="O10008" s="582">
        <v>127694.84</v>
      </c>
      <c r="P10008" s="581">
        <v>512765</v>
      </c>
      <c r="Q10008" t="str">
        <f t="shared" si="159"/>
        <v>4-Medium C&amp;I</v>
      </c>
    </row>
    <row r="10009" spans="1:17" ht="15">
      <c r="A10009" s="573">
        <v>5</v>
      </c>
      <c r="B10009" s="574" t="s">
        <v>241</v>
      </c>
      <c r="C10009" s="575">
        <v>2024</v>
      </c>
      <c r="D10009" s="575">
        <v>5</v>
      </c>
      <c r="E10009" s="574" t="s">
        <v>570</v>
      </c>
      <c r="F10009" s="585">
        <v>3</v>
      </c>
      <c r="G10009" s="574" t="s">
        <v>408</v>
      </c>
      <c r="H10009" s="574" t="s">
        <v>572</v>
      </c>
      <c r="I10009" s="574" t="s">
        <v>573</v>
      </c>
      <c r="J10009" s="574" t="s">
        <v>550</v>
      </c>
      <c r="K10009" s="574" t="s">
        <v>415</v>
      </c>
      <c r="L10009" s="574" t="s">
        <v>525</v>
      </c>
      <c r="M10009" s="574" t="s">
        <v>409</v>
      </c>
      <c r="N10009" s="576">
        <v>2</v>
      </c>
      <c r="O10009" s="577">
        <v>192.74000000000001</v>
      </c>
      <c r="P10009" s="576">
        <v>537</v>
      </c>
      <c r="Q10009" t="str">
        <f t="shared" si="159"/>
        <v>3-Small C&amp;I</v>
      </c>
    </row>
    <row r="10010" spans="1:17" ht="15">
      <c r="A10010" s="578">
        <v>5</v>
      </c>
      <c r="B10010" s="579" t="s">
        <v>241</v>
      </c>
      <c r="C10010" s="580">
        <v>2024</v>
      </c>
      <c r="D10010" s="580">
        <v>5</v>
      </c>
      <c r="E10010" s="579" t="s">
        <v>570</v>
      </c>
      <c r="F10010" s="572">
        <v>3</v>
      </c>
      <c r="G10010" s="579" t="s">
        <v>408</v>
      </c>
      <c r="H10010" s="579" t="s">
        <v>460</v>
      </c>
      <c r="I10010" s="579" t="s">
        <v>461</v>
      </c>
      <c r="J10010" s="579" t="s">
        <v>551</v>
      </c>
      <c r="K10010" s="579" t="s">
        <v>398</v>
      </c>
      <c r="L10010" s="579" t="s">
        <v>525</v>
      </c>
      <c r="M10010" s="579" t="s">
        <v>409</v>
      </c>
      <c r="N10010" s="581">
        <v>94</v>
      </c>
      <c r="O10010" s="582">
        <v>4603.6300000000001</v>
      </c>
      <c r="P10010" s="581">
        <v>13669</v>
      </c>
      <c r="Q10010" t="str">
        <f t="shared" si="159"/>
        <v>3-Small C&amp;I</v>
      </c>
    </row>
    <row r="10011" spans="1:17" ht="15">
      <c r="A10011" s="573">
        <v>5</v>
      </c>
      <c r="B10011" s="574" t="s">
        <v>241</v>
      </c>
      <c r="C10011" s="575">
        <v>2024</v>
      </c>
      <c r="D10011" s="575">
        <v>5</v>
      </c>
      <c r="E10011" s="574" t="s">
        <v>570</v>
      </c>
      <c r="F10011" s="585">
        <v>3</v>
      </c>
      <c r="G10011" s="574" t="s">
        <v>408</v>
      </c>
      <c r="H10011" s="574" t="s">
        <v>470</v>
      </c>
      <c r="I10011" s="574" t="s">
        <v>471</v>
      </c>
      <c r="J10011" s="574" t="s">
        <v>555</v>
      </c>
      <c r="K10011" s="574" t="s">
        <v>472</v>
      </c>
      <c r="L10011" s="574" t="s">
        <v>525</v>
      </c>
      <c r="M10011" s="574" t="s">
        <v>409</v>
      </c>
      <c r="N10011" s="576">
        <v>2</v>
      </c>
      <c r="O10011" s="577">
        <v>4034.4099999999999</v>
      </c>
      <c r="P10011" s="576">
        <v>15400</v>
      </c>
      <c r="Q10011" t="str">
        <f t="shared" si="159"/>
        <v>4-Medium C&amp;I</v>
      </c>
    </row>
    <row r="10012" spans="1:17" ht="15">
      <c r="A10012" s="578">
        <v>5</v>
      </c>
      <c r="B10012" s="579" t="s">
        <v>241</v>
      </c>
      <c r="C10012" s="580">
        <v>2024</v>
      </c>
      <c r="D10012" s="580">
        <v>5</v>
      </c>
      <c r="E10012" s="579" t="s">
        <v>570</v>
      </c>
      <c r="F10012" s="572">
        <v>3</v>
      </c>
      <c r="G10012" s="579" t="s">
        <v>408</v>
      </c>
      <c r="H10012" s="579" t="s">
        <v>418</v>
      </c>
      <c r="I10012" s="579" t="s">
        <v>419</v>
      </c>
      <c r="J10012" s="579" t="s">
        <v>554</v>
      </c>
      <c r="K10012" s="579" t="s">
        <v>420</v>
      </c>
      <c r="L10012" s="579" t="s">
        <v>525</v>
      </c>
      <c r="M10012" s="579" t="s">
        <v>409</v>
      </c>
      <c r="N10012" s="581">
        <v>1410</v>
      </c>
      <c r="O10012" s="582">
        <v>4391778.4800000004</v>
      </c>
      <c r="P10012" s="581">
        <v>19423232</v>
      </c>
      <c r="Q10012" t="str">
        <f t="shared" si="159"/>
        <v>4-Medium C&amp;I</v>
      </c>
    </row>
    <row r="10013" spans="1:17" ht="15">
      <c r="A10013" s="573">
        <v>5</v>
      </c>
      <c r="B10013" s="574" t="s">
        <v>241</v>
      </c>
      <c r="C10013" s="575">
        <v>2024</v>
      </c>
      <c r="D10013" s="575">
        <v>5</v>
      </c>
      <c r="E10013" s="574" t="s">
        <v>570</v>
      </c>
      <c r="F10013" s="585">
        <v>3</v>
      </c>
      <c r="G10013" s="574" t="s">
        <v>408</v>
      </c>
      <c r="H10013" s="574" t="s">
        <v>473</v>
      </c>
      <c r="I10013" s="574" t="s">
        <v>474</v>
      </c>
      <c r="J10013" s="574" t="s">
        <v>556</v>
      </c>
      <c r="K10013" s="574" t="s">
        <v>441</v>
      </c>
      <c r="L10013" s="574" t="s">
        <v>525</v>
      </c>
      <c r="M10013" s="574" t="s">
        <v>409</v>
      </c>
      <c r="N10013" s="576">
        <v>35</v>
      </c>
      <c r="O10013" s="577">
        <v>95062.100000000006</v>
      </c>
      <c r="P10013" s="576">
        <v>466784</v>
      </c>
      <c r="Q10013" t="str">
        <f t="shared" si="159"/>
        <v>4-Medium C&amp;I</v>
      </c>
    </row>
    <row r="10014" spans="1:17" ht="15">
      <c r="A10014" s="578">
        <v>5</v>
      </c>
      <c r="B10014" s="579" t="s">
        <v>241</v>
      </c>
      <c r="C10014" s="580">
        <v>2024</v>
      </c>
      <c r="D10014" s="580">
        <v>5</v>
      </c>
      <c r="E10014" s="579" t="s">
        <v>570</v>
      </c>
      <c r="F10014" s="572">
        <v>3</v>
      </c>
      <c r="G10014" s="579" t="s">
        <v>408</v>
      </c>
      <c r="H10014" s="579" t="s">
        <v>475</v>
      </c>
      <c r="I10014" s="579" t="s">
        <v>476</v>
      </c>
      <c r="J10014" s="579" t="s">
        <v>555</v>
      </c>
      <c r="K10014" s="579" t="s">
        <v>472</v>
      </c>
      <c r="L10014" s="579" t="s">
        <v>525</v>
      </c>
      <c r="M10014" s="579" t="s">
        <v>409</v>
      </c>
      <c r="N10014" s="581">
        <v>50</v>
      </c>
      <c r="O10014" s="582">
        <v>93541.050000000003</v>
      </c>
      <c r="P10014" s="581">
        <v>413510</v>
      </c>
      <c r="Q10014" t="str">
        <f t="shared" si="159"/>
        <v>4-Medium C&amp;I</v>
      </c>
    </row>
    <row r="10015" spans="1:17" ht="15">
      <c r="A10015" s="573">
        <v>5</v>
      </c>
      <c r="B10015" s="574" t="s">
        <v>241</v>
      </c>
      <c r="C10015" s="575">
        <v>2024</v>
      </c>
      <c r="D10015" s="575">
        <v>5</v>
      </c>
      <c r="E10015" s="574" t="s">
        <v>570</v>
      </c>
      <c r="F10015" s="585">
        <v>3</v>
      </c>
      <c r="G10015" s="574" t="s">
        <v>408</v>
      </c>
      <c r="H10015" s="574" t="s">
        <v>464</v>
      </c>
      <c r="I10015" s="574" t="s">
        <v>465</v>
      </c>
      <c r="J10015" s="574" t="s">
        <v>552</v>
      </c>
      <c r="K10015" s="574" t="s">
        <v>423</v>
      </c>
      <c r="L10015" s="574" t="s">
        <v>525</v>
      </c>
      <c r="M10015" s="574" t="s">
        <v>409</v>
      </c>
      <c r="N10015" s="576">
        <v>706</v>
      </c>
      <c r="O10015" s="577">
        <v>89275.759999999995</v>
      </c>
      <c r="P10015" s="576">
        <v>165970</v>
      </c>
      <c r="Q10015" t="str">
        <f t="shared" si="159"/>
        <v>Street</v>
      </c>
    </row>
    <row r="10016" spans="1:17" ht="15">
      <c r="A10016" s="578">
        <v>5</v>
      </c>
      <c r="B10016" s="579" t="s">
        <v>241</v>
      </c>
      <c r="C10016" s="580">
        <v>2024</v>
      </c>
      <c r="D10016" s="580">
        <v>5</v>
      </c>
      <c r="E10016" s="579" t="s">
        <v>570</v>
      </c>
      <c r="F10016" s="572">
        <v>3</v>
      </c>
      <c r="G10016" s="579" t="s">
        <v>408</v>
      </c>
      <c r="H10016" s="579" t="s">
        <v>466</v>
      </c>
      <c r="I10016" s="579" t="s">
        <v>467</v>
      </c>
      <c r="J10016" s="579" t="s">
        <v>552</v>
      </c>
      <c r="K10016" s="579" t="s">
        <v>423</v>
      </c>
      <c r="L10016" s="579" t="s">
        <v>525</v>
      </c>
      <c r="M10016" s="579" t="s">
        <v>409</v>
      </c>
      <c r="N10016" s="581">
        <v>1257</v>
      </c>
      <c r="O10016" s="582">
        <v>127932.8</v>
      </c>
      <c r="P10016" s="581">
        <v>262983</v>
      </c>
      <c r="Q10016" t="str">
        <f t="shared" si="159"/>
        <v>Street</v>
      </c>
    </row>
    <row r="10017" spans="1:17" ht="15">
      <c r="A10017" s="573">
        <v>5</v>
      </c>
      <c r="B10017" s="574" t="s">
        <v>241</v>
      </c>
      <c r="C10017" s="575">
        <v>2024</v>
      </c>
      <c r="D10017" s="575">
        <v>5</v>
      </c>
      <c r="E10017" s="574" t="s">
        <v>570</v>
      </c>
      <c r="F10017" s="585">
        <v>3</v>
      </c>
      <c r="G10017" s="574" t="s">
        <v>408</v>
      </c>
      <c r="H10017" s="574" t="s">
        <v>421</v>
      </c>
      <c r="I10017" s="574" t="s">
        <v>422</v>
      </c>
      <c r="J10017" s="574" t="s">
        <v>552</v>
      </c>
      <c r="K10017" s="574" t="s">
        <v>423</v>
      </c>
      <c r="L10017" s="574" t="s">
        <v>526</v>
      </c>
      <c r="M10017" s="574" t="s">
        <v>427</v>
      </c>
      <c r="N10017" s="576">
        <v>3523</v>
      </c>
      <c r="O10017" s="577">
        <v>341848.31</v>
      </c>
      <c r="P10017" s="576">
        <v>946134</v>
      </c>
      <c r="Q10017" t="str">
        <f t="shared" si="159"/>
        <v>Street</v>
      </c>
    </row>
    <row r="10018" spans="1:17" ht="15">
      <c r="A10018" s="578">
        <v>5</v>
      </c>
      <c r="B10018" s="579" t="s">
        <v>241</v>
      </c>
      <c r="C10018" s="580">
        <v>2024</v>
      </c>
      <c r="D10018" s="580">
        <v>5</v>
      </c>
      <c r="E10018" s="579" t="s">
        <v>570</v>
      </c>
      <c r="F10018" s="572">
        <v>3</v>
      </c>
      <c r="G10018" s="579" t="s">
        <v>408</v>
      </c>
      <c r="H10018" s="579" t="s">
        <v>424</v>
      </c>
      <c r="I10018" s="579" t="s">
        <v>425</v>
      </c>
      <c r="J10018" s="579" t="s">
        <v>557</v>
      </c>
      <c r="K10018" s="579" t="s">
        <v>426</v>
      </c>
      <c r="L10018" s="579" t="s">
        <v>526</v>
      </c>
      <c r="M10018" s="579" t="s">
        <v>427</v>
      </c>
      <c r="N10018" s="581">
        <v>5</v>
      </c>
      <c r="O10018" s="582">
        <v>571.28999999999996</v>
      </c>
      <c r="P10018" s="581">
        <v>3957</v>
      </c>
      <c r="Q10018" t="str">
        <f t="shared" si="159"/>
        <v>3-Small C&amp;I</v>
      </c>
    </row>
    <row r="10019" spans="1:17" ht="15">
      <c r="A10019" s="573">
        <v>5</v>
      </c>
      <c r="B10019" s="574" t="s">
        <v>241</v>
      </c>
      <c r="C10019" s="575">
        <v>2024</v>
      </c>
      <c r="D10019" s="575">
        <v>5</v>
      </c>
      <c r="E10019" s="574" t="s">
        <v>570</v>
      </c>
      <c r="F10019" s="585">
        <v>3</v>
      </c>
      <c r="G10019" s="574" t="s">
        <v>408</v>
      </c>
      <c r="H10019" s="574" t="s">
        <v>477</v>
      </c>
      <c r="I10019" s="574" t="s">
        <v>478</v>
      </c>
      <c r="J10019" s="574" t="s">
        <v>558</v>
      </c>
      <c r="K10019" s="574" t="s">
        <v>430</v>
      </c>
      <c r="L10019" s="574" t="s">
        <v>525</v>
      </c>
      <c r="M10019" s="574" t="s">
        <v>409</v>
      </c>
      <c r="N10019" s="576">
        <v>2</v>
      </c>
      <c r="O10019" s="577">
        <v>16080.780000000001</v>
      </c>
      <c r="P10019" s="576">
        <v>53360</v>
      </c>
      <c r="Q10019" t="str">
        <f t="shared" si="159"/>
        <v>5-Large C&amp;I</v>
      </c>
    </row>
    <row r="10020" spans="1:17" ht="15">
      <c r="A10020" s="578">
        <v>5</v>
      </c>
      <c r="B10020" s="579" t="s">
        <v>241</v>
      </c>
      <c r="C10020" s="580">
        <v>2024</v>
      </c>
      <c r="D10020" s="580">
        <v>5</v>
      </c>
      <c r="E10020" s="579" t="s">
        <v>570</v>
      </c>
      <c r="F10020" s="572">
        <v>3</v>
      </c>
      <c r="G10020" s="579" t="s">
        <v>408</v>
      </c>
      <c r="H10020" s="579" t="s">
        <v>428</v>
      </c>
      <c r="I10020" s="579" t="s">
        <v>429</v>
      </c>
      <c r="J10020" s="579" t="s">
        <v>558</v>
      </c>
      <c r="K10020" s="579" t="s">
        <v>430</v>
      </c>
      <c r="L10020" s="579" t="s">
        <v>525</v>
      </c>
      <c r="M10020" s="579" t="s">
        <v>409</v>
      </c>
      <c r="N10020" s="581">
        <v>149</v>
      </c>
      <c r="O10020" s="582">
        <v>3427455.4300000002</v>
      </c>
      <c r="P10020" s="581">
        <v>17507479</v>
      </c>
      <c r="Q10020" t="str">
        <f t="shared" si="159"/>
        <v>5-Large C&amp;I</v>
      </c>
    </row>
    <row r="10021" spans="1:17" ht="15">
      <c r="A10021" s="573">
        <v>5</v>
      </c>
      <c r="B10021" s="574" t="s">
        <v>241</v>
      </c>
      <c r="C10021" s="575">
        <v>2024</v>
      </c>
      <c r="D10021" s="575">
        <v>5</v>
      </c>
      <c r="E10021" s="574" t="s">
        <v>570</v>
      </c>
      <c r="F10021" s="585">
        <v>3</v>
      </c>
      <c r="G10021" s="574" t="s">
        <v>408</v>
      </c>
      <c r="H10021" s="574" t="s">
        <v>431</v>
      </c>
      <c r="I10021" s="574" t="s">
        <v>432</v>
      </c>
      <c r="J10021" s="574" t="s">
        <v>558</v>
      </c>
      <c r="K10021" s="574" t="s">
        <v>430</v>
      </c>
      <c r="L10021" s="574" t="s">
        <v>526</v>
      </c>
      <c r="M10021" s="574" t="s">
        <v>427</v>
      </c>
      <c r="N10021" s="576">
        <v>2056</v>
      </c>
      <c r="O10021" s="577">
        <v>26525816.760000002</v>
      </c>
      <c r="P10021" s="576">
        <v>302276509</v>
      </c>
      <c r="Q10021" t="str">
        <f t="shared" si="159"/>
        <v>5-Large C&amp;I</v>
      </c>
    </row>
    <row r="10022" spans="1:17" ht="15">
      <c r="A10022" s="578">
        <v>5</v>
      </c>
      <c r="B10022" s="579" t="s">
        <v>241</v>
      </c>
      <c r="C10022" s="580">
        <v>2024</v>
      </c>
      <c r="D10022" s="580">
        <v>5</v>
      </c>
      <c r="E10022" s="579" t="s">
        <v>570</v>
      </c>
      <c r="F10022" s="572">
        <v>3</v>
      </c>
      <c r="G10022" s="579" t="s">
        <v>408</v>
      </c>
      <c r="H10022" s="579" t="s">
        <v>399</v>
      </c>
      <c r="I10022" s="579" t="s">
        <v>400</v>
      </c>
      <c r="J10022" s="579" t="s">
        <v>547</v>
      </c>
      <c r="K10022" s="579" t="s">
        <v>386</v>
      </c>
      <c r="L10022" s="579" t="s">
        <v>526</v>
      </c>
      <c r="M10022" s="579" t="s">
        <v>427</v>
      </c>
      <c r="N10022" s="581">
        <v>1338</v>
      </c>
      <c r="O10022" s="582">
        <v>376398.35999999999</v>
      </c>
      <c r="P10022" s="581">
        <v>2230312</v>
      </c>
      <c r="Q10022" t="str">
        <f t="shared" si="159"/>
        <v>1-Residential</v>
      </c>
    </row>
    <row r="10023" spans="1:17" ht="15">
      <c r="A10023" s="573">
        <v>5</v>
      </c>
      <c r="B10023" s="574" t="s">
        <v>241</v>
      </c>
      <c r="C10023" s="575">
        <v>2024</v>
      </c>
      <c r="D10023" s="575">
        <v>5</v>
      </c>
      <c r="E10023" s="574" t="s">
        <v>570</v>
      </c>
      <c r="F10023" s="585">
        <v>3</v>
      </c>
      <c r="G10023" s="574" t="s">
        <v>408</v>
      </c>
      <c r="H10023" s="574" t="s">
        <v>402</v>
      </c>
      <c r="I10023" s="574" t="s">
        <v>403</v>
      </c>
      <c r="J10023" s="574" t="s">
        <v>312</v>
      </c>
      <c r="K10023" s="574" t="s">
        <v>462</v>
      </c>
      <c r="L10023" s="574" t="s">
        <v>312</v>
      </c>
      <c r="M10023" s="574" t="s">
        <v>463</v>
      </c>
      <c r="N10023" s="576">
        <v>7</v>
      </c>
      <c r="O10023" s="577">
        <v>602.29999999999995</v>
      </c>
      <c r="P10023" s="576">
        <v>10080</v>
      </c>
      <c r="Q10023" t="str">
        <f t="shared" si="159"/>
        <v>OTHER</v>
      </c>
    </row>
    <row r="10024" spans="1:17" ht="15">
      <c r="A10024" s="578">
        <v>5</v>
      </c>
      <c r="B10024" s="579" t="s">
        <v>241</v>
      </c>
      <c r="C10024" s="580">
        <v>2024</v>
      </c>
      <c r="D10024" s="580">
        <v>5</v>
      </c>
      <c r="E10024" s="579" t="s">
        <v>570</v>
      </c>
      <c r="F10024" s="572">
        <v>3</v>
      </c>
      <c r="G10024" s="579" t="s">
        <v>408</v>
      </c>
      <c r="H10024" s="579" t="s">
        <v>404</v>
      </c>
      <c r="I10024" s="579" t="s">
        <v>405</v>
      </c>
      <c r="J10024" s="579" t="s">
        <v>548</v>
      </c>
      <c r="K10024" s="579" t="s">
        <v>392</v>
      </c>
      <c r="L10024" s="579" t="s">
        <v>526</v>
      </c>
      <c r="M10024" s="579" t="s">
        <v>427</v>
      </c>
      <c r="N10024" s="581">
        <v>65199</v>
      </c>
      <c r="O10024" s="582">
        <v>364848.44</v>
      </c>
      <c r="P10024" s="581">
        <v>92499385</v>
      </c>
      <c r="Q10024" t="str">
        <f t="shared" si="159"/>
        <v>3-Small C&amp;I</v>
      </c>
    </row>
    <row r="10025" spans="1:17" ht="15">
      <c r="A10025" s="573">
        <v>5</v>
      </c>
      <c r="B10025" s="574" t="s">
        <v>241</v>
      </c>
      <c r="C10025" s="575">
        <v>2024</v>
      </c>
      <c r="D10025" s="575">
        <v>5</v>
      </c>
      <c r="E10025" s="574" t="s">
        <v>570</v>
      </c>
      <c r="F10025" s="585">
        <v>3</v>
      </c>
      <c r="G10025" s="574" t="s">
        <v>408</v>
      </c>
      <c r="H10025" s="574" t="s">
        <v>433</v>
      </c>
      <c r="I10025" s="574" t="s">
        <v>434</v>
      </c>
      <c r="J10025" s="574" t="s">
        <v>553</v>
      </c>
      <c r="K10025" s="574" t="s">
        <v>412</v>
      </c>
      <c r="L10025" s="574" t="s">
        <v>526</v>
      </c>
      <c r="M10025" s="574" t="s">
        <v>427</v>
      </c>
      <c r="N10025" s="576">
        <v>1251</v>
      </c>
      <c r="O10025" s="577">
        <v>63534.760000000002</v>
      </c>
      <c r="P10025" s="576">
        <v>404950</v>
      </c>
      <c r="Q10025" t="str">
        <f t="shared" si="159"/>
        <v>3-Small C&amp;I</v>
      </c>
    </row>
    <row r="10026" spans="1:17" ht="15">
      <c r="A10026" s="578">
        <v>5</v>
      </c>
      <c r="B10026" s="579" t="s">
        <v>241</v>
      </c>
      <c r="C10026" s="580">
        <v>2024</v>
      </c>
      <c r="D10026" s="580">
        <v>5</v>
      </c>
      <c r="E10026" s="579" t="s">
        <v>570</v>
      </c>
      <c r="F10026" s="572">
        <v>3</v>
      </c>
      <c r="G10026" s="579" t="s">
        <v>408</v>
      </c>
      <c r="H10026" s="579" t="s">
        <v>435</v>
      </c>
      <c r="I10026" s="579" t="s">
        <v>436</v>
      </c>
      <c r="J10026" s="579" t="s">
        <v>550</v>
      </c>
      <c r="K10026" s="579" t="s">
        <v>415</v>
      </c>
      <c r="L10026" s="579" t="s">
        <v>526</v>
      </c>
      <c r="M10026" s="579" t="s">
        <v>427</v>
      </c>
      <c r="N10026" s="581">
        <v>555</v>
      </c>
      <c r="O10026" s="583">
        <v>-80841.589999999997</v>
      </c>
      <c r="P10026" s="581">
        <v>1400174</v>
      </c>
      <c r="Q10026" t="str">
        <f t="shared" si="159"/>
        <v>3-Small C&amp;I</v>
      </c>
    </row>
    <row r="10027" spans="1:17" ht="15">
      <c r="A10027" s="573">
        <v>5</v>
      </c>
      <c r="B10027" s="574" t="s">
        <v>241</v>
      </c>
      <c r="C10027" s="575">
        <v>2024</v>
      </c>
      <c r="D10027" s="575">
        <v>5</v>
      </c>
      <c r="E10027" s="574" t="s">
        <v>570</v>
      </c>
      <c r="F10027" s="585">
        <v>3</v>
      </c>
      <c r="G10027" s="574" t="s">
        <v>408</v>
      </c>
      <c r="H10027" s="574" t="s">
        <v>406</v>
      </c>
      <c r="I10027" s="574" t="s">
        <v>407</v>
      </c>
      <c r="J10027" s="574" t="s">
        <v>551</v>
      </c>
      <c r="K10027" s="574" t="s">
        <v>398</v>
      </c>
      <c r="L10027" s="574" t="s">
        <v>526</v>
      </c>
      <c r="M10027" s="574" t="s">
        <v>427</v>
      </c>
      <c r="N10027" s="576">
        <v>21288</v>
      </c>
      <c r="O10027" s="577">
        <v>1248961.5800000001</v>
      </c>
      <c r="P10027" s="576">
        <v>9163749</v>
      </c>
      <c r="Q10027" t="str">
        <f t="shared" si="159"/>
        <v>3-Small C&amp;I</v>
      </c>
    </row>
    <row r="10028" spans="1:17" ht="15">
      <c r="A10028" s="578">
        <v>5</v>
      </c>
      <c r="B10028" s="579" t="s">
        <v>241</v>
      </c>
      <c r="C10028" s="580">
        <v>2024</v>
      </c>
      <c r="D10028" s="580">
        <v>5</v>
      </c>
      <c r="E10028" s="579" t="s">
        <v>570</v>
      </c>
      <c r="F10028" s="572">
        <v>3</v>
      </c>
      <c r="G10028" s="579" t="s">
        <v>408</v>
      </c>
      <c r="H10028" s="579" t="s">
        <v>437</v>
      </c>
      <c r="I10028" s="579" t="s">
        <v>438</v>
      </c>
      <c r="J10028" s="579" t="s">
        <v>554</v>
      </c>
      <c r="K10028" s="579" t="s">
        <v>420</v>
      </c>
      <c r="L10028" s="579" t="s">
        <v>526</v>
      </c>
      <c r="M10028" s="579" t="s">
        <v>427</v>
      </c>
      <c r="N10028" s="581">
        <v>7698</v>
      </c>
      <c r="O10028" s="582">
        <v>16782128.52</v>
      </c>
      <c r="P10028" s="581">
        <v>146536346</v>
      </c>
      <c r="Q10028" t="str">
        <f t="shared" si="159"/>
        <v>4-Medium C&amp;I</v>
      </c>
    </row>
    <row r="10029" spans="1:17" ht="15">
      <c r="A10029" s="573">
        <v>5</v>
      </c>
      <c r="B10029" s="574" t="s">
        <v>241</v>
      </c>
      <c r="C10029" s="575">
        <v>2024</v>
      </c>
      <c r="D10029" s="575">
        <v>5</v>
      </c>
      <c r="E10029" s="574" t="s">
        <v>570</v>
      </c>
      <c r="F10029" s="585">
        <v>3</v>
      </c>
      <c r="G10029" s="574" t="s">
        <v>408</v>
      </c>
      <c r="H10029" s="574" t="s">
        <v>439</v>
      </c>
      <c r="I10029" s="574" t="s">
        <v>440</v>
      </c>
      <c r="J10029" s="574" t="s">
        <v>554</v>
      </c>
      <c r="K10029" s="574" t="s">
        <v>420</v>
      </c>
      <c r="L10029" s="574" t="s">
        <v>526</v>
      </c>
      <c r="M10029" s="574" t="s">
        <v>427</v>
      </c>
      <c r="N10029" s="576">
        <v>324</v>
      </c>
      <c r="O10029" s="577">
        <v>595334.98999999999</v>
      </c>
      <c r="P10029" s="576">
        <v>5332971</v>
      </c>
      <c r="Q10029" t="str">
        <f t="shared" si="159"/>
        <v>4-Medium C&amp;I</v>
      </c>
    </row>
    <row r="10030" spans="1:17" ht="15">
      <c r="A10030" s="578">
        <v>5</v>
      </c>
      <c r="B10030" s="579" t="s">
        <v>241</v>
      </c>
      <c r="C10030" s="580">
        <v>2024</v>
      </c>
      <c r="D10030" s="580">
        <v>5</v>
      </c>
      <c r="E10030" s="579" t="s">
        <v>570</v>
      </c>
      <c r="F10030" s="572">
        <v>3</v>
      </c>
      <c r="G10030" s="579" t="s">
        <v>408</v>
      </c>
      <c r="H10030" s="579" t="s">
        <v>479</v>
      </c>
      <c r="I10030" s="579" t="s">
        <v>480</v>
      </c>
      <c r="J10030" s="579" t="s">
        <v>554</v>
      </c>
      <c r="K10030" s="579" t="s">
        <v>420</v>
      </c>
      <c r="L10030" s="579" t="s">
        <v>526</v>
      </c>
      <c r="M10030" s="579" t="s">
        <v>427</v>
      </c>
      <c r="N10030" s="581">
        <v>211</v>
      </c>
      <c r="O10030" s="582">
        <v>399699.32000000001</v>
      </c>
      <c r="P10030" s="581">
        <v>3621612</v>
      </c>
      <c r="Q10030" t="str">
        <f t="shared" si="159"/>
        <v>4-Medium C&amp;I</v>
      </c>
    </row>
    <row r="10031" spans="1:17" ht="15">
      <c r="A10031" s="573">
        <v>5</v>
      </c>
      <c r="B10031" s="574" t="s">
        <v>241</v>
      </c>
      <c r="C10031" s="575">
        <v>2024</v>
      </c>
      <c r="D10031" s="575">
        <v>5</v>
      </c>
      <c r="E10031" s="574" t="s">
        <v>570</v>
      </c>
      <c r="F10031" s="585">
        <v>5</v>
      </c>
      <c r="G10031" s="574" t="s">
        <v>442</v>
      </c>
      <c r="H10031" s="574" t="s">
        <v>390</v>
      </c>
      <c r="I10031" s="574" t="s">
        <v>391</v>
      </c>
      <c r="J10031" s="574" t="s">
        <v>548</v>
      </c>
      <c r="K10031" s="574" t="s">
        <v>392</v>
      </c>
      <c r="L10031" s="574" t="s">
        <v>527</v>
      </c>
      <c r="M10031" s="574" t="s">
        <v>443</v>
      </c>
      <c r="N10031" s="576">
        <v>780</v>
      </c>
      <c r="O10031" s="577">
        <v>735662.14000000001</v>
      </c>
      <c r="P10031" s="576">
        <v>3182763</v>
      </c>
      <c r="Q10031" t="str">
        <f t="shared" si="159"/>
        <v>3-Small C&amp;I</v>
      </c>
    </row>
    <row r="10032" spans="1:17" ht="15">
      <c r="A10032" s="578">
        <v>5</v>
      </c>
      <c r="B10032" s="579" t="s">
        <v>241</v>
      </c>
      <c r="C10032" s="580">
        <v>2024</v>
      </c>
      <c r="D10032" s="580">
        <v>5</v>
      </c>
      <c r="E10032" s="579" t="s">
        <v>570</v>
      </c>
      <c r="F10032" s="572">
        <v>5</v>
      </c>
      <c r="G10032" s="579" t="s">
        <v>442</v>
      </c>
      <c r="H10032" s="579" t="s">
        <v>410</v>
      </c>
      <c r="I10032" s="579" t="s">
        <v>411</v>
      </c>
      <c r="J10032" s="579" t="s">
        <v>553</v>
      </c>
      <c r="K10032" s="579" t="s">
        <v>412</v>
      </c>
      <c r="L10032" s="579" t="s">
        <v>527</v>
      </c>
      <c r="M10032" s="579" t="s">
        <v>443</v>
      </c>
      <c r="N10032" s="581">
        <v>1</v>
      </c>
      <c r="O10032" s="582">
        <v>97.310000000000002</v>
      </c>
      <c r="P10032" s="581">
        <v>292</v>
      </c>
      <c r="Q10032" t="str">
        <f t="shared" si="159"/>
        <v>3-Small C&amp;I</v>
      </c>
    </row>
    <row r="10033" spans="1:17" ht="15">
      <c r="A10033" s="573">
        <v>5</v>
      </c>
      <c r="B10033" s="574" t="s">
        <v>241</v>
      </c>
      <c r="C10033" s="575">
        <v>2024</v>
      </c>
      <c r="D10033" s="575">
        <v>5</v>
      </c>
      <c r="E10033" s="574" t="s">
        <v>570</v>
      </c>
      <c r="F10033" s="585">
        <v>5</v>
      </c>
      <c r="G10033" s="574" t="s">
        <v>442</v>
      </c>
      <c r="H10033" s="574" t="s">
        <v>416</v>
      </c>
      <c r="I10033" s="574" t="s">
        <v>417</v>
      </c>
      <c r="J10033" s="574" t="s">
        <v>548</v>
      </c>
      <c r="K10033" s="574" t="s">
        <v>392</v>
      </c>
      <c r="L10033" s="574" t="s">
        <v>527</v>
      </c>
      <c r="M10033" s="574" t="s">
        <v>443</v>
      </c>
      <c r="N10033" s="576">
        <v>1</v>
      </c>
      <c r="O10033" s="577">
        <v>22.199999999999999</v>
      </c>
      <c r="P10033" s="576">
        <v>49</v>
      </c>
      <c r="Q10033" t="str">
        <f t="shared" si="159"/>
        <v>3-Small C&amp;I</v>
      </c>
    </row>
    <row r="10034" spans="1:17" ht="15">
      <c r="A10034" s="578">
        <v>5</v>
      </c>
      <c r="B10034" s="579" t="s">
        <v>241</v>
      </c>
      <c r="C10034" s="580">
        <v>2024</v>
      </c>
      <c r="D10034" s="580">
        <v>5</v>
      </c>
      <c r="E10034" s="579" t="s">
        <v>570</v>
      </c>
      <c r="F10034" s="572">
        <v>5</v>
      </c>
      <c r="G10034" s="579" t="s">
        <v>442</v>
      </c>
      <c r="H10034" s="579" t="s">
        <v>468</v>
      </c>
      <c r="I10034" s="579" t="s">
        <v>469</v>
      </c>
      <c r="J10034" s="579" t="s">
        <v>554</v>
      </c>
      <c r="K10034" s="579" t="s">
        <v>420</v>
      </c>
      <c r="L10034" s="579" t="s">
        <v>527</v>
      </c>
      <c r="M10034" s="579" t="s">
        <v>443</v>
      </c>
      <c r="N10034" s="581">
        <v>1</v>
      </c>
      <c r="O10034" s="582">
        <v>1099.73</v>
      </c>
      <c r="P10034" s="581">
        <v>4320</v>
      </c>
      <c r="Q10034" t="str">
        <f t="shared" si="159"/>
        <v>4-Medium C&amp;I</v>
      </c>
    </row>
    <row r="10035" spans="1:17" ht="15">
      <c r="A10035" s="573">
        <v>5</v>
      </c>
      <c r="B10035" s="574" t="s">
        <v>241</v>
      </c>
      <c r="C10035" s="575">
        <v>2024</v>
      </c>
      <c r="D10035" s="575">
        <v>5</v>
      </c>
      <c r="E10035" s="574" t="s">
        <v>570</v>
      </c>
      <c r="F10035" s="585">
        <v>5</v>
      </c>
      <c r="G10035" s="574" t="s">
        <v>442</v>
      </c>
      <c r="H10035" s="574" t="s">
        <v>418</v>
      </c>
      <c r="I10035" s="574" t="s">
        <v>419</v>
      </c>
      <c r="J10035" s="574" t="s">
        <v>554</v>
      </c>
      <c r="K10035" s="574" t="s">
        <v>420</v>
      </c>
      <c r="L10035" s="574" t="s">
        <v>527</v>
      </c>
      <c r="M10035" s="574" t="s">
        <v>443</v>
      </c>
      <c r="N10035" s="576">
        <v>136</v>
      </c>
      <c r="O10035" s="577">
        <v>691194.08999999997</v>
      </c>
      <c r="P10035" s="576">
        <v>2982717</v>
      </c>
      <c r="Q10035" t="str">
        <f t="shared" si="159"/>
        <v>4-Medium C&amp;I</v>
      </c>
    </row>
    <row r="10036" spans="1:17" ht="15">
      <c r="A10036" s="578">
        <v>5</v>
      </c>
      <c r="B10036" s="579" t="s">
        <v>241</v>
      </c>
      <c r="C10036" s="580">
        <v>2024</v>
      </c>
      <c r="D10036" s="580">
        <v>5</v>
      </c>
      <c r="E10036" s="579" t="s">
        <v>570</v>
      </c>
      <c r="F10036" s="572">
        <v>5</v>
      </c>
      <c r="G10036" s="579" t="s">
        <v>442</v>
      </c>
      <c r="H10036" s="579" t="s">
        <v>464</v>
      </c>
      <c r="I10036" s="579" t="s">
        <v>465</v>
      </c>
      <c r="J10036" s="579" t="s">
        <v>552</v>
      </c>
      <c r="K10036" s="579" t="s">
        <v>423</v>
      </c>
      <c r="L10036" s="579" t="s">
        <v>527</v>
      </c>
      <c r="M10036" s="579" t="s">
        <v>443</v>
      </c>
      <c r="N10036" s="581">
        <v>20</v>
      </c>
      <c r="O10036" s="582">
        <v>3336.6500000000001</v>
      </c>
      <c r="P10036" s="581">
        <v>6433</v>
      </c>
      <c r="Q10036" t="str">
        <f t="shared" si="159"/>
        <v>Street</v>
      </c>
    </row>
    <row r="10037" spans="1:17" ht="15">
      <c r="A10037" s="573">
        <v>5</v>
      </c>
      <c r="B10037" s="574" t="s">
        <v>241</v>
      </c>
      <c r="C10037" s="575">
        <v>2024</v>
      </c>
      <c r="D10037" s="575">
        <v>5</v>
      </c>
      <c r="E10037" s="574" t="s">
        <v>570</v>
      </c>
      <c r="F10037" s="585">
        <v>5</v>
      </c>
      <c r="G10037" s="574" t="s">
        <v>442</v>
      </c>
      <c r="H10037" s="574" t="s">
        <v>466</v>
      </c>
      <c r="I10037" s="574" t="s">
        <v>467</v>
      </c>
      <c r="J10037" s="574" t="s">
        <v>552</v>
      </c>
      <c r="K10037" s="574" t="s">
        <v>423</v>
      </c>
      <c r="L10037" s="574" t="s">
        <v>527</v>
      </c>
      <c r="M10037" s="574" t="s">
        <v>443</v>
      </c>
      <c r="N10037" s="576">
        <v>32</v>
      </c>
      <c r="O10037" s="577">
        <v>17040.759999999998</v>
      </c>
      <c r="P10037" s="576">
        <v>35267</v>
      </c>
      <c r="Q10037" t="str">
        <f t="shared" si="159"/>
        <v>Street</v>
      </c>
    </row>
    <row r="10038" spans="1:17" ht="15">
      <c r="A10038" s="578">
        <v>5</v>
      </c>
      <c r="B10038" s="579" t="s">
        <v>241</v>
      </c>
      <c r="C10038" s="580">
        <v>2024</v>
      </c>
      <c r="D10038" s="580">
        <v>5</v>
      </c>
      <c r="E10038" s="579" t="s">
        <v>570</v>
      </c>
      <c r="F10038" s="572">
        <v>5</v>
      </c>
      <c r="G10038" s="579" t="s">
        <v>442</v>
      </c>
      <c r="H10038" s="579" t="s">
        <v>421</v>
      </c>
      <c r="I10038" s="579" t="s">
        <v>422</v>
      </c>
      <c r="J10038" s="579" t="s">
        <v>552</v>
      </c>
      <c r="K10038" s="579" t="s">
        <v>423</v>
      </c>
      <c r="L10038" s="579" t="s">
        <v>528</v>
      </c>
      <c r="M10038" s="579" t="s">
        <v>444</v>
      </c>
      <c r="N10038" s="581">
        <v>112</v>
      </c>
      <c r="O10038" s="582">
        <v>16242.67</v>
      </c>
      <c r="P10038" s="581">
        <v>45729</v>
      </c>
      <c r="Q10038" t="str">
        <f t="shared" si="159"/>
        <v>Street</v>
      </c>
    </row>
    <row r="10039" spans="1:17" ht="15">
      <c r="A10039" s="573">
        <v>5</v>
      </c>
      <c r="B10039" s="574" t="s">
        <v>241</v>
      </c>
      <c r="C10039" s="575">
        <v>2024</v>
      </c>
      <c r="D10039" s="575">
        <v>5</v>
      </c>
      <c r="E10039" s="574" t="s">
        <v>570</v>
      </c>
      <c r="F10039" s="585">
        <v>5</v>
      </c>
      <c r="G10039" s="574" t="s">
        <v>442</v>
      </c>
      <c r="H10039" s="574" t="s">
        <v>477</v>
      </c>
      <c r="I10039" s="574" t="s">
        <v>478</v>
      </c>
      <c r="J10039" s="574" t="s">
        <v>558</v>
      </c>
      <c r="K10039" s="574" t="s">
        <v>430</v>
      </c>
      <c r="L10039" s="574" t="s">
        <v>527</v>
      </c>
      <c r="M10039" s="574" t="s">
        <v>443</v>
      </c>
      <c r="N10039" s="576">
        <v>1</v>
      </c>
      <c r="O10039" s="577">
        <v>2321.1700000000001</v>
      </c>
      <c r="P10039" s="576">
        <v>8400</v>
      </c>
      <c r="Q10039" t="str">
        <f t="shared" si="159"/>
        <v>5-Large C&amp;I</v>
      </c>
    </row>
    <row r="10040" spans="1:17" ht="15">
      <c r="A10040" s="578">
        <v>5</v>
      </c>
      <c r="B10040" s="579" t="s">
        <v>241</v>
      </c>
      <c r="C10040" s="580">
        <v>2024</v>
      </c>
      <c r="D10040" s="580">
        <v>5</v>
      </c>
      <c r="E10040" s="579" t="s">
        <v>570</v>
      </c>
      <c r="F10040" s="572">
        <v>5</v>
      </c>
      <c r="G10040" s="579" t="s">
        <v>442</v>
      </c>
      <c r="H10040" s="579" t="s">
        <v>428</v>
      </c>
      <c r="I10040" s="579" t="s">
        <v>429</v>
      </c>
      <c r="J10040" s="579" t="s">
        <v>558</v>
      </c>
      <c r="K10040" s="579" t="s">
        <v>430</v>
      </c>
      <c r="L10040" s="579" t="s">
        <v>527</v>
      </c>
      <c r="M10040" s="579" t="s">
        <v>443</v>
      </c>
      <c r="N10040" s="581">
        <v>47</v>
      </c>
      <c r="O10040" s="582">
        <v>1109087.9299999999</v>
      </c>
      <c r="P10040" s="581">
        <v>5397577</v>
      </c>
      <c r="Q10040" t="str">
        <f t="shared" si="159"/>
        <v>5-Large C&amp;I</v>
      </c>
    </row>
    <row r="10041" spans="1:17" ht="15">
      <c r="A10041" s="573">
        <v>5</v>
      </c>
      <c r="B10041" s="574" t="s">
        <v>241</v>
      </c>
      <c r="C10041" s="575">
        <v>2024</v>
      </c>
      <c r="D10041" s="575">
        <v>5</v>
      </c>
      <c r="E10041" s="574" t="s">
        <v>570</v>
      </c>
      <c r="F10041" s="585">
        <v>5</v>
      </c>
      <c r="G10041" s="574" t="s">
        <v>442</v>
      </c>
      <c r="H10041" s="574" t="s">
        <v>431</v>
      </c>
      <c r="I10041" s="574" t="s">
        <v>432</v>
      </c>
      <c r="J10041" s="574" t="s">
        <v>558</v>
      </c>
      <c r="K10041" s="574" t="s">
        <v>430</v>
      </c>
      <c r="L10041" s="574" t="s">
        <v>528</v>
      </c>
      <c r="M10041" s="574" t="s">
        <v>444</v>
      </c>
      <c r="N10041" s="576">
        <v>628</v>
      </c>
      <c r="O10041" s="577">
        <v>14039725.65</v>
      </c>
      <c r="P10041" s="576">
        <v>163645057</v>
      </c>
      <c r="Q10041" t="str">
        <f t="shared" si="159"/>
        <v>5-Large C&amp;I</v>
      </c>
    </row>
    <row r="10042" spans="1:17" ht="15">
      <c r="A10042" s="578">
        <v>5</v>
      </c>
      <c r="B10042" s="579" t="s">
        <v>241</v>
      </c>
      <c r="C10042" s="580">
        <v>2024</v>
      </c>
      <c r="D10042" s="580">
        <v>5</v>
      </c>
      <c r="E10042" s="579" t="s">
        <v>570</v>
      </c>
      <c r="F10042" s="572">
        <v>5</v>
      </c>
      <c r="G10042" s="579" t="s">
        <v>442</v>
      </c>
      <c r="H10042" s="579" t="s">
        <v>404</v>
      </c>
      <c r="I10042" s="579" t="s">
        <v>405</v>
      </c>
      <c r="J10042" s="579" t="s">
        <v>548</v>
      </c>
      <c r="K10042" s="579" t="s">
        <v>392</v>
      </c>
      <c r="L10042" s="579" t="s">
        <v>528</v>
      </c>
      <c r="M10042" s="579" t="s">
        <v>444</v>
      </c>
      <c r="N10042" s="581">
        <v>1424</v>
      </c>
      <c r="O10042" s="582">
        <v>510475.79999999999</v>
      </c>
      <c r="P10042" s="581">
        <v>3788684</v>
      </c>
      <c r="Q10042" t="str">
        <f t="shared" si="159"/>
        <v>3-Small C&amp;I</v>
      </c>
    </row>
    <row r="10043" spans="1:17" ht="15">
      <c r="A10043" s="573">
        <v>5</v>
      </c>
      <c r="B10043" s="574" t="s">
        <v>241</v>
      </c>
      <c r="C10043" s="575">
        <v>2024</v>
      </c>
      <c r="D10043" s="575">
        <v>5</v>
      </c>
      <c r="E10043" s="574" t="s">
        <v>570</v>
      </c>
      <c r="F10043" s="585">
        <v>5</v>
      </c>
      <c r="G10043" s="574" t="s">
        <v>442</v>
      </c>
      <c r="H10043" s="574" t="s">
        <v>433</v>
      </c>
      <c r="I10043" s="574" t="s">
        <v>434</v>
      </c>
      <c r="J10043" s="574" t="s">
        <v>553</v>
      </c>
      <c r="K10043" s="574" t="s">
        <v>412</v>
      </c>
      <c r="L10043" s="574" t="s">
        <v>528</v>
      </c>
      <c r="M10043" s="574" t="s">
        <v>444</v>
      </c>
      <c r="N10043" s="576">
        <v>1</v>
      </c>
      <c r="O10043" s="577">
        <v>47.469999999999999</v>
      </c>
      <c r="P10043" s="576">
        <v>300</v>
      </c>
      <c r="Q10043" t="str">
        <f t="shared" si="159"/>
        <v>3-Small C&amp;I</v>
      </c>
    </row>
    <row r="10044" spans="1:17" ht="15">
      <c r="A10044" s="578">
        <v>5</v>
      </c>
      <c r="B10044" s="579" t="s">
        <v>241</v>
      </c>
      <c r="C10044" s="580">
        <v>2024</v>
      </c>
      <c r="D10044" s="580">
        <v>5</v>
      </c>
      <c r="E10044" s="579" t="s">
        <v>570</v>
      </c>
      <c r="F10044" s="572">
        <v>5</v>
      </c>
      <c r="G10044" s="579" t="s">
        <v>442</v>
      </c>
      <c r="H10044" s="579" t="s">
        <v>437</v>
      </c>
      <c r="I10044" s="579" t="s">
        <v>438</v>
      </c>
      <c r="J10044" s="579" t="s">
        <v>554</v>
      </c>
      <c r="K10044" s="579" t="s">
        <v>420</v>
      </c>
      <c r="L10044" s="579" t="s">
        <v>528</v>
      </c>
      <c r="M10044" s="579" t="s">
        <v>444</v>
      </c>
      <c r="N10044" s="581">
        <v>504</v>
      </c>
      <c r="O10044" s="582">
        <v>1507052.3600000001</v>
      </c>
      <c r="P10044" s="581">
        <v>12314565</v>
      </c>
      <c r="Q10044" t="str">
        <f t="shared" si="159"/>
        <v>4-Medium C&amp;I</v>
      </c>
    </row>
    <row r="10045" spans="1:17" ht="15">
      <c r="A10045" s="573">
        <v>5</v>
      </c>
      <c r="B10045" s="574" t="s">
        <v>241</v>
      </c>
      <c r="C10045" s="575">
        <v>2024</v>
      </c>
      <c r="D10045" s="575">
        <v>5</v>
      </c>
      <c r="E10045" s="574" t="s">
        <v>570</v>
      </c>
      <c r="F10045" s="585">
        <v>6</v>
      </c>
      <c r="G10045" s="574" t="s">
        <v>445</v>
      </c>
      <c r="H10045" s="574" t="s">
        <v>390</v>
      </c>
      <c r="I10045" s="574" t="s">
        <v>391</v>
      </c>
      <c r="J10045" s="574" t="s">
        <v>548</v>
      </c>
      <c r="K10045" s="574" t="s">
        <v>392</v>
      </c>
      <c r="L10045" s="574" t="s">
        <v>534</v>
      </c>
      <c r="M10045" s="574" t="s">
        <v>296</v>
      </c>
      <c r="N10045" s="576">
        <v>6</v>
      </c>
      <c r="O10045" s="577">
        <v>1087.21</v>
      </c>
      <c r="P10045" s="576">
        <v>3342</v>
      </c>
      <c r="Q10045" t="str">
        <f t="shared" si="159"/>
        <v>3-Small C&amp;I</v>
      </c>
    </row>
    <row r="10046" spans="1:17" ht="15">
      <c r="A10046" s="578">
        <v>5</v>
      </c>
      <c r="B10046" s="579" t="s">
        <v>241</v>
      </c>
      <c r="C10046" s="580">
        <v>2024</v>
      </c>
      <c r="D10046" s="580">
        <v>5</v>
      </c>
      <c r="E10046" s="579" t="s">
        <v>570</v>
      </c>
      <c r="F10046" s="572">
        <v>6</v>
      </c>
      <c r="G10046" s="579" t="s">
        <v>445</v>
      </c>
      <c r="H10046" s="579" t="s">
        <v>481</v>
      </c>
      <c r="I10046" s="579" t="s">
        <v>482</v>
      </c>
      <c r="J10046" s="579" t="s">
        <v>559</v>
      </c>
      <c r="K10046" s="579" t="s">
        <v>448</v>
      </c>
      <c r="L10046" s="579" t="s">
        <v>534</v>
      </c>
      <c r="M10046" s="579" t="s">
        <v>296</v>
      </c>
      <c r="N10046" s="581">
        <v>58</v>
      </c>
      <c r="O10046" s="582">
        <v>43026.779999999999</v>
      </c>
      <c r="P10046" s="581">
        <v>62678</v>
      </c>
      <c r="Q10046" t="str">
        <f t="shared" si="159"/>
        <v>Street</v>
      </c>
    </row>
    <row r="10047" spans="1:17" ht="15">
      <c r="A10047" s="573">
        <v>5</v>
      </c>
      <c r="B10047" s="574" t="s">
        <v>241</v>
      </c>
      <c r="C10047" s="575">
        <v>2024</v>
      </c>
      <c r="D10047" s="575">
        <v>5</v>
      </c>
      <c r="E10047" s="574" t="s">
        <v>570</v>
      </c>
      <c r="F10047" s="585">
        <v>6</v>
      </c>
      <c r="G10047" s="574" t="s">
        <v>445</v>
      </c>
      <c r="H10047" s="574" t="s">
        <v>483</v>
      </c>
      <c r="I10047" s="574" t="s">
        <v>484</v>
      </c>
      <c r="J10047" s="574" t="s">
        <v>559</v>
      </c>
      <c r="K10047" s="574" t="s">
        <v>448</v>
      </c>
      <c r="L10047" s="574" t="s">
        <v>534</v>
      </c>
      <c r="M10047" s="574" t="s">
        <v>296</v>
      </c>
      <c r="N10047" s="576">
        <v>100</v>
      </c>
      <c r="O10047" s="577">
        <v>41843.760000000002</v>
      </c>
      <c r="P10047" s="576">
        <v>56954</v>
      </c>
      <c r="Q10047" t="str">
        <f t="shared" si="159"/>
        <v>Street</v>
      </c>
    </row>
    <row r="10048" spans="1:17" ht="15">
      <c r="A10048" s="578">
        <v>5</v>
      </c>
      <c r="B10048" s="579" t="s">
        <v>241</v>
      </c>
      <c r="C10048" s="580">
        <v>2024</v>
      </c>
      <c r="D10048" s="580">
        <v>5</v>
      </c>
      <c r="E10048" s="579" t="s">
        <v>570</v>
      </c>
      <c r="F10048" s="572">
        <v>6</v>
      </c>
      <c r="G10048" s="579" t="s">
        <v>445</v>
      </c>
      <c r="H10048" s="579" t="s">
        <v>464</v>
      </c>
      <c r="I10048" s="579" t="s">
        <v>465</v>
      </c>
      <c r="J10048" s="579" t="s">
        <v>552</v>
      </c>
      <c r="K10048" s="579" t="s">
        <v>423</v>
      </c>
      <c r="L10048" s="579" t="s">
        <v>534</v>
      </c>
      <c r="M10048" s="579" t="s">
        <v>296</v>
      </c>
      <c r="N10048" s="581">
        <v>258</v>
      </c>
      <c r="O10048" s="582">
        <v>23828.720000000001</v>
      </c>
      <c r="P10048" s="581">
        <v>45417</v>
      </c>
      <c r="Q10048" t="str">
        <f t="shared" si="159"/>
        <v>Street</v>
      </c>
    </row>
    <row r="10049" spans="1:17" ht="15">
      <c r="A10049" s="573">
        <v>5</v>
      </c>
      <c r="B10049" s="574" t="s">
        <v>241</v>
      </c>
      <c r="C10049" s="575">
        <v>2024</v>
      </c>
      <c r="D10049" s="575">
        <v>5</v>
      </c>
      <c r="E10049" s="574" t="s">
        <v>570</v>
      </c>
      <c r="F10049" s="585">
        <v>6</v>
      </c>
      <c r="G10049" s="574" t="s">
        <v>445</v>
      </c>
      <c r="H10049" s="574" t="s">
        <v>466</v>
      </c>
      <c r="I10049" s="574" t="s">
        <v>467</v>
      </c>
      <c r="J10049" s="574" t="s">
        <v>552</v>
      </c>
      <c r="K10049" s="574" t="s">
        <v>423</v>
      </c>
      <c r="L10049" s="574" t="s">
        <v>534</v>
      </c>
      <c r="M10049" s="574" t="s">
        <v>296</v>
      </c>
      <c r="N10049" s="576">
        <v>523</v>
      </c>
      <c r="O10049" s="577">
        <v>51438.910000000003</v>
      </c>
      <c r="P10049" s="576">
        <v>86703</v>
      </c>
      <c r="Q10049" t="str">
        <f t="shared" si="159"/>
        <v>Street</v>
      </c>
    </row>
    <row r="10050" spans="1:17" ht="15">
      <c r="A10050" s="578">
        <v>5</v>
      </c>
      <c r="B10050" s="579" t="s">
        <v>241</v>
      </c>
      <c r="C10050" s="580">
        <v>2024</v>
      </c>
      <c r="D10050" s="580">
        <v>5</v>
      </c>
      <c r="E10050" s="579" t="s">
        <v>570</v>
      </c>
      <c r="F10050" s="572">
        <v>6</v>
      </c>
      <c r="G10050" s="579" t="s">
        <v>445</v>
      </c>
      <c r="H10050" s="579" t="s">
        <v>485</v>
      </c>
      <c r="I10050" s="579" t="s">
        <v>486</v>
      </c>
      <c r="J10050" s="579" t="s">
        <v>560</v>
      </c>
      <c r="K10050" s="579" t="s">
        <v>487</v>
      </c>
      <c r="L10050" s="579" t="s">
        <v>534</v>
      </c>
      <c r="M10050" s="579" t="s">
        <v>296</v>
      </c>
      <c r="N10050" s="581">
        <v>2</v>
      </c>
      <c r="O10050" s="582">
        <v>852.62</v>
      </c>
      <c r="P10050" s="581">
        <v>1046</v>
      </c>
      <c r="Q10050" t="str">
        <f t="shared" si="159"/>
        <v>Street</v>
      </c>
    </row>
    <row r="10051" spans="1:17" ht="15">
      <c r="A10051" s="573">
        <v>5</v>
      </c>
      <c r="B10051" s="574" t="s">
        <v>241</v>
      </c>
      <c r="C10051" s="575">
        <v>2024</v>
      </c>
      <c r="D10051" s="575">
        <v>5</v>
      </c>
      <c r="E10051" s="574" t="s">
        <v>570</v>
      </c>
      <c r="F10051" s="585">
        <v>6</v>
      </c>
      <c r="G10051" s="574" t="s">
        <v>445</v>
      </c>
      <c r="H10051" s="574" t="s">
        <v>488</v>
      </c>
      <c r="I10051" s="574" t="s">
        <v>489</v>
      </c>
      <c r="J10051" s="574" t="s">
        <v>560</v>
      </c>
      <c r="K10051" s="574" t="s">
        <v>487</v>
      </c>
      <c r="L10051" s="574" t="s">
        <v>534</v>
      </c>
      <c r="M10051" s="574" t="s">
        <v>296</v>
      </c>
      <c r="N10051" s="576">
        <v>2</v>
      </c>
      <c r="O10051" s="577">
        <v>17027.369999999999</v>
      </c>
      <c r="P10051" s="576">
        <v>29499</v>
      </c>
      <c r="Q10051" t="str">
        <f t="shared" si="159"/>
        <v>Street</v>
      </c>
    </row>
    <row r="10052" spans="1:17" ht="15">
      <c r="A10052" s="578">
        <v>5</v>
      </c>
      <c r="B10052" s="579" t="s">
        <v>241</v>
      </c>
      <c r="C10052" s="580">
        <v>2024</v>
      </c>
      <c r="D10052" s="580">
        <v>5</v>
      </c>
      <c r="E10052" s="579" t="s">
        <v>570</v>
      </c>
      <c r="F10052" s="572">
        <v>6</v>
      </c>
      <c r="G10052" s="579" t="s">
        <v>445</v>
      </c>
      <c r="H10052" s="579" t="s">
        <v>490</v>
      </c>
      <c r="I10052" s="579" t="s">
        <v>491</v>
      </c>
      <c r="J10052" s="579" t="s">
        <v>561</v>
      </c>
      <c r="K10052" s="579" t="s">
        <v>462</v>
      </c>
      <c r="L10052" s="579" t="s">
        <v>534</v>
      </c>
      <c r="M10052" s="579" t="s">
        <v>296</v>
      </c>
      <c r="N10052" s="581">
        <v>60</v>
      </c>
      <c r="O10052" s="582">
        <v>36702.809999999998</v>
      </c>
      <c r="P10052" s="581">
        <v>116202</v>
      </c>
      <c r="Q10052" t="str">
        <f t="shared" si="159"/>
        <v>Street</v>
      </c>
    </row>
    <row r="10053" spans="1:17" ht="15">
      <c r="A10053" s="573">
        <v>5</v>
      </c>
      <c r="B10053" s="574" t="s">
        <v>241</v>
      </c>
      <c r="C10053" s="575">
        <v>2024</v>
      </c>
      <c r="D10053" s="575">
        <v>5</v>
      </c>
      <c r="E10053" s="574" t="s">
        <v>570</v>
      </c>
      <c r="F10053" s="585">
        <v>6</v>
      </c>
      <c r="G10053" s="574" t="s">
        <v>445</v>
      </c>
      <c r="H10053" s="574" t="s">
        <v>492</v>
      </c>
      <c r="I10053" s="574" t="s">
        <v>493</v>
      </c>
      <c r="J10053" s="574" t="s">
        <v>561</v>
      </c>
      <c r="K10053" s="574" t="s">
        <v>462</v>
      </c>
      <c r="L10053" s="574" t="s">
        <v>534</v>
      </c>
      <c r="M10053" s="574" t="s">
        <v>296</v>
      </c>
      <c r="N10053" s="576">
        <v>10</v>
      </c>
      <c r="O10053" s="577">
        <v>405.56999999999999</v>
      </c>
      <c r="P10053" s="576">
        <v>1530</v>
      </c>
      <c r="Q10053" t="str">
        <f t="shared" si="159"/>
        <v>Street</v>
      </c>
    </row>
    <row r="10054" spans="1:17" ht="15">
      <c r="A10054" s="578">
        <v>5</v>
      </c>
      <c r="B10054" s="579" t="s">
        <v>241</v>
      </c>
      <c r="C10054" s="580">
        <v>2024</v>
      </c>
      <c r="D10054" s="580">
        <v>5</v>
      </c>
      <c r="E10054" s="579" t="s">
        <v>570</v>
      </c>
      <c r="F10054" s="572">
        <v>6</v>
      </c>
      <c r="G10054" s="579" t="s">
        <v>445</v>
      </c>
      <c r="H10054" s="579" t="s">
        <v>494</v>
      </c>
      <c r="I10054" s="579" t="s">
        <v>495</v>
      </c>
      <c r="J10054" s="579" t="s">
        <v>557</v>
      </c>
      <c r="K10054" s="579" t="s">
        <v>426</v>
      </c>
      <c r="L10054" s="579" t="s">
        <v>534</v>
      </c>
      <c r="M10054" s="579" t="s">
        <v>296</v>
      </c>
      <c r="N10054" s="581">
        <v>1</v>
      </c>
      <c r="O10054" s="582">
        <v>12.1</v>
      </c>
      <c r="P10054" s="581">
        <v>15</v>
      </c>
      <c r="Q10054" t="str">
        <f t="shared" si="159"/>
        <v>3-Small C&amp;I</v>
      </c>
    </row>
    <row r="10055" spans="1:17" ht="15">
      <c r="A10055" s="573">
        <v>5</v>
      </c>
      <c r="B10055" s="574" t="s">
        <v>241</v>
      </c>
      <c r="C10055" s="575">
        <v>2024</v>
      </c>
      <c r="D10055" s="575">
        <v>5</v>
      </c>
      <c r="E10055" s="574" t="s">
        <v>570</v>
      </c>
      <c r="F10055" s="585">
        <v>6</v>
      </c>
      <c r="G10055" s="574" t="s">
        <v>445</v>
      </c>
      <c r="H10055" s="574" t="s">
        <v>496</v>
      </c>
      <c r="I10055" s="574" t="s">
        <v>497</v>
      </c>
      <c r="J10055" s="574" t="s">
        <v>557</v>
      </c>
      <c r="K10055" s="574" t="s">
        <v>426</v>
      </c>
      <c r="L10055" s="574" t="s">
        <v>534</v>
      </c>
      <c r="M10055" s="574" t="s">
        <v>296</v>
      </c>
      <c r="N10055" s="576">
        <v>6</v>
      </c>
      <c r="O10055" s="577">
        <v>225.00999999999999</v>
      </c>
      <c r="P10055" s="576">
        <v>681</v>
      </c>
      <c r="Q10055" t="str">
        <f t="shared" si="159"/>
        <v>3-Small C&amp;I</v>
      </c>
    </row>
    <row r="10056" spans="1:17" ht="15">
      <c r="A10056" s="578">
        <v>5</v>
      </c>
      <c r="B10056" s="579" t="s">
        <v>241</v>
      </c>
      <c r="C10056" s="580">
        <v>2024</v>
      </c>
      <c r="D10056" s="580">
        <v>5</v>
      </c>
      <c r="E10056" s="579" t="s">
        <v>570</v>
      </c>
      <c r="F10056" s="572">
        <v>6</v>
      </c>
      <c r="G10056" s="579" t="s">
        <v>445</v>
      </c>
      <c r="H10056" s="579" t="s">
        <v>446</v>
      </c>
      <c r="I10056" s="579" t="s">
        <v>447</v>
      </c>
      <c r="J10056" s="579" t="s">
        <v>559</v>
      </c>
      <c r="K10056" s="579" t="s">
        <v>448</v>
      </c>
      <c r="L10056" s="579" t="s">
        <v>529</v>
      </c>
      <c r="M10056" s="579" t="s">
        <v>449</v>
      </c>
      <c r="N10056" s="581">
        <v>532</v>
      </c>
      <c r="O10056" s="582">
        <v>529347.20999999996</v>
      </c>
      <c r="P10056" s="581">
        <v>672627</v>
      </c>
      <c r="Q10056" t="str">
        <f t="shared" si="159"/>
        <v>Street</v>
      </c>
    </row>
    <row r="10057" spans="1:17" ht="15">
      <c r="A10057" s="573">
        <v>5</v>
      </c>
      <c r="B10057" s="574" t="s">
        <v>241</v>
      </c>
      <c r="C10057" s="575">
        <v>2024</v>
      </c>
      <c r="D10057" s="575">
        <v>5</v>
      </c>
      <c r="E10057" s="574" t="s">
        <v>570</v>
      </c>
      <c r="F10057" s="585">
        <v>6</v>
      </c>
      <c r="G10057" s="574" t="s">
        <v>445</v>
      </c>
      <c r="H10057" s="574" t="s">
        <v>421</v>
      </c>
      <c r="I10057" s="574" t="s">
        <v>422</v>
      </c>
      <c r="J10057" s="574" t="s">
        <v>552</v>
      </c>
      <c r="K10057" s="574" t="s">
        <v>423</v>
      </c>
      <c r="L10057" s="574" t="s">
        <v>529</v>
      </c>
      <c r="M10057" s="574" t="s">
        <v>449</v>
      </c>
      <c r="N10057" s="576">
        <v>1014</v>
      </c>
      <c r="O10057" s="577">
        <v>82703.009999999995</v>
      </c>
      <c r="P10057" s="576">
        <v>215352</v>
      </c>
      <c r="Q10057" t="str">
        <f t="shared" si="159"/>
        <v>Street</v>
      </c>
    </row>
    <row r="10058" spans="1:17" ht="15">
      <c r="A10058" s="578">
        <v>5</v>
      </c>
      <c r="B10058" s="579" t="s">
        <v>241</v>
      </c>
      <c r="C10058" s="580">
        <v>2024</v>
      </c>
      <c r="D10058" s="580">
        <v>5</v>
      </c>
      <c r="E10058" s="579" t="s">
        <v>570</v>
      </c>
      <c r="F10058" s="572">
        <v>6</v>
      </c>
      <c r="G10058" s="579" t="s">
        <v>445</v>
      </c>
      <c r="H10058" s="579" t="s">
        <v>498</v>
      </c>
      <c r="I10058" s="579" t="s">
        <v>499</v>
      </c>
      <c r="J10058" s="579" t="s">
        <v>562</v>
      </c>
      <c r="K10058" s="579" t="s">
        <v>500</v>
      </c>
      <c r="L10058" s="579" t="s">
        <v>529</v>
      </c>
      <c r="M10058" s="579" t="s">
        <v>449</v>
      </c>
      <c r="N10058" s="581">
        <v>5</v>
      </c>
      <c r="O10058" s="582">
        <v>8939.4699999999993</v>
      </c>
      <c r="P10058" s="581">
        <v>27211</v>
      </c>
      <c r="Q10058" t="str">
        <f t="shared" si="159"/>
        <v>Street</v>
      </c>
    </row>
    <row r="10059" spans="1:17" ht="15">
      <c r="A10059" s="573">
        <v>5</v>
      </c>
      <c r="B10059" s="574" t="s">
        <v>241</v>
      </c>
      <c r="C10059" s="575">
        <v>2024</v>
      </c>
      <c r="D10059" s="575">
        <v>5</v>
      </c>
      <c r="E10059" s="574" t="s">
        <v>570</v>
      </c>
      <c r="F10059" s="585">
        <v>6</v>
      </c>
      <c r="G10059" s="574" t="s">
        <v>445</v>
      </c>
      <c r="H10059" s="574" t="s">
        <v>501</v>
      </c>
      <c r="I10059" s="574" t="s">
        <v>502</v>
      </c>
      <c r="J10059" s="574" t="s">
        <v>560</v>
      </c>
      <c r="K10059" s="574" t="s">
        <v>487</v>
      </c>
      <c r="L10059" s="574" t="s">
        <v>529</v>
      </c>
      <c r="M10059" s="574" t="s">
        <v>449</v>
      </c>
      <c r="N10059" s="576">
        <v>6</v>
      </c>
      <c r="O10059" s="577">
        <v>1743.01</v>
      </c>
      <c r="P10059" s="576">
        <v>2858</v>
      </c>
      <c r="Q10059" t="str">
        <f t="shared" si="159"/>
        <v>Street</v>
      </c>
    </row>
    <row r="10060" spans="1:17" ht="15">
      <c r="A10060" s="578">
        <v>5</v>
      </c>
      <c r="B10060" s="579" t="s">
        <v>241</v>
      </c>
      <c r="C10060" s="580">
        <v>2024</v>
      </c>
      <c r="D10060" s="580">
        <v>5</v>
      </c>
      <c r="E10060" s="579" t="s">
        <v>570</v>
      </c>
      <c r="F10060" s="572">
        <v>6</v>
      </c>
      <c r="G10060" s="579" t="s">
        <v>445</v>
      </c>
      <c r="H10060" s="579" t="s">
        <v>503</v>
      </c>
      <c r="I10060" s="579" t="s">
        <v>504</v>
      </c>
      <c r="J10060" s="579" t="s">
        <v>561</v>
      </c>
      <c r="K10060" s="579" t="s">
        <v>462</v>
      </c>
      <c r="L10060" s="579" t="s">
        <v>529</v>
      </c>
      <c r="M10060" s="579" t="s">
        <v>449</v>
      </c>
      <c r="N10060" s="581">
        <v>447</v>
      </c>
      <c r="O10060" s="582">
        <v>277019.69</v>
      </c>
      <c r="P10060" s="581">
        <v>1947364</v>
      </c>
      <c r="Q10060" t="str">
        <f t="shared" si="159"/>
        <v>Street</v>
      </c>
    </row>
    <row r="10061" spans="1:17" ht="15">
      <c r="A10061" s="573">
        <v>5</v>
      </c>
      <c r="B10061" s="574" t="s">
        <v>241</v>
      </c>
      <c r="C10061" s="575">
        <v>2024</v>
      </c>
      <c r="D10061" s="575">
        <v>5</v>
      </c>
      <c r="E10061" s="574" t="s">
        <v>570</v>
      </c>
      <c r="F10061" s="585">
        <v>6</v>
      </c>
      <c r="G10061" s="574" t="s">
        <v>445</v>
      </c>
      <c r="H10061" s="574" t="s">
        <v>424</v>
      </c>
      <c r="I10061" s="574" t="s">
        <v>425</v>
      </c>
      <c r="J10061" s="574" t="s">
        <v>557</v>
      </c>
      <c r="K10061" s="574" t="s">
        <v>426</v>
      </c>
      <c r="L10061" s="574" t="s">
        <v>529</v>
      </c>
      <c r="M10061" s="574" t="s">
        <v>449</v>
      </c>
      <c r="N10061" s="576">
        <v>17</v>
      </c>
      <c r="O10061" s="577">
        <v>305.44</v>
      </c>
      <c r="P10061" s="576">
        <v>1340</v>
      </c>
      <c r="Q10061" t="str">
        <f t="shared" si="159"/>
        <v>3-Small C&amp;I</v>
      </c>
    </row>
    <row r="10062" spans="1:17" ht="15">
      <c r="A10062" s="578">
        <v>5</v>
      </c>
      <c r="B10062" s="579" t="s">
        <v>241</v>
      </c>
      <c r="C10062" s="580">
        <v>2024</v>
      </c>
      <c r="D10062" s="580">
        <v>5</v>
      </c>
      <c r="E10062" s="579" t="s">
        <v>570</v>
      </c>
      <c r="F10062" s="572">
        <v>6</v>
      </c>
      <c r="G10062" s="579" t="s">
        <v>445</v>
      </c>
      <c r="H10062" s="579" t="s">
        <v>505</v>
      </c>
      <c r="I10062" s="579" t="s">
        <v>506</v>
      </c>
      <c r="J10062" s="579" t="s">
        <v>563</v>
      </c>
      <c r="K10062" s="579" t="s">
        <v>452</v>
      </c>
      <c r="L10062" s="579" t="s">
        <v>534</v>
      </c>
      <c r="M10062" s="579" t="s">
        <v>296</v>
      </c>
      <c r="N10062" s="581">
        <v>1</v>
      </c>
      <c r="O10062" s="582">
        <v>1535.23</v>
      </c>
      <c r="P10062" s="581">
        <v>4476</v>
      </c>
      <c r="Q10062" t="str">
        <f t="shared" si="160" ref="Q10062:Q10125">VLOOKUP(TRIM(J10062),S:T,2,FALSE)</f>
        <v>Street</v>
      </c>
    </row>
    <row r="10063" spans="1:17" ht="15">
      <c r="A10063" s="573">
        <v>5</v>
      </c>
      <c r="B10063" s="574" t="s">
        <v>241</v>
      </c>
      <c r="C10063" s="575">
        <v>2024</v>
      </c>
      <c r="D10063" s="575">
        <v>5</v>
      </c>
      <c r="E10063" s="574" t="s">
        <v>570</v>
      </c>
      <c r="F10063" s="585">
        <v>6</v>
      </c>
      <c r="G10063" s="574" t="s">
        <v>445</v>
      </c>
      <c r="H10063" s="574" t="s">
        <v>450</v>
      </c>
      <c r="I10063" s="574" t="s">
        <v>451</v>
      </c>
      <c r="J10063" s="574" t="s">
        <v>563</v>
      </c>
      <c r="K10063" s="574" t="s">
        <v>452</v>
      </c>
      <c r="L10063" s="574" t="s">
        <v>529</v>
      </c>
      <c r="M10063" s="574" t="s">
        <v>449</v>
      </c>
      <c r="N10063" s="576">
        <v>10</v>
      </c>
      <c r="O10063" s="577">
        <v>787.88</v>
      </c>
      <c r="P10063" s="576">
        <v>3106</v>
      </c>
      <c r="Q10063" t="str">
        <f t="shared" si="160"/>
        <v>Street</v>
      </c>
    </row>
    <row r="10064" spans="1:17" ht="15">
      <c r="A10064" s="578">
        <v>5</v>
      </c>
      <c r="B10064" s="579" t="s">
        <v>241</v>
      </c>
      <c r="C10064" s="580">
        <v>2024</v>
      </c>
      <c r="D10064" s="580">
        <v>5</v>
      </c>
      <c r="E10064" s="579" t="s">
        <v>570</v>
      </c>
      <c r="F10064" s="572">
        <v>6</v>
      </c>
      <c r="G10064" s="579" t="s">
        <v>445</v>
      </c>
      <c r="H10064" s="579" t="s">
        <v>509</v>
      </c>
      <c r="I10064" s="579" t="s">
        <v>510</v>
      </c>
      <c r="J10064" s="579" t="s">
        <v>564</v>
      </c>
      <c r="K10064" s="579" t="s">
        <v>462</v>
      </c>
      <c r="L10064" s="579" t="s">
        <v>534</v>
      </c>
      <c r="M10064" s="579" t="s">
        <v>296</v>
      </c>
      <c r="N10064" s="581">
        <v>2</v>
      </c>
      <c r="O10064" s="582">
        <v>2071.54</v>
      </c>
      <c r="P10064" s="581">
        <v>374</v>
      </c>
      <c r="Q10064" t="str">
        <f t="shared" si="160"/>
        <v>Street</v>
      </c>
    </row>
    <row r="10065" spans="1:17" ht="15">
      <c r="A10065" s="573">
        <v>5</v>
      </c>
      <c r="B10065" s="574" t="s">
        <v>241</v>
      </c>
      <c r="C10065" s="575">
        <v>2024</v>
      </c>
      <c r="D10065" s="575">
        <v>5</v>
      </c>
      <c r="E10065" s="574" t="s">
        <v>570</v>
      </c>
      <c r="F10065" s="585">
        <v>6</v>
      </c>
      <c r="G10065" s="574" t="s">
        <v>445</v>
      </c>
      <c r="H10065" s="574" t="s">
        <v>511</v>
      </c>
      <c r="I10065" s="574" t="s">
        <v>512</v>
      </c>
      <c r="J10065" s="574" t="s">
        <v>564</v>
      </c>
      <c r="K10065" s="574" t="s">
        <v>462</v>
      </c>
      <c r="L10065" s="574" t="s">
        <v>529</v>
      </c>
      <c r="M10065" s="574" t="s">
        <v>449</v>
      </c>
      <c r="N10065" s="576">
        <v>3</v>
      </c>
      <c r="O10065" s="577">
        <v>1335.1300000000001</v>
      </c>
      <c r="P10065" s="576">
        <v>277</v>
      </c>
      <c r="Q10065" t="str">
        <f t="shared" si="160"/>
        <v>Street</v>
      </c>
    </row>
    <row r="10066" spans="1:17" ht="15">
      <c r="A10066" s="578">
        <v>5</v>
      </c>
      <c r="B10066" s="579" t="s">
        <v>241</v>
      </c>
      <c r="C10066" s="580">
        <v>2024</v>
      </c>
      <c r="D10066" s="580">
        <v>5</v>
      </c>
      <c r="E10066" s="579" t="s">
        <v>570</v>
      </c>
      <c r="F10066" s="572">
        <v>6</v>
      </c>
      <c r="G10066" s="579" t="s">
        <v>445</v>
      </c>
      <c r="H10066" s="579" t="s">
        <v>404</v>
      </c>
      <c r="I10066" s="579" t="s">
        <v>405</v>
      </c>
      <c r="J10066" s="579" t="s">
        <v>548</v>
      </c>
      <c r="K10066" s="579" t="s">
        <v>392</v>
      </c>
      <c r="L10066" s="579" t="s">
        <v>529</v>
      </c>
      <c r="M10066" s="579" t="s">
        <v>449</v>
      </c>
      <c r="N10066" s="581">
        <v>29</v>
      </c>
      <c r="O10066" s="582">
        <v>829.61000000000001</v>
      </c>
      <c r="P10066" s="581">
        <v>3990</v>
      </c>
      <c r="Q10066" t="str">
        <f t="shared" si="160"/>
        <v>3-Small C&amp;I</v>
      </c>
    </row>
    <row r="10067" spans="1:17" ht="15">
      <c r="A10067" s="573">
        <v>5</v>
      </c>
      <c r="B10067" s="574" t="s">
        <v>241</v>
      </c>
      <c r="C10067" s="575">
        <v>2024</v>
      </c>
      <c r="D10067" s="575">
        <v>5</v>
      </c>
      <c r="E10067" s="574" t="s">
        <v>570</v>
      </c>
      <c r="F10067" s="585">
        <v>10</v>
      </c>
      <c r="G10067" s="574" t="s">
        <v>453</v>
      </c>
      <c r="H10067" s="574" t="s">
        <v>384</v>
      </c>
      <c r="I10067" s="574" t="s">
        <v>385</v>
      </c>
      <c r="J10067" s="574" t="s">
        <v>547</v>
      </c>
      <c r="K10067" s="574" t="s">
        <v>386</v>
      </c>
      <c r="L10067" s="574" t="s">
        <v>530</v>
      </c>
      <c r="M10067" s="574" t="s">
        <v>454</v>
      </c>
      <c r="N10067" s="576">
        <v>30576</v>
      </c>
      <c r="O10067" s="577">
        <v>5361455.4699999997</v>
      </c>
      <c r="P10067" s="576">
        <v>15093685</v>
      </c>
      <c r="Q10067" t="str">
        <f t="shared" si="160"/>
        <v>1-Residential</v>
      </c>
    </row>
    <row r="10068" spans="1:17" ht="15">
      <c r="A10068" s="578">
        <v>5</v>
      </c>
      <c r="B10068" s="579" t="s">
        <v>241</v>
      </c>
      <c r="C10068" s="580">
        <v>2024</v>
      </c>
      <c r="D10068" s="580">
        <v>5</v>
      </c>
      <c r="E10068" s="579" t="s">
        <v>570</v>
      </c>
      <c r="F10068" s="572">
        <v>10</v>
      </c>
      <c r="G10068" s="579" t="s">
        <v>453</v>
      </c>
      <c r="H10068" s="579" t="s">
        <v>388</v>
      </c>
      <c r="I10068" s="579" t="s">
        <v>389</v>
      </c>
      <c r="J10068" s="579" t="s">
        <v>547</v>
      </c>
      <c r="K10068" s="579" t="s">
        <v>386</v>
      </c>
      <c r="L10068" s="579" t="s">
        <v>530</v>
      </c>
      <c r="M10068" s="579" t="s">
        <v>454</v>
      </c>
      <c r="N10068" s="581">
        <v>15</v>
      </c>
      <c r="O10068" s="582">
        <v>2320.8200000000002</v>
      </c>
      <c r="P10068" s="581">
        <v>7514</v>
      </c>
      <c r="Q10068" t="str">
        <f t="shared" si="160"/>
        <v>1-Residential</v>
      </c>
    </row>
    <row r="10069" spans="1:17" ht="15">
      <c r="A10069" s="573">
        <v>5</v>
      </c>
      <c r="B10069" s="574" t="s">
        <v>241</v>
      </c>
      <c r="C10069" s="575">
        <v>2024</v>
      </c>
      <c r="D10069" s="575">
        <v>5</v>
      </c>
      <c r="E10069" s="574" t="s">
        <v>570</v>
      </c>
      <c r="F10069" s="585">
        <v>10</v>
      </c>
      <c r="G10069" s="574" t="s">
        <v>453</v>
      </c>
      <c r="H10069" s="574" t="s">
        <v>390</v>
      </c>
      <c r="I10069" s="574" t="s">
        <v>391</v>
      </c>
      <c r="J10069" s="574" t="s">
        <v>548</v>
      </c>
      <c r="K10069" s="574" t="s">
        <v>392</v>
      </c>
      <c r="L10069" s="574" t="s">
        <v>530</v>
      </c>
      <c r="M10069" s="574" t="s">
        <v>454</v>
      </c>
      <c r="N10069" s="576">
        <v>10</v>
      </c>
      <c r="O10069" s="577">
        <v>1260.8599999999999</v>
      </c>
      <c r="P10069" s="576">
        <v>3759</v>
      </c>
      <c r="Q10069" t="str">
        <f t="shared" si="160"/>
        <v>3-Small C&amp;I</v>
      </c>
    </row>
    <row r="10070" spans="1:17" ht="15">
      <c r="A10070" s="578">
        <v>5</v>
      </c>
      <c r="B10070" s="579" t="s">
        <v>241</v>
      </c>
      <c r="C10070" s="580">
        <v>2024</v>
      </c>
      <c r="D10070" s="580">
        <v>5</v>
      </c>
      <c r="E10070" s="579" t="s">
        <v>570</v>
      </c>
      <c r="F10070" s="572">
        <v>10</v>
      </c>
      <c r="G10070" s="579" t="s">
        <v>453</v>
      </c>
      <c r="H10070" s="579" t="s">
        <v>393</v>
      </c>
      <c r="I10070" s="579" t="s">
        <v>394</v>
      </c>
      <c r="J10070" s="579" t="s">
        <v>549</v>
      </c>
      <c r="K10070" s="579" t="s">
        <v>395</v>
      </c>
      <c r="L10070" s="579" t="s">
        <v>530</v>
      </c>
      <c r="M10070" s="579" t="s">
        <v>454</v>
      </c>
      <c r="N10070" s="581">
        <v>5700</v>
      </c>
      <c r="O10070" s="582">
        <v>766017.04000000004</v>
      </c>
      <c r="P10070" s="581">
        <v>3279649</v>
      </c>
      <c r="Q10070" t="str">
        <f t="shared" si="160"/>
        <v>2-Low Income Residential</v>
      </c>
    </row>
    <row r="10071" spans="1:17" ht="15">
      <c r="A10071" s="573">
        <v>5</v>
      </c>
      <c r="B10071" s="574" t="s">
        <v>241</v>
      </c>
      <c r="C10071" s="575">
        <v>2024</v>
      </c>
      <c r="D10071" s="575">
        <v>5</v>
      </c>
      <c r="E10071" s="574" t="s">
        <v>570</v>
      </c>
      <c r="F10071" s="585">
        <v>10</v>
      </c>
      <c r="G10071" s="574" t="s">
        <v>453</v>
      </c>
      <c r="H10071" s="574" t="s">
        <v>458</v>
      </c>
      <c r="I10071" s="574" t="s">
        <v>459</v>
      </c>
      <c r="J10071" s="574" t="s">
        <v>549</v>
      </c>
      <c r="K10071" s="574" t="s">
        <v>395</v>
      </c>
      <c r="L10071" s="574" t="s">
        <v>530</v>
      </c>
      <c r="M10071" s="574" t="s">
        <v>454</v>
      </c>
      <c r="N10071" s="576">
        <v>15</v>
      </c>
      <c r="O10071" s="577">
        <v>1719.8299999999999</v>
      </c>
      <c r="P10071" s="576">
        <v>8542</v>
      </c>
      <c r="Q10071" t="str">
        <f t="shared" si="160"/>
        <v>2-Low Income Residential</v>
      </c>
    </row>
    <row r="10072" spans="1:17" ht="15">
      <c r="A10072" s="578">
        <v>5</v>
      </c>
      <c r="B10072" s="579" t="s">
        <v>241</v>
      </c>
      <c r="C10072" s="580">
        <v>2024</v>
      </c>
      <c r="D10072" s="580">
        <v>5</v>
      </c>
      <c r="E10072" s="579" t="s">
        <v>570</v>
      </c>
      <c r="F10072" s="572">
        <v>10</v>
      </c>
      <c r="G10072" s="579" t="s">
        <v>453</v>
      </c>
      <c r="H10072" s="579" t="s">
        <v>464</v>
      </c>
      <c r="I10072" s="579" t="s">
        <v>465</v>
      </c>
      <c r="J10072" s="579" t="s">
        <v>552</v>
      </c>
      <c r="K10072" s="579" t="s">
        <v>423</v>
      </c>
      <c r="L10072" s="579" t="s">
        <v>530</v>
      </c>
      <c r="M10072" s="579" t="s">
        <v>454</v>
      </c>
      <c r="N10072" s="581">
        <v>2</v>
      </c>
      <c r="O10072" s="582">
        <v>81.920000000000002</v>
      </c>
      <c r="P10072" s="581">
        <v>111</v>
      </c>
      <c r="Q10072" t="str">
        <f t="shared" si="160"/>
        <v>Street</v>
      </c>
    </row>
    <row r="10073" spans="1:17" ht="15">
      <c r="A10073" s="573">
        <v>5</v>
      </c>
      <c r="B10073" s="574" t="s">
        <v>241</v>
      </c>
      <c r="C10073" s="575">
        <v>2024</v>
      </c>
      <c r="D10073" s="575">
        <v>5</v>
      </c>
      <c r="E10073" s="574" t="s">
        <v>570</v>
      </c>
      <c r="F10073" s="585">
        <v>10</v>
      </c>
      <c r="G10073" s="574" t="s">
        <v>453</v>
      </c>
      <c r="H10073" s="574" t="s">
        <v>466</v>
      </c>
      <c r="I10073" s="574" t="s">
        <v>467</v>
      </c>
      <c r="J10073" s="574" t="s">
        <v>552</v>
      </c>
      <c r="K10073" s="574" t="s">
        <v>423</v>
      </c>
      <c r="L10073" s="574" t="s">
        <v>530</v>
      </c>
      <c r="M10073" s="574" t="s">
        <v>454</v>
      </c>
      <c r="N10073" s="576">
        <v>25</v>
      </c>
      <c r="O10073" s="577">
        <v>537.23000000000002</v>
      </c>
      <c r="P10073" s="576">
        <v>940</v>
      </c>
      <c r="Q10073" t="str">
        <f t="shared" si="160"/>
        <v>Street</v>
      </c>
    </row>
    <row r="10074" spans="1:17" ht="15">
      <c r="A10074" s="578">
        <v>5</v>
      </c>
      <c r="B10074" s="579" t="s">
        <v>241</v>
      </c>
      <c r="C10074" s="580">
        <v>2024</v>
      </c>
      <c r="D10074" s="580">
        <v>5</v>
      </c>
      <c r="E10074" s="579" t="s">
        <v>570</v>
      </c>
      <c r="F10074" s="572">
        <v>10</v>
      </c>
      <c r="G10074" s="579" t="s">
        <v>453</v>
      </c>
      <c r="H10074" s="579" t="s">
        <v>421</v>
      </c>
      <c r="I10074" s="579" t="s">
        <v>422</v>
      </c>
      <c r="J10074" s="579" t="s">
        <v>552</v>
      </c>
      <c r="K10074" s="579" t="s">
        <v>423</v>
      </c>
      <c r="L10074" s="579" t="s">
        <v>531</v>
      </c>
      <c r="M10074" s="579" t="s">
        <v>455</v>
      </c>
      <c r="N10074" s="581">
        <v>3</v>
      </c>
      <c r="O10074" s="582">
        <v>97.180000000000007</v>
      </c>
      <c r="P10074" s="581">
        <v>286</v>
      </c>
      <c r="Q10074" t="str">
        <f t="shared" si="160"/>
        <v>Street</v>
      </c>
    </row>
    <row r="10075" spans="1:17" ht="15">
      <c r="A10075" s="573">
        <v>5</v>
      </c>
      <c r="B10075" s="574" t="s">
        <v>241</v>
      </c>
      <c r="C10075" s="575">
        <v>2024</v>
      </c>
      <c r="D10075" s="575">
        <v>5</v>
      </c>
      <c r="E10075" s="574" t="s">
        <v>570</v>
      </c>
      <c r="F10075" s="585">
        <v>10</v>
      </c>
      <c r="G10075" s="574" t="s">
        <v>453</v>
      </c>
      <c r="H10075" s="574" t="s">
        <v>399</v>
      </c>
      <c r="I10075" s="574" t="s">
        <v>400</v>
      </c>
      <c r="J10075" s="574" t="s">
        <v>547</v>
      </c>
      <c r="K10075" s="574" t="s">
        <v>386</v>
      </c>
      <c r="L10075" s="574" t="s">
        <v>531</v>
      </c>
      <c r="M10075" s="574" t="s">
        <v>455</v>
      </c>
      <c r="N10075" s="576">
        <v>36222</v>
      </c>
      <c r="O10075" s="577">
        <v>3646738.6000000001</v>
      </c>
      <c r="P10075" s="576">
        <v>21192282</v>
      </c>
      <c r="Q10075" t="str">
        <f t="shared" si="160"/>
        <v>1-Residential</v>
      </c>
    </row>
    <row r="10076" spans="1:17" ht="15">
      <c r="A10076" s="578">
        <v>5</v>
      </c>
      <c r="B10076" s="579" t="s">
        <v>241</v>
      </c>
      <c r="C10076" s="580">
        <v>2024</v>
      </c>
      <c r="D10076" s="580">
        <v>5</v>
      </c>
      <c r="E10076" s="579" t="s">
        <v>570</v>
      </c>
      <c r="F10076" s="572">
        <v>10</v>
      </c>
      <c r="G10076" s="579" t="s">
        <v>453</v>
      </c>
      <c r="H10076" s="579" t="s">
        <v>402</v>
      </c>
      <c r="I10076" s="579" t="s">
        <v>403</v>
      </c>
      <c r="J10076" s="579" t="s">
        <v>549</v>
      </c>
      <c r="K10076" s="579" t="s">
        <v>395</v>
      </c>
      <c r="L10076" s="579" t="s">
        <v>531</v>
      </c>
      <c r="M10076" s="579" t="s">
        <v>455</v>
      </c>
      <c r="N10076" s="581">
        <v>6226</v>
      </c>
      <c r="O10076" s="582">
        <v>192694.67000000001</v>
      </c>
      <c r="P10076" s="581">
        <v>3761060</v>
      </c>
      <c r="Q10076" t="str">
        <f t="shared" si="160"/>
        <v>2-Low Income Residential</v>
      </c>
    </row>
    <row r="10077" spans="1:17" ht="15">
      <c r="A10077" s="573">
        <v>5</v>
      </c>
      <c r="B10077" s="574" t="s">
        <v>241</v>
      </c>
      <c r="C10077" s="575">
        <v>2024</v>
      </c>
      <c r="D10077" s="575">
        <v>5</v>
      </c>
      <c r="E10077" s="574" t="s">
        <v>570</v>
      </c>
      <c r="F10077" s="585">
        <v>10</v>
      </c>
      <c r="G10077" s="574" t="s">
        <v>453</v>
      </c>
      <c r="H10077" s="574" t="s">
        <v>404</v>
      </c>
      <c r="I10077" s="574" t="s">
        <v>405</v>
      </c>
      <c r="J10077" s="574" t="s">
        <v>548</v>
      </c>
      <c r="K10077" s="574" t="s">
        <v>392</v>
      </c>
      <c r="L10077" s="574" t="s">
        <v>531</v>
      </c>
      <c r="M10077" s="574" t="s">
        <v>455</v>
      </c>
      <c r="N10077" s="576">
        <v>16</v>
      </c>
      <c r="O10077" s="577">
        <v>2432.7800000000002</v>
      </c>
      <c r="P10077" s="576">
        <v>16863</v>
      </c>
      <c r="Q10077" t="str">
        <f t="shared" si="160"/>
        <v>3-Small C&amp;I</v>
      </c>
    </row>
    <row r="10078" spans="1:17" ht="15">
      <c r="A10078" s="578">
        <v>5</v>
      </c>
      <c r="B10078" s="579" t="s">
        <v>241</v>
      </c>
      <c r="C10078" s="580">
        <v>2024</v>
      </c>
      <c r="D10078" s="580">
        <v>5</v>
      </c>
      <c r="E10078" s="579" t="s">
        <v>570</v>
      </c>
      <c r="F10078" s="572">
        <v>60</v>
      </c>
      <c r="G10078" s="579" t="s">
        <v>456</v>
      </c>
      <c r="H10078" s="579" t="s">
        <v>481</v>
      </c>
      <c r="I10078" s="579" t="s">
        <v>482</v>
      </c>
      <c r="J10078" s="579" t="s">
        <v>559</v>
      </c>
      <c r="K10078" s="579" t="s">
        <v>448</v>
      </c>
      <c r="L10078" s="579" t="s">
        <v>535</v>
      </c>
      <c r="M10078" s="579" t="s">
        <v>513</v>
      </c>
      <c r="N10078" s="581">
        <v>4</v>
      </c>
      <c r="O10078" s="582">
        <v>185.16</v>
      </c>
      <c r="P10078" s="581">
        <v>358</v>
      </c>
      <c r="Q10078" t="str">
        <f t="shared" si="160"/>
        <v>Street</v>
      </c>
    </row>
    <row r="10079" spans="1:17" ht="15">
      <c r="A10079" s="573">
        <v>5</v>
      </c>
      <c r="B10079" s="574" t="s">
        <v>241</v>
      </c>
      <c r="C10079" s="575">
        <v>2024</v>
      </c>
      <c r="D10079" s="575">
        <v>5</v>
      </c>
      <c r="E10079" s="574" t="s">
        <v>570</v>
      </c>
      <c r="F10079" s="585">
        <v>60</v>
      </c>
      <c r="G10079" s="574" t="s">
        <v>456</v>
      </c>
      <c r="H10079" s="574" t="s">
        <v>483</v>
      </c>
      <c r="I10079" s="574" t="s">
        <v>484</v>
      </c>
      <c r="J10079" s="574" t="s">
        <v>559</v>
      </c>
      <c r="K10079" s="574" t="s">
        <v>448</v>
      </c>
      <c r="L10079" s="574" t="s">
        <v>535</v>
      </c>
      <c r="M10079" s="574" t="s">
        <v>513</v>
      </c>
      <c r="N10079" s="576">
        <v>27</v>
      </c>
      <c r="O10079" s="577">
        <v>1160.28</v>
      </c>
      <c r="P10079" s="576">
        <v>1265</v>
      </c>
      <c r="Q10079" t="str">
        <f t="shared" si="160"/>
        <v>Street</v>
      </c>
    </row>
    <row r="10080" spans="1:17" ht="15">
      <c r="A10080" s="578">
        <v>5</v>
      </c>
      <c r="B10080" s="579" t="s">
        <v>241</v>
      </c>
      <c r="C10080" s="580">
        <v>2024</v>
      </c>
      <c r="D10080" s="580">
        <v>5</v>
      </c>
      <c r="E10080" s="579" t="s">
        <v>570</v>
      </c>
      <c r="F10080" s="572">
        <v>60</v>
      </c>
      <c r="G10080" s="579" t="s">
        <v>456</v>
      </c>
      <c r="H10080" s="579" t="s">
        <v>446</v>
      </c>
      <c r="I10080" s="579" t="s">
        <v>447</v>
      </c>
      <c r="J10080" s="579" t="s">
        <v>559</v>
      </c>
      <c r="K10080" s="579" t="s">
        <v>448</v>
      </c>
      <c r="L10080" s="579" t="s">
        <v>532</v>
      </c>
      <c r="M10080" s="579" t="s">
        <v>457</v>
      </c>
      <c r="N10080" s="581">
        <v>52</v>
      </c>
      <c r="O10080" s="582">
        <v>9001.5900000000001</v>
      </c>
      <c r="P10080" s="581">
        <v>9885</v>
      </c>
      <c r="Q10080" t="str">
        <f t="shared" si="160"/>
        <v>Street</v>
      </c>
    </row>
    <row r="10081" spans="1:17" ht="15">
      <c r="A10081" s="573">
        <v>5</v>
      </c>
      <c r="B10081" s="574" t="s">
        <v>241</v>
      </c>
      <c r="C10081" s="575">
        <v>2024</v>
      </c>
      <c r="D10081" s="575">
        <v>5</v>
      </c>
      <c r="E10081" s="574" t="s">
        <v>570</v>
      </c>
      <c r="F10081" s="585">
        <v>60</v>
      </c>
      <c r="G10081" s="574" t="s">
        <v>456</v>
      </c>
      <c r="H10081" s="574" t="s">
        <v>424</v>
      </c>
      <c r="I10081" s="574" t="s">
        <v>425</v>
      </c>
      <c r="J10081" s="574" t="s">
        <v>557</v>
      </c>
      <c r="K10081" s="574" t="s">
        <v>426</v>
      </c>
      <c r="L10081" s="574" t="s">
        <v>532</v>
      </c>
      <c r="M10081" s="574" t="s">
        <v>457</v>
      </c>
      <c r="N10081" s="576">
        <v>1</v>
      </c>
      <c r="O10081" s="577">
        <v>8.0700000000000003</v>
      </c>
      <c r="P10081" s="576">
        <v>7</v>
      </c>
      <c r="Q10081" t="str">
        <f t="shared" si="160"/>
        <v>3-Small C&amp;I</v>
      </c>
    </row>
    <row r="10082" spans="1:17" ht="15">
      <c r="A10082" s="578">
        <v>5</v>
      </c>
      <c r="B10082" s="579" t="s">
        <v>241</v>
      </c>
      <c r="C10082" s="580">
        <v>2024</v>
      </c>
      <c r="D10082" s="580">
        <v>5</v>
      </c>
      <c r="E10082" s="579" t="s">
        <v>570</v>
      </c>
      <c r="F10082" s="572">
        <v>60</v>
      </c>
      <c r="G10082" s="579" t="s">
        <v>456</v>
      </c>
      <c r="H10082" s="579" t="s">
        <v>450</v>
      </c>
      <c r="I10082" s="579" t="s">
        <v>451</v>
      </c>
      <c r="J10082" s="579" t="s">
        <v>563</v>
      </c>
      <c r="K10082" s="579" t="s">
        <v>452</v>
      </c>
      <c r="L10082" s="579" t="s">
        <v>532</v>
      </c>
      <c r="M10082" s="579" t="s">
        <v>457</v>
      </c>
      <c r="N10082" s="581">
        <v>4</v>
      </c>
      <c r="O10082" s="582">
        <v>73.920000000000002</v>
      </c>
      <c r="P10082" s="581">
        <v>294</v>
      </c>
      <c r="Q10082" t="str">
        <f t="shared" si="160"/>
        <v>Street</v>
      </c>
    </row>
    <row r="10083" spans="1:17" ht="15">
      <c r="A10083" s="573">
        <v>5</v>
      </c>
      <c r="B10083" s="574" t="s">
        <v>241</v>
      </c>
      <c r="C10083" s="575">
        <v>2024</v>
      </c>
      <c r="D10083" s="575">
        <v>5</v>
      </c>
      <c r="E10083" s="574" t="s">
        <v>570</v>
      </c>
      <c r="F10083" s="585">
        <v>71</v>
      </c>
      <c r="G10083" s="574" t="s">
        <v>456</v>
      </c>
      <c r="H10083" s="574" t="s">
        <v>384</v>
      </c>
      <c r="I10083" s="574" t="s">
        <v>385</v>
      </c>
      <c r="J10083" s="574" t="s">
        <v>547</v>
      </c>
      <c r="K10083" s="574" t="s">
        <v>386</v>
      </c>
      <c r="L10083" s="574" t="s">
        <v>536</v>
      </c>
      <c r="M10083" s="574" t="s">
        <v>514</v>
      </c>
      <c r="N10083" s="576">
        <v>1</v>
      </c>
      <c r="O10083" s="577">
        <v>7</v>
      </c>
      <c r="P10083" s="576">
        <v>0</v>
      </c>
      <c r="Q10083" t="str">
        <f t="shared" si="160"/>
        <v>1-Residential</v>
      </c>
    </row>
    <row r="10084" spans="1:17" ht="15">
      <c r="A10084" s="578">
        <v>5</v>
      </c>
      <c r="B10084" s="579" t="s">
        <v>241</v>
      </c>
      <c r="C10084" s="580">
        <v>2024</v>
      </c>
      <c r="D10084" s="580">
        <v>5</v>
      </c>
      <c r="E10084" s="579" t="s">
        <v>570</v>
      </c>
      <c r="F10084" s="572">
        <v>72</v>
      </c>
      <c r="G10084" s="579" t="s">
        <v>456</v>
      </c>
      <c r="H10084" s="579" t="s">
        <v>384</v>
      </c>
      <c r="I10084" s="579" t="s">
        <v>385</v>
      </c>
      <c r="J10084" s="579" t="s">
        <v>547</v>
      </c>
      <c r="K10084" s="579" t="s">
        <v>386</v>
      </c>
      <c r="L10084" s="579" t="s">
        <v>537</v>
      </c>
      <c r="M10084" s="579" t="s">
        <v>515</v>
      </c>
      <c r="N10084" s="581">
        <v>1</v>
      </c>
      <c r="O10084" s="582">
        <v>162.91</v>
      </c>
      <c r="P10084" s="581">
        <v>447</v>
      </c>
      <c r="Q10084" t="str">
        <f t="shared" si="160"/>
        <v>1-Residential</v>
      </c>
    </row>
    <row r="10085" spans="1:17" ht="15">
      <c r="A10085" s="573">
        <v>5</v>
      </c>
      <c r="B10085" s="574" t="s">
        <v>241</v>
      </c>
      <c r="C10085" s="575">
        <v>2024</v>
      </c>
      <c r="D10085" s="575">
        <v>5</v>
      </c>
      <c r="E10085" s="574" t="s">
        <v>570</v>
      </c>
      <c r="F10085" s="585">
        <v>72</v>
      </c>
      <c r="G10085" s="574" t="s">
        <v>456</v>
      </c>
      <c r="H10085" s="574" t="s">
        <v>390</v>
      </c>
      <c r="I10085" s="574" t="s">
        <v>391</v>
      </c>
      <c r="J10085" s="574" t="s">
        <v>548</v>
      </c>
      <c r="K10085" s="574" t="s">
        <v>392</v>
      </c>
      <c r="L10085" s="574" t="s">
        <v>537</v>
      </c>
      <c r="M10085" s="574" t="s">
        <v>515</v>
      </c>
      <c r="N10085" s="576">
        <v>1</v>
      </c>
      <c r="O10085" s="577">
        <v>4792.0600000000004</v>
      </c>
      <c r="P10085" s="576">
        <v>15506</v>
      </c>
      <c r="Q10085" t="str">
        <f t="shared" si="160"/>
        <v>3-Small C&amp;I</v>
      </c>
    </row>
    <row r="10086" spans="1:17" ht="15">
      <c r="A10086" s="578">
        <v>5</v>
      </c>
      <c r="B10086" s="579" t="s">
        <v>241</v>
      </c>
      <c r="C10086" s="580">
        <v>2024</v>
      </c>
      <c r="D10086" s="580">
        <v>5</v>
      </c>
      <c r="E10086" s="579" t="s">
        <v>570</v>
      </c>
      <c r="F10086" s="572">
        <v>75</v>
      </c>
      <c r="G10086" s="579" t="s">
        <v>456</v>
      </c>
      <c r="H10086" s="579" t="s">
        <v>418</v>
      </c>
      <c r="I10086" s="579" t="s">
        <v>419</v>
      </c>
      <c r="J10086" s="579" t="s">
        <v>554</v>
      </c>
      <c r="K10086" s="579" t="s">
        <v>420</v>
      </c>
      <c r="L10086" s="579" t="s">
        <v>538</v>
      </c>
      <c r="M10086" s="579" t="s">
        <v>516</v>
      </c>
      <c r="N10086" s="581">
        <v>1</v>
      </c>
      <c r="O10086" s="582">
        <v>2625.79</v>
      </c>
      <c r="P10086" s="581">
        <v>11160</v>
      </c>
      <c r="Q10086" t="str">
        <f t="shared" si="160"/>
        <v>4-Medium C&amp;I</v>
      </c>
    </row>
    <row r="10087" spans="1:17" ht="15">
      <c r="A10087" s="573">
        <v>5</v>
      </c>
      <c r="B10087" s="574" t="s">
        <v>241</v>
      </c>
      <c r="C10087" s="575">
        <v>2024</v>
      </c>
      <c r="D10087" s="575">
        <v>5</v>
      </c>
      <c r="E10087" s="574" t="s">
        <v>570</v>
      </c>
      <c r="F10087" s="585">
        <v>75</v>
      </c>
      <c r="G10087" s="574" t="s">
        <v>456</v>
      </c>
      <c r="H10087" s="574" t="s">
        <v>428</v>
      </c>
      <c r="I10087" s="574" t="s">
        <v>429</v>
      </c>
      <c r="J10087" s="574" t="s">
        <v>558</v>
      </c>
      <c r="K10087" s="574" t="s">
        <v>430</v>
      </c>
      <c r="L10087" s="574" t="s">
        <v>538</v>
      </c>
      <c r="M10087" s="574" t="s">
        <v>516</v>
      </c>
      <c r="N10087" s="576">
        <v>1</v>
      </c>
      <c r="O10087" s="577">
        <v>20678.490000000002</v>
      </c>
      <c r="P10087" s="576">
        <v>113400</v>
      </c>
      <c r="Q10087" t="str">
        <f t="shared" si="160"/>
        <v>5-Large C&amp;I</v>
      </c>
    </row>
    <row r="10088" spans="1:17" ht="15">
      <c r="A10088" s="578">
        <v>5</v>
      </c>
      <c r="B10088" s="579" t="s">
        <v>241</v>
      </c>
      <c r="C10088" s="580">
        <v>2024</v>
      </c>
      <c r="D10088" s="580">
        <v>5</v>
      </c>
      <c r="E10088" s="579" t="s">
        <v>570</v>
      </c>
      <c r="F10088" s="572">
        <v>75</v>
      </c>
      <c r="G10088" s="579" t="s">
        <v>456</v>
      </c>
      <c r="H10088" s="579" t="s">
        <v>404</v>
      </c>
      <c r="I10088" s="579" t="s">
        <v>405</v>
      </c>
      <c r="J10088" s="579" t="s">
        <v>548</v>
      </c>
      <c r="K10088" s="579" t="s">
        <v>392</v>
      </c>
      <c r="L10088" s="579" t="s">
        <v>539</v>
      </c>
      <c r="M10088" s="579" t="s">
        <v>463</v>
      </c>
      <c r="N10088" s="581">
        <v>7</v>
      </c>
      <c r="O10088" s="582">
        <v>1971.1800000000001</v>
      </c>
      <c r="P10088" s="581">
        <v>14280</v>
      </c>
      <c r="Q10088" t="str">
        <f t="shared" si="160"/>
        <v>3-Small C&amp;I</v>
      </c>
    </row>
    <row r="10089" spans="1:17" ht="15">
      <c r="A10089" s="573">
        <v>5</v>
      </c>
      <c r="B10089" s="574" t="s">
        <v>241</v>
      </c>
      <c r="C10089" s="575">
        <v>2024</v>
      </c>
      <c r="D10089" s="575">
        <v>5</v>
      </c>
      <c r="E10089" s="574" t="s">
        <v>570</v>
      </c>
      <c r="F10089" s="585">
        <v>75</v>
      </c>
      <c r="G10089" s="574" t="s">
        <v>456</v>
      </c>
      <c r="H10089" s="574" t="s">
        <v>437</v>
      </c>
      <c r="I10089" s="574" t="s">
        <v>438</v>
      </c>
      <c r="J10089" s="574" t="s">
        <v>554</v>
      </c>
      <c r="K10089" s="574" t="s">
        <v>420</v>
      </c>
      <c r="L10089" s="574" t="s">
        <v>539</v>
      </c>
      <c r="M10089" s="574" t="s">
        <v>463</v>
      </c>
      <c r="N10089" s="576">
        <v>2</v>
      </c>
      <c r="O10089" s="577">
        <v>3995.2199999999998</v>
      </c>
      <c r="P10089" s="576">
        <v>34090</v>
      </c>
      <c r="Q10089" t="str">
        <f t="shared" si="160"/>
        <v>4-Medium C&amp;I</v>
      </c>
    </row>
    <row r="10090" spans="1:17" ht="15">
      <c r="A10090" s="578">
        <v>5</v>
      </c>
      <c r="B10090" s="579" t="s">
        <v>241</v>
      </c>
      <c r="C10090" s="580">
        <v>2024</v>
      </c>
      <c r="D10090" s="580">
        <v>5</v>
      </c>
      <c r="E10090" s="579" t="s">
        <v>570</v>
      </c>
      <c r="F10090" s="572">
        <v>77</v>
      </c>
      <c r="G10090" s="579" t="s">
        <v>456</v>
      </c>
      <c r="H10090" s="579" t="s">
        <v>390</v>
      </c>
      <c r="I10090" s="579" t="s">
        <v>391</v>
      </c>
      <c r="J10090" s="579" t="s">
        <v>548</v>
      </c>
      <c r="K10090" s="579" t="s">
        <v>392</v>
      </c>
      <c r="L10090" s="579" t="s">
        <v>540</v>
      </c>
      <c r="M10090" s="579" t="s">
        <v>517</v>
      </c>
      <c r="N10090" s="581">
        <v>2</v>
      </c>
      <c r="O10090" s="582">
        <v>2135.96</v>
      </c>
      <c r="P10090" s="581">
        <v>6861</v>
      </c>
      <c r="Q10090" t="str">
        <f t="shared" si="160"/>
        <v>3-Small C&amp;I</v>
      </c>
    </row>
    <row r="10091" spans="1:17" ht="15">
      <c r="A10091" s="573">
        <v>5</v>
      </c>
      <c r="B10091" s="574" t="s">
        <v>241</v>
      </c>
      <c r="C10091" s="575">
        <v>2024</v>
      </c>
      <c r="D10091" s="575">
        <v>5</v>
      </c>
      <c r="E10091" s="574" t="s">
        <v>570</v>
      </c>
      <c r="F10091" s="585">
        <v>77</v>
      </c>
      <c r="G10091" s="574" t="s">
        <v>456</v>
      </c>
      <c r="H10091" s="574" t="s">
        <v>404</v>
      </c>
      <c r="I10091" s="574" t="s">
        <v>405</v>
      </c>
      <c r="J10091" s="574" t="s">
        <v>548</v>
      </c>
      <c r="K10091" s="574" t="s">
        <v>392</v>
      </c>
      <c r="L10091" s="574" t="s">
        <v>541</v>
      </c>
      <c r="M10091" s="574" t="s">
        <v>463</v>
      </c>
      <c r="N10091" s="576">
        <v>1</v>
      </c>
      <c r="O10091" s="577">
        <v>300.13</v>
      </c>
      <c r="P10091" s="576">
        <v>2137</v>
      </c>
      <c r="Q10091" t="str">
        <f t="shared" si="160"/>
        <v>3-Small C&amp;I</v>
      </c>
    </row>
    <row r="10092" spans="1:17" ht="15">
      <c r="A10092" s="578">
        <v>5</v>
      </c>
      <c r="B10092" s="579" t="s">
        <v>241</v>
      </c>
      <c r="C10092" s="580">
        <v>2024</v>
      </c>
      <c r="D10092" s="580">
        <v>5</v>
      </c>
      <c r="E10092" s="579" t="s">
        <v>570</v>
      </c>
      <c r="F10092" s="572">
        <v>79</v>
      </c>
      <c r="G10092" s="579" t="s">
        <v>456</v>
      </c>
      <c r="H10092" s="579" t="s">
        <v>519</v>
      </c>
      <c r="I10092" s="579" t="s">
        <v>520</v>
      </c>
      <c r="J10092" s="579" t="s">
        <v>279</v>
      </c>
      <c r="K10092" s="579" t="s">
        <v>521</v>
      </c>
      <c r="L10092" s="579" t="s">
        <v>542</v>
      </c>
      <c r="M10092" s="579" t="s">
        <v>518</v>
      </c>
      <c r="N10092" s="581">
        <v>18</v>
      </c>
      <c r="O10092" s="582">
        <v>5716.3900000000003</v>
      </c>
      <c r="P10092" s="581">
        <v>2575475</v>
      </c>
      <c r="Q10092" t="str">
        <f t="shared" si="160"/>
        <v>OTHER</v>
      </c>
    </row>
    <row r="10093" spans="1:17" ht="15">
      <c r="A10093" s="573">
        <v>5</v>
      </c>
      <c r="B10093" s="574" t="s">
        <v>241</v>
      </c>
      <c r="C10093" s="575">
        <v>2024</v>
      </c>
      <c r="D10093" s="575">
        <v>5</v>
      </c>
      <c r="E10093" s="574" t="s">
        <v>570</v>
      </c>
      <c r="F10093" s="585">
        <v>79</v>
      </c>
      <c r="G10093" s="574" t="s">
        <v>456</v>
      </c>
      <c r="H10093" s="574" t="s">
        <v>431</v>
      </c>
      <c r="I10093" s="574" t="s">
        <v>432</v>
      </c>
      <c r="J10093" s="574" t="s">
        <v>558</v>
      </c>
      <c r="K10093" s="574" t="s">
        <v>430</v>
      </c>
      <c r="L10093" s="574" t="s">
        <v>543</v>
      </c>
      <c r="M10093" s="574" t="s">
        <v>522</v>
      </c>
      <c r="N10093" s="576">
        <v>1</v>
      </c>
      <c r="O10093" s="577">
        <v>3657.6599999999999</v>
      </c>
      <c r="P10093" s="576">
        <v>43064</v>
      </c>
      <c r="Q10093" t="str">
        <f t="shared" si="160"/>
        <v>5-Large C&amp;I</v>
      </c>
    </row>
    <row r="10094" spans="1:17" ht="15">
      <c r="A10094" s="578">
        <v>5</v>
      </c>
      <c r="B10094" s="579" t="s">
        <v>241</v>
      </c>
      <c r="C10094" s="580">
        <v>2024</v>
      </c>
      <c r="D10094" s="580">
        <v>5</v>
      </c>
      <c r="E10094" s="579" t="s">
        <v>570</v>
      </c>
      <c r="F10094" s="572">
        <v>79</v>
      </c>
      <c r="G10094" s="579" t="s">
        <v>456</v>
      </c>
      <c r="H10094" s="579" t="s">
        <v>404</v>
      </c>
      <c r="I10094" s="579" t="s">
        <v>405</v>
      </c>
      <c r="J10094" s="579" t="s">
        <v>548</v>
      </c>
      <c r="K10094" s="579" t="s">
        <v>392</v>
      </c>
      <c r="L10094" s="579" t="s">
        <v>543</v>
      </c>
      <c r="M10094" s="579" t="s">
        <v>522</v>
      </c>
      <c r="N10094" s="581">
        <v>81</v>
      </c>
      <c r="O10094" s="582">
        <v>11424.879999999999</v>
      </c>
      <c r="P10094" s="581">
        <v>79203</v>
      </c>
      <c r="Q10094" t="str">
        <f t="shared" si="160"/>
        <v>3-Small C&amp;I</v>
      </c>
    </row>
    <row r="10095" spans="1:17" ht="15">
      <c r="A10095" s="573">
        <v>5</v>
      </c>
      <c r="B10095" s="574" t="s">
        <v>241</v>
      </c>
      <c r="C10095" s="575">
        <v>2024</v>
      </c>
      <c r="D10095" s="575">
        <v>5</v>
      </c>
      <c r="E10095" s="574" t="s">
        <v>570</v>
      </c>
      <c r="F10095" s="585">
        <v>79</v>
      </c>
      <c r="G10095" s="574" t="s">
        <v>456</v>
      </c>
      <c r="H10095" s="574" t="s">
        <v>433</v>
      </c>
      <c r="I10095" s="574" t="s">
        <v>434</v>
      </c>
      <c r="J10095" s="574" t="s">
        <v>553</v>
      </c>
      <c r="K10095" s="574" t="s">
        <v>412</v>
      </c>
      <c r="L10095" s="574" t="s">
        <v>543</v>
      </c>
      <c r="M10095" s="574" t="s">
        <v>522</v>
      </c>
      <c r="N10095" s="576">
        <v>7</v>
      </c>
      <c r="O10095" s="577">
        <v>430.48000000000002</v>
      </c>
      <c r="P10095" s="576">
        <v>2844</v>
      </c>
      <c r="Q10095" t="str">
        <f t="shared" si="160"/>
        <v>3-Small C&amp;I</v>
      </c>
    </row>
    <row r="10096" spans="1:17" ht="15">
      <c r="A10096" s="578">
        <v>5</v>
      </c>
      <c r="B10096" s="579" t="s">
        <v>241</v>
      </c>
      <c r="C10096" s="580">
        <v>2024</v>
      </c>
      <c r="D10096" s="580">
        <v>5</v>
      </c>
      <c r="E10096" s="579" t="s">
        <v>570</v>
      </c>
      <c r="F10096" s="572">
        <v>79</v>
      </c>
      <c r="G10096" s="579" t="s">
        <v>456</v>
      </c>
      <c r="H10096" s="579" t="s">
        <v>437</v>
      </c>
      <c r="I10096" s="579" t="s">
        <v>438</v>
      </c>
      <c r="J10096" s="579" t="s">
        <v>554</v>
      </c>
      <c r="K10096" s="579" t="s">
        <v>420</v>
      </c>
      <c r="L10096" s="579" t="s">
        <v>543</v>
      </c>
      <c r="M10096" s="579" t="s">
        <v>522</v>
      </c>
      <c r="N10096" s="581">
        <v>3</v>
      </c>
      <c r="O10096" s="582">
        <v>5233.1599999999999</v>
      </c>
      <c r="P10096" s="581">
        <v>45620</v>
      </c>
      <c r="Q10096" t="str">
        <f t="shared" si="160"/>
        <v>4-Medium C&amp;I</v>
      </c>
    </row>
    <row r="10097" spans="1:17" ht="15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ht="15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545.90999999999997</v>
      </c>
      <c r="P10098">
        <v>1686</v>
      </c>
      <c r="Q10098" t="str">
        <f t="shared" si="160"/>
        <v>1-Residential</v>
      </c>
    </row>
    <row r="10099" spans="1:17" ht="15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1564.4100000000001</v>
      </c>
      <c r="P10099">
        <v>4801</v>
      </c>
      <c r="Q10099" t="str">
        <f t="shared" si="160"/>
        <v>3-Small C&amp;I</v>
      </c>
    </row>
    <row r="10100" spans="1:17" ht="15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5194.8199999999997</v>
      </c>
      <c r="P10100">
        <v>22265</v>
      </c>
      <c r="Q10100" t="str">
        <f t="shared" si="160"/>
        <v>2-Low Income Residential</v>
      </c>
    </row>
    <row r="10101" spans="1:17" ht="15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377.27999999999997</v>
      </c>
      <c r="P10101">
        <v>1124</v>
      </c>
      <c r="Q10101" t="str">
        <f t="shared" si="160"/>
        <v>3-Small C&amp;I</v>
      </c>
    </row>
    <row r="10102" spans="1:17" ht="15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1422656.4199999999</v>
      </c>
      <c r="P10102">
        <v>7803636</v>
      </c>
      <c r="Q10102" t="str">
        <f t="shared" si="160"/>
        <v>1-Residential</v>
      </c>
    </row>
    <row r="10103" spans="1:17" ht="15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ht="15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2217.9000000000001</v>
      </c>
      <c r="P10104">
        <v>20592</v>
      </c>
      <c r="Q10104" t="str">
        <f t="shared" si="160"/>
        <v>3-Small C&amp;I</v>
      </c>
    </row>
    <row r="10105" spans="1:17" ht="15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722.77999999999997</v>
      </c>
      <c r="P10105">
        <v>4999</v>
      </c>
      <c r="Q10105" t="str">
        <f t="shared" si="160"/>
        <v>3-Small C&amp;I</v>
      </c>
    </row>
    <row r="10106" spans="1:17" ht="15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2231.1300000000001</v>
      </c>
      <c r="P10106">
        <v>5988</v>
      </c>
      <c r="Q10106" t="str">
        <f t="shared" si="160"/>
        <v>1-Residential</v>
      </c>
    </row>
    <row r="10107" spans="1:17" ht="15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37152.169999999998</v>
      </c>
      <c r="P10107">
        <v>115769</v>
      </c>
      <c r="Q10107" t="str">
        <f t="shared" si="160"/>
        <v>3-Small C&amp;I</v>
      </c>
    </row>
    <row r="10108" spans="1:17" ht="15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ht="15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ht="15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5794.1700000000001</v>
      </c>
      <c r="P10110">
        <v>24195</v>
      </c>
      <c r="Q10110" t="str">
        <f t="shared" si="160"/>
        <v>4-Medium C&amp;I</v>
      </c>
    </row>
    <row r="10111" spans="1:17" ht="15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ht="15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192.33000000000001</v>
      </c>
      <c r="P10112">
        <v>982</v>
      </c>
      <c r="Q10112" t="str">
        <f t="shared" si="160"/>
        <v>3-Small C&amp;I</v>
      </c>
    </row>
    <row r="10113" spans="1:17" ht="15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ht="15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3803.6900000000001</v>
      </c>
      <c r="P10114">
        <v>20319</v>
      </c>
      <c r="Q10114" t="str">
        <f t="shared" si="160"/>
        <v>1-Residential</v>
      </c>
    </row>
    <row r="10115" spans="1:17" ht="15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229281.64999999999</v>
      </c>
      <c r="P10115">
        <v>1675776</v>
      </c>
      <c r="Q10115" t="str">
        <f t="shared" si="160"/>
        <v>3-Small C&amp;I</v>
      </c>
    </row>
    <row r="10116" spans="1:17" ht="15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277.44999999999999</v>
      </c>
      <c r="P10116">
        <v>1664</v>
      </c>
      <c r="Q10116" t="str">
        <f t="shared" si="160"/>
        <v>3-Small C&amp;I</v>
      </c>
    </row>
    <row r="10117" spans="1:17" ht="15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ht="15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ht="15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ht="15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583.02999999999997</v>
      </c>
      <c r="P10120">
        <v>2160</v>
      </c>
      <c r="Q10120" t="str">
        <f t="shared" si="160"/>
        <v>4-Medium C&amp;I</v>
      </c>
    </row>
    <row r="10121" spans="1:17" ht="15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3585.6999999999998</v>
      </c>
      <c r="P10121">
        <v>17419</v>
      </c>
      <c r="Q10121" t="str">
        <f t="shared" si="160"/>
        <v>5-Large C&amp;I</v>
      </c>
    </row>
    <row r="10122" spans="1:17" ht="15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42.289999999999999</v>
      </c>
      <c r="P10122">
        <v>166</v>
      </c>
      <c r="Q10122" t="str">
        <f t="shared" si="160"/>
        <v>3-Small C&amp;I</v>
      </c>
    </row>
    <row r="10123" spans="1:17" ht="15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7360.7700000000004</v>
      </c>
      <c r="P10123">
        <v>12099</v>
      </c>
      <c r="Q10123" t="str">
        <f t="shared" si="160"/>
        <v>Street</v>
      </c>
    </row>
    <row r="10124" spans="1:17" ht="15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1486.3599999999999</v>
      </c>
      <c r="P10124">
        <v>5086</v>
      </c>
      <c r="Q10124" t="str">
        <f t="shared" si="160"/>
        <v>Street</v>
      </c>
    </row>
    <row r="10125" spans="1:17" ht="15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ht="15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si="161" ref="Q10126:Q10189">VLOOKUP(TRIM(J10126),S:T,2,FALSE)</f>
        <v>1-Residential</v>
      </c>
    </row>
    <row r="10127" spans="1:17" ht="15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ht="15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13.800000000000001</v>
      </c>
      <c r="P10128">
        <v>23</v>
      </c>
      <c r="Q10128" t="str">
        <f t="shared" si="161"/>
        <v>Street</v>
      </c>
    </row>
    <row r="10129" spans="1:17" ht="15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32.609999999999999</v>
      </c>
      <c r="P10129">
        <v>104</v>
      </c>
      <c r="Q10129" t="str">
        <f t="shared" si="161"/>
        <v>Street</v>
      </c>
    </row>
    <row r="10130" spans="1:17" ht="15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ht="15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48394.370000000003</v>
      </c>
      <c r="P10131">
        <v>158434</v>
      </c>
      <c r="Q10131" t="str">
        <f t="shared" si="161"/>
        <v>1-Residential</v>
      </c>
    </row>
    <row r="10132" spans="1:17" ht="15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-257314.54000000001</v>
      </c>
      <c r="P10132">
        <v>542803</v>
      </c>
      <c r="Q10132" t="str">
        <f t="shared" si="161"/>
        <v>3-Small C&amp;I</v>
      </c>
    </row>
    <row r="10133" spans="1:17" ht="15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ht="15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12848.709999999999</v>
      </c>
      <c r="P10134">
        <v>66117</v>
      </c>
      <c r="Q10134" t="str">
        <f t="shared" si="161"/>
        <v>2-Low Income Residential</v>
      </c>
    </row>
    <row r="10135" spans="1:17" ht="15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85263.470000000001</v>
      </c>
      <c r="P10135">
        <v>258214</v>
      </c>
      <c r="Q10135" t="str">
        <f t="shared" si="161"/>
        <v>3-Small C&amp;I</v>
      </c>
    </row>
    <row r="10136" spans="1:17" ht="15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-33106.220000000001</v>
      </c>
      <c r="P10136">
        <v>3138</v>
      </c>
      <c r="Q10136" t="str">
        <f t="shared" si="161"/>
        <v>3-Small C&amp;I</v>
      </c>
    </row>
    <row r="10137" spans="1:17" ht="15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93.930000000000007</v>
      </c>
      <c r="P10137">
        <v>243</v>
      </c>
      <c r="Q10137" t="str">
        <f t="shared" si="161"/>
        <v>3-Small C&amp;I</v>
      </c>
    </row>
    <row r="10138" spans="1:17" ht="15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7102.3599999999997</v>
      </c>
      <c r="P10138">
        <v>10585</v>
      </c>
      <c r="Q10138" t="str">
        <f t="shared" si="161"/>
        <v>Street</v>
      </c>
    </row>
    <row r="10139" spans="1:17" ht="15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ht="15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24.359999999999999</v>
      </c>
      <c r="P10140">
        <v>50</v>
      </c>
      <c r="Q10140" t="str">
        <f t="shared" si="161"/>
        <v>OTHER</v>
      </c>
    </row>
    <row r="10141" spans="1:17" ht="15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ht="15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ht="15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ht="15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2010149.6399999999</v>
      </c>
      <c r="P10144">
        <v>39435155</v>
      </c>
      <c r="Q10144" t="str">
        <f t="shared" si="161"/>
        <v>2-Low Income Residential</v>
      </c>
    </row>
    <row r="10145" spans="1:17" ht="15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-370237.82000000001</v>
      </c>
      <c r="P10145">
        <v>735845</v>
      </c>
      <c r="Q10145" t="str">
        <f t="shared" si="161"/>
        <v>3-Small C&amp;I</v>
      </c>
    </row>
    <row r="10146" spans="1:17" ht="15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55720.339999999997</v>
      </c>
      <c r="P10146">
        <v>365166</v>
      </c>
      <c r="Q10146" t="str">
        <f t="shared" si="161"/>
        <v>3-Small C&amp;I</v>
      </c>
    </row>
    <row r="10147" spans="1:17" ht="15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298088.41999999998</v>
      </c>
      <c r="P10147">
        <v>831043</v>
      </c>
      <c r="Q10147" t="str">
        <f t="shared" si="161"/>
        <v>1-Residential</v>
      </c>
    </row>
    <row r="10148" spans="1:17" ht="15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7.5300000000000002</v>
      </c>
      <c r="P10148">
        <v>3</v>
      </c>
      <c r="Q10148" t="str">
        <f t="shared" si="161"/>
        <v>1-Residential</v>
      </c>
    </row>
    <row r="10149" spans="1:17" ht="15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ht="15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332.19999999999999</v>
      </c>
      <c r="P10150">
        <v>1436</v>
      </c>
      <c r="Q10150" t="str">
        <f t="shared" si="161"/>
        <v>2-Low Income Residential</v>
      </c>
    </row>
    <row r="10151" spans="1:17" ht="15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26442.860000000001</v>
      </c>
      <c r="P10151">
        <v>79633</v>
      </c>
      <c r="Q10151" t="str">
        <f t="shared" si="161"/>
        <v>3-Small C&amp;I</v>
      </c>
    </row>
    <row r="10152" spans="1:17" ht="15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ht="15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3480154.8500000001</v>
      </c>
      <c r="P10153">
        <v>13235205</v>
      </c>
      <c r="Q10153" t="str">
        <f t="shared" si="161"/>
        <v>3-Small C&amp;I</v>
      </c>
    </row>
    <row r="10154" spans="1:17" ht="15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-23476.650000000001</v>
      </c>
      <c r="P10154">
        <v>129354</v>
      </c>
      <c r="Q10154" t="str">
        <f t="shared" si="161"/>
        <v>3-Small C&amp;I</v>
      </c>
    </row>
    <row r="10155" spans="1:17" ht="15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ht="15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ht="15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ht="15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3238.3699999999999</v>
      </c>
      <c r="P10158">
        <v>13880</v>
      </c>
      <c r="Q10158" t="str">
        <f t="shared" si="161"/>
        <v>4-Medium C&amp;I</v>
      </c>
    </row>
    <row r="10159" spans="1:17" ht="15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4170604.6600000001</v>
      </c>
      <c r="P10159">
        <v>19522716</v>
      </c>
      <c r="Q10159" t="str">
        <f t="shared" si="161"/>
        <v>4-Medium C&amp;I</v>
      </c>
    </row>
    <row r="10160" spans="1:17" ht="15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155594.57000000001</v>
      </c>
      <c r="P10160">
        <v>687888</v>
      </c>
      <c r="Q10160" t="str">
        <f t="shared" si="161"/>
        <v>4-Medium C&amp;I</v>
      </c>
    </row>
    <row r="10161" spans="1:17" ht="15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91814.009999999995</v>
      </c>
      <c r="P10161">
        <v>430272</v>
      </c>
      <c r="Q10161" t="str">
        <f t="shared" si="161"/>
        <v>4-Medium C&amp;I</v>
      </c>
    </row>
    <row r="10162" spans="1:17" ht="15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106723.42999999999</v>
      </c>
      <c r="P10162">
        <v>202149</v>
      </c>
      <c r="Q10162" t="str">
        <f t="shared" si="161"/>
        <v>Street</v>
      </c>
    </row>
    <row r="10163" spans="1:17" ht="15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ht="15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354041.83000000002</v>
      </c>
      <c r="P10164">
        <v>941113</v>
      </c>
      <c r="Q10164" t="str">
        <f t="shared" si="161"/>
        <v>Street</v>
      </c>
    </row>
    <row r="10165" spans="1:17" ht="15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504.10000000000002</v>
      </c>
      <c r="P10165">
        <v>3552</v>
      </c>
      <c r="Q10165" t="str">
        <f t="shared" si="161"/>
        <v>3-Small C&amp;I</v>
      </c>
    </row>
    <row r="10166" spans="1:17" ht="15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ht="15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2282526.6299999999</v>
      </c>
      <c r="P10167">
        <v>13625347</v>
      </c>
      <c r="Q10167" t="str">
        <f t="shared" si="161"/>
        <v>5-Large C&amp;I</v>
      </c>
    </row>
    <row r="10168" spans="1:17" ht="15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ht="15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364328.48999999999</v>
      </c>
      <c r="P10169">
        <v>2127834</v>
      </c>
      <c r="Q10169" t="str">
        <f t="shared" si="161"/>
        <v>1-Residential</v>
      </c>
    </row>
    <row r="10170" spans="1:17" ht="15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ht="15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490502.58000000002</v>
      </c>
      <c r="P10171">
        <v>101022071</v>
      </c>
      <c r="Q10171" t="str">
        <f t="shared" si="161"/>
        <v>3-Small C&amp;I</v>
      </c>
    </row>
    <row r="10172" spans="1:17" ht="15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62739.260000000002</v>
      </c>
      <c r="P10172">
        <v>405544</v>
      </c>
      <c r="Q10172" t="str">
        <f t="shared" si="161"/>
        <v>3-Small C&amp;I</v>
      </c>
    </row>
    <row r="10173" spans="1:17" ht="15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-124392.10000000001</v>
      </c>
      <c r="P10173">
        <v>1279159</v>
      </c>
      <c r="Q10173" t="str">
        <f t="shared" si="161"/>
        <v>3-Small C&amp;I</v>
      </c>
    </row>
    <row r="10174" spans="1:17" ht="15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1163150.5700000001</v>
      </c>
      <c r="P10174">
        <v>8585613</v>
      </c>
      <c r="Q10174" t="str">
        <f t="shared" si="161"/>
        <v>3-Small C&amp;I</v>
      </c>
    </row>
    <row r="10175" spans="1:17" ht="15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ht="15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556737.85999999999</v>
      </c>
      <c r="P10176">
        <v>5020719</v>
      </c>
      <c r="Q10176" t="str">
        <f t="shared" si="161"/>
        <v>4-Medium C&amp;I</v>
      </c>
    </row>
    <row r="10177" spans="1:17" ht="15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ht="15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-572039.01000000001</v>
      </c>
      <c r="P10178">
        <v>-952015</v>
      </c>
      <c r="Q10178" t="str">
        <f t="shared" si="161"/>
        <v>3-Small C&amp;I</v>
      </c>
    </row>
    <row r="10179" spans="1:17" ht="15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96.390000000000001</v>
      </c>
      <c r="P10179">
        <v>292</v>
      </c>
      <c r="Q10179" t="str">
        <f t="shared" si="161"/>
        <v>3-Small C&amp;I</v>
      </c>
    </row>
    <row r="10180" spans="1:17" ht="15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ht="15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1484.4100000000001</v>
      </c>
      <c r="P10181">
        <v>6000</v>
      </c>
      <c r="Q10181" t="str">
        <f t="shared" si="161"/>
        <v>4-Medium C&amp;I</v>
      </c>
    </row>
    <row r="10182" spans="1:17" ht="15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557850.02000000002</v>
      </c>
      <c r="P10182">
        <v>2577441</v>
      </c>
      <c r="Q10182" t="str">
        <f t="shared" si="161"/>
        <v>4-Medium C&amp;I</v>
      </c>
    </row>
    <row r="10183" spans="1:17" ht="15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3539.0700000000002</v>
      </c>
      <c r="P10183">
        <v>6546</v>
      </c>
      <c r="Q10183" t="str">
        <f t="shared" si="161"/>
        <v>Street</v>
      </c>
    </row>
    <row r="10184" spans="1:17" ht="15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ht="15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ht="15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ht="15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ht="15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ht="15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ht="15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47.049999999999997</v>
      </c>
      <c r="P10190">
        <v>300</v>
      </c>
      <c r="Q10190" t="str">
        <f t="shared" si="162" ref="Q10190:Q10253">VLOOKUP(TRIM(J10190),S:T,2,FALSE)</f>
        <v>3-Small C&amp;I</v>
      </c>
    </row>
    <row r="10191" spans="1:17" ht="15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ht="15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ht="15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45407.870000000003</v>
      </c>
      <c r="P10193">
        <v>62486</v>
      </c>
      <c r="Q10193" t="str">
        <f t="shared" si="162"/>
        <v>Street</v>
      </c>
    </row>
    <row r="10194" spans="1:17" ht="15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49347.739999999998</v>
      </c>
      <c r="P10194">
        <v>55202</v>
      </c>
      <c r="Q10194" t="str">
        <f t="shared" si="162"/>
        <v>Street</v>
      </c>
    </row>
    <row r="10195" spans="1:17" ht="15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28749.130000000001</v>
      </c>
      <c r="P10195">
        <v>50186</v>
      </c>
      <c r="Q10195" t="str">
        <f t="shared" si="162"/>
        <v>Street</v>
      </c>
    </row>
    <row r="10196" spans="1:17" ht="15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53595.709999999999</v>
      </c>
      <c r="P10196">
        <v>85204</v>
      </c>
      <c r="Q10196" t="str">
        <f t="shared" si="162"/>
        <v>Street</v>
      </c>
    </row>
    <row r="10197" spans="1:17" ht="15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915.30999999999995</v>
      </c>
      <c r="P10197">
        <v>1060</v>
      </c>
      <c r="Q10197" t="str">
        <f t="shared" si="162"/>
        <v>Street</v>
      </c>
    </row>
    <row r="10198" spans="1:17" ht="15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ht="15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37203.169999999998</v>
      </c>
      <c r="P10199">
        <v>118071</v>
      </c>
      <c r="Q10199" t="str">
        <f t="shared" si="162"/>
        <v>Street</v>
      </c>
    </row>
    <row r="10200" spans="1:17" ht="15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411.70999999999998</v>
      </c>
      <c r="P10200">
        <v>1554</v>
      </c>
      <c r="Q10200" t="str">
        <f t="shared" si="162"/>
        <v>Street</v>
      </c>
    </row>
    <row r="10201" spans="1:17" ht="15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ht="15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152.84999999999999</v>
      </c>
      <c r="P10202">
        <v>446</v>
      </c>
      <c r="Q10202" t="str">
        <f t="shared" si="162"/>
        <v>3-Small C&amp;I</v>
      </c>
    </row>
    <row r="10203" spans="1:17" ht="15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577136.46999999997</v>
      </c>
      <c r="P10203">
        <v>674730</v>
      </c>
      <c r="Q10203" t="str">
        <f t="shared" si="162"/>
        <v>Street</v>
      </c>
    </row>
    <row r="10204" spans="1:17" ht="15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89629.619999999995</v>
      </c>
      <c r="P10204">
        <v>219242</v>
      </c>
      <c r="Q10204" t="str">
        <f t="shared" si="162"/>
        <v>Street</v>
      </c>
    </row>
    <row r="10205" spans="1:17" ht="15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9602.3999999999996</v>
      </c>
      <c r="P10205">
        <v>27487</v>
      </c>
      <c r="Q10205" t="str">
        <f t="shared" si="162"/>
        <v>Street</v>
      </c>
    </row>
    <row r="10206" spans="1:17" ht="15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1898.1600000000001</v>
      </c>
      <c r="P10206">
        <v>2896</v>
      </c>
      <c r="Q10206" t="str">
        <f t="shared" si="162"/>
        <v>Street</v>
      </c>
    </row>
    <row r="10207" spans="1:17" ht="15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ht="15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ht="15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ht="15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841.98000000000002</v>
      </c>
      <c r="P10210">
        <v>3146</v>
      </c>
      <c r="Q10210" t="str">
        <f t="shared" si="162"/>
        <v>Street</v>
      </c>
    </row>
    <row r="10211" spans="1:17" ht="15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482.94999999999999</v>
      </c>
      <c r="P10211">
        <v>129</v>
      </c>
      <c r="Q10211" t="str">
        <f t="shared" si="162"/>
        <v>Street</v>
      </c>
    </row>
    <row r="10212" spans="1:17" ht="15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3235.8400000000001</v>
      </c>
      <c r="P10212">
        <v>531</v>
      </c>
      <c r="Q10212" t="str">
        <f t="shared" si="162"/>
        <v>Street</v>
      </c>
    </row>
    <row r="10213" spans="1:17" ht="15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804.47000000000003</v>
      </c>
      <c r="P10213">
        <v>3962</v>
      </c>
      <c r="Q10213" t="str">
        <f t="shared" si="162"/>
        <v>3-Small C&amp;I</v>
      </c>
    </row>
    <row r="10214" spans="1:17" ht="15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ht="15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ht="15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1215.3199999999999</v>
      </c>
      <c r="P10216">
        <v>3627</v>
      </c>
      <c r="Q10216" t="str">
        <f t="shared" si="162"/>
        <v>3-Small C&amp;I</v>
      </c>
    </row>
    <row r="10217" spans="1:17" ht="15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676794.26000000001</v>
      </c>
      <c r="P10217">
        <v>2966078</v>
      </c>
      <c r="Q10217" t="str">
        <f t="shared" si="162"/>
        <v>2-Low Income Residential</v>
      </c>
    </row>
    <row r="10218" spans="1:17" ht="15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841.61000000000001</v>
      </c>
      <c r="P10218">
        <v>5189</v>
      </c>
      <c r="Q10218" t="str">
        <f t="shared" si="162"/>
        <v>2-Low Income Residential</v>
      </c>
    </row>
    <row r="10219" spans="1:17" ht="15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87.569999999999993</v>
      </c>
      <c r="P10219">
        <v>112</v>
      </c>
      <c r="Q10219" t="str">
        <f t="shared" si="162"/>
        <v>Street</v>
      </c>
    </row>
    <row r="10220" spans="1:17" ht="15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574.02999999999997</v>
      </c>
      <c r="P10220">
        <v>948</v>
      </c>
      <c r="Q10220" t="str">
        <f t="shared" si="162"/>
        <v>Street</v>
      </c>
    </row>
    <row r="10221" spans="1:17" ht="15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ht="15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3458414.2400000002</v>
      </c>
      <c r="P10222">
        <v>20345153</v>
      </c>
      <c r="Q10222" t="str">
        <f t="shared" si="162"/>
        <v>1-Residential</v>
      </c>
    </row>
    <row r="10223" spans="1:17" ht="15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172137.17999999999</v>
      </c>
      <c r="P10223">
        <v>3383705</v>
      </c>
      <c r="Q10223" t="str">
        <f t="shared" si="162"/>
        <v>2-Low Income Residential</v>
      </c>
    </row>
    <row r="10224" spans="1:17" ht="15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ht="15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195.69999999999999</v>
      </c>
      <c r="P10225">
        <v>363</v>
      </c>
      <c r="Q10225" t="str">
        <f t="shared" si="162"/>
        <v>Street</v>
      </c>
    </row>
    <row r="10226" spans="1:17" ht="15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ht="15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9968.9200000000001</v>
      </c>
      <c r="P10227">
        <v>10065</v>
      </c>
      <c r="Q10227" t="str">
        <f t="shared" si="162"/>
        <v>Street</v>
      </c>
    </row>
    <row r="10228" spans="1:17" ht="15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8.0700000000000003</v>
      </c>
      <c r="P10228">
        <v>7</v>
      </c>
      <c r="Q10228" t="str">
        <f t="shared" si="162"/>
        <v>3-Small C&amp;I</v>
      </c>
    </row>
    <row r="10229" spans="1:17" ht="15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78.950000000000003</v>
      </c>
      <c r="P10229">
        <v>298</v>
      </c>
      <c r="Q10229" t="str">
        <f t="shared" si="162"/>
        <v>Street</v>
      </c>
    </row>
    <row r="10230" spans="1:17" ht="15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ht="15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176.56999999999999</v>
      </c>
      <c r="P10231">
        <v>476</v>
      </c>
      <c r="Q10231" t="str">
        <f t="shared" si="162"/>
        <v>1-Residential</v>
      </c>
    </row>
    <row r="10232" spans="1:17" ht="15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ht="15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ht="15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ht="15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ht="15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1721.8099999999999</v>
      </c>
      <c r="P10236">
        <v>5586</v>
      </c>
      <c r="Q10236" t="str">
        <f t="shared" si="162"/>
        <v>3-Small C&amp;I</v>
      </c>
    </row>
    <row r="10237" spans="1:17" ht="15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3164.5799999999999</v>
      </c>
      <c r="P10237">
        <v>14600</v>
      </c>
      <c r="Q10237" t="str">
        <f t="shared" si="162"/>
        <v>4-Medium C&amp;I</v>
      </c>
    </row>
    <row r="10238" spans="1:17" ht="15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199.59999999999999</v>
      </c>
      <c r="P10238">
        <v>1436</v>
      </c>
      <c r="Q10238" t="str">
        <f t="shared" si="162"/>
        <v>3-Small C&amp;I</v>
      </c>
    </row>
    <row r="10239" spans="1:17" ht="15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3676.1100000000001</v>
      </c>
      <c r="P10239">
        <v>2614601</v>
      </c>
      <c r="Q10239" t="str">
        <f t="shared" si="162"/>
        <v>OTHER</v>
      </c>
    </row>
    <row r="10240" spans="1:17" ht="15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3312.4099999999999</v>
      </c>
      <c r="P10240">
        <v>38824</v>
      </c>
      <c r="Q10240" t="str">
        <f t="shared" si="162"/>
        <v>5-Large C&amp;I</v>
      </c>
    </row>
    <row r="10241" spans="1:17" ht="15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13272.950000000001</v>
      </c>
      <c r="P10241">
        <v>94114</v>
      </c>
      <c r="Q10241" t="str">
        <f t="shared" si="162"/>
        <v>3-Small C&amp;I</v>
      </c>
    </row>
    <row r="10242" spans="1:17" ht="15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425.05000000000001</v>
      </c>
      <c r="P10242">
        <v>2844</v>
      </c>
      <c r="Q10242" t="str">
        <f t="shared" si="162"/>
        <v>3-Small C&amp;I</v>
      </c>
    </row>
    <row r="10243" spans="1:17" ht="15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10513.469999999999</v>
      </c>
      <c r="P10243">
        <v>74740</v>
      </c>
      <c r="Q10243" t="str">
        <f t="shared" si="162"/>
        <v>4-Medium C&amp;I</v>
      </c>
    </row>
    <row r="10244" spans="1:17" ht="15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ht="15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1717970.6200000001</v>
      </c>
      <c r="P10245">
        <v>527003</v>
      </c>
      <c r="Q10245" t="str">
        <f t="shared" si="162"/>
        <v>1-Residential</v>
      </c>
    </row>
    <row r="10246" spans="1:17" ht="15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31.440000000000001</v>
      </c>
      <c r="P10246">
        <v>21</v>
      </c>
      <c r="Q10246" t="str">
        <f t="shared" si="162"/>
        <v>1-Residential</v>
      </c>
    </row>
    <row r="10247" spans="1:17" ht="15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ht="15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31531.009999999998</v>
      </c>
      <c r="P10248">
        <v>11990</v>
      </c>
      <c r="Q10248" t="str">
        <f t="shared" si="162"/>
        <v>1-Residential</v>
      </c>
    </row>
    <row r="10249" spans="1:17" ht="15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5350.5299999999997</v>
      </c>
      <c r="P10249">
        <v>3264</v>
      </c>
      <c r="Q10249" t="str">
        <f t="shared" si="162"/>
        <v>2-Low Income Residential</v>
      </c>
    </row>
    <row r="10250" spans="1:17" ht="15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ht="15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-3.9700000000000002</v>
      </c>
      <c r="P10251">
        <v>5</v>
      </c>
      <c r="Q10251" t="str">
        <f t="shared" si="162"/>
        <v>1-Residential</v>
      </c>
    </row>
    <row r="10252" spans="1:17" ht="15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986075.64000000001</v>
      </c>
      <c r="P10252">
        <v>424060</v>
      </c>
      <c r="Q10252" t="str">
        <f t="shared" si="162"/>
        <v>3-Small C&amp;I</v>
      </c>
    </row>
    <row r="10253" spans="1:17" ht="15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ht="15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2047608.9099999999</v>
      </c>
      <c r="P10254">
        <v>1455203</v>
      </c>
      <c r="Q10254" t="str">
        <f t="shared" si="163" ref="Q10254:Q10317">VLOOKUP(TRIM(J10254),S:T,2,FALSE)</f>
        <v>5-Large C&amp;I</v>
      </c>
    </row>
    <row r="10255" spans="1:17" ht="15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ht="15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379436.76000000001</v>
      </c>
      <c r="P10256">
        <v>315710</v>
      </c>
      <c r="Q10256" t="str">
        <f t="shared" si="163"/>
        <v>3-Small C&amp;I</v>
      </c>
    </row>
    <row r="10257" spans="1:17" ht="15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499271.71000000002</v>
      </c>
      <c r="P10257">
        <v>448611</v>
      </c>
      <c r="Q10257" t="str">
        <f t="shared" si="163"/>
        <v>4-Medium C&amp;I</v>
      </c>
    </row>
    <row r="10258" spans="1:17" ht="15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518339.58000000002</v>
      </c>
      <c r="P10258">
        <v>533749</v>
      </c>
      <c r="Q10258" t="str">
        <f t="shared" si="163"/>
        <v>5-Large C&amp;I</v>
      </c>
    </row>
    <row r="10259" spans="1:17" ht="15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ht="15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ht="15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489282.90999999997</v>
      </c>
      <c r="P10261">
        <v>478863</v>
      </c>
      <c r="Q10261" t="str">
        <f t="shared" si="163"/>
        <v>4-Medium C&amp;I</v>
      </c>
    </row>
    <row r="10262" spans="1:17" ht="15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1930261.6399999999</v>
      </c>
      <c r="P10262">
        <v>2152336</v>
      </c>
      <c r="Q10262" t="str">
        <f t="shared" si="163"/>
        <v>5-Large C&amp;I</v>
      </c>
    </row>
    <row r="10263" spans="1:17" ht="15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836014.39000000001</v>
      </c>
      <c r="P10263">
        <v>1463400</v>
      </c>
      <c r="Q10263" t="str">
        <f t="shared" si="163"/>
        <v>5-Large C&amp;I</v>
      </c>
    </row>
    <row r="10264" spans="1:17" ht="15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58396.279999999999</v>
      </c>
      <c r="P10264">
        <v>79997</v>
      </c>
      <c r="Q10264" t="str">
        <f t="shared" si="163"/>
        <v>3-Small C&amp;I</v>
      </c>
    </row>
    <row r="10265" spans="1:17" ht="15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ht="15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ht="15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748425.35999999999</v>
      </c>
      <c r="P10267">
        <v>2207089</v>
      </c>
      <c r="Q10267" t="str">
        <f t="shared" si="163"/>
        <v>5-Large C&amp;I</v>
      </c>
    </row>
    <row r="10268" spans="1:17" ht="15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220251.10000000001</v>
      </c>
      <c r="P10268">
        <v>241589</v>
      </c>
      <c r="Q10268" t="str">
        <f t="shared" si="163"/>
        <v>OTHER</v>
      </c>
    </row>
    <row r="10269" spans="1:17" ht="15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ht="15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42735.449999999997</v>
      </c>
      <c r="P10270">
        <v>35705</v>
      </c>
      <c r="Q10270" t="str">
        <f t="shared" si="163"/>
        <v>4-Medium C&amp;I</v>
      </c>
    </row>
    <row r="10271" spans="1:17" ht="15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73903.630000000005</v>
      </c>
      <c r="P10271">
        <v>63523</v>
      </c>
      <c r="Q10271" t="str">
        <f t="shared" si="163"/>
        <v>3-Small C&amp;I</v>
      </c>
    </row>
    <row r="10272" spans="1:17" ht="15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ht="15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38101.150000000001</v>
      </c>
      <c r="P10273">
        <v>37029</v>
      </c>
      <c r="Q10273" t="str">
        <f t="shared" si="163"/>
        <v>3-Small C&amp;I</v>
      </c>
    </row>
    <row r="10274" spans="1:17" ht="15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46206.650000000001</v>
      </c>
      <c r="P10274">
        <v>56128</v>
      </c>
      <c r="Q10274" t="str">
        <f t="shared" si="163"/>
        <v>4-Medium C&amp;I</v>
      </c>
    </row>
    <row r="10275" spans="1:17" ht="15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45830.629999999997</v>
      </c>
      <c r="P10275">
        <v>59667</v>
      </c>
      <c r="Q10275" t="str">
        <f t="shared" si="163"/>
        <v>5-Large C&amp;I</v>
      </c>
    </row>
    <row r="10276" spans="1:17" ht="15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ht="15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ht="15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68063.910000000003</v>
      </c>
      <c r="P10278">
        <v>183103</v>
      </c>
      <c r="Q10278" t="str">
        <f t="shared" si="163"/>
        <v>5-Large C&amp;I</v>
      </c>
    </row>
    <row r="10279" spans="1:17" ht="15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ht="15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858.55999999999995</v>
      </c>
      <c r="P10280">
        <v>383</v>
      </c>
      <c r="Q10280" t="str">
        <f t="shared" si="163"/>
        <v>OTHER</v>
      </c>
    </row>
    <row r="10281" spans="1:17" ht="15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250476.04999999999</v>
      </c>
      <c r="P10281">
        <v>118200</v>
      </c>
      <c r="Q10281" t="str">
        <f t="shared" si="163"/>
        <v>3-Small C&amp;I</v>
      </c>
    </row>
    <row r="10282" spans="1:17" ht="15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243617.85999999999</v>
      </c>
      <c r="P10282">
        <v>150756</v>
      </c>
      <c r="Q10282" t="str">
        <f t="shared" si="163"/>
        <v>4-Medium C&amp;I</v>
      </c>
    </row>
    <row r="10283" spans="1:17" ht="15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ht="15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ht="15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ht="15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ht="15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ht="15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344802.39000000001</v>
      </c>
      <c r="P10288">
        <v>501276</v>
      </c>
      <c r="Q10288" t="str">
        <f t="shared" si="163"/>
        <v>5-Large C&amp;I</v>
      </c>
    </row>
    <row r="10289" spans="1:17" ht="15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33094.190000000002</v>
      </c>
      <c r="P10289">
        <v>29959</v>
      </c>
      <c r="Q10289" t="str">
        <f t="shared" si="163"/>
        <v>3-Small C&amp;I</v>
      </c>
    </row>
    <row r="10290" spans="1:17" ht="15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57537.910000000003</v>
      </c>
      <c r="P10290">
        <v>56990</v>
      </c>
      <c r="Q10290" t="str">
        <f t="shared" si="163"/>
        <v>4-Medium C&amp;I</v>
      </c>
    </row>
    <row r="10291" spans="1:17" ht="15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370780.83000000002</v>
      </c>
      <c r="P10291">
        <v>431713</v>
      </c>
      <c r="Q10291" t="str">
        <f t="shared" si="163"/>
        <v>5-Large C&amp;I</v>
      </c>
    </row>
    <row r="10292" spans="1:17" ht="15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ht="15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82909.830000000002</v>
      </c>
      <c r="P10293">
        <v>116609</v>
      </c>
      <c r="Q10293" t="str">
        <f t="shared" si="163"/>
        <v>3-Small C&amp;I</v>
      </c>
    </row>
    <row r="10294" spans="1:17" ht="15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ht="15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460154.79999999999</v>
      </c>
      <c r="P10295">
        <v>835450</v>
      </c>
      <c r="Q10295" t="str">
        <f t="shared" si="163"/>
        <v>5-Large C&amp;I</v>
      </c>
    </row>
    <row r="10296" spans="1:17" ht="15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739441.30000000005</v>
      </c>
      <c r="P10296">
        <v>2064400</v>
      </c>
      <c r="Q10296" t="str">
        <f t="shared" si="163"/>
        <v>5-Large C&amp;I</v>
      </c>
    </row>
    <row r="10297" spans="1:17" ht="15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ht="15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58346.190000000002</v>
      </c>
      <c r="P10298">
        <v>33658</v>
      </c>
      <c r="Q10298" t="str">
        <f t="shared" si="163"/>
        <v>3-Small C&amp;I</v>
      </c>
    </row>
    <row r="10299" spans="1:17" ht="15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12768.280000000001</v>
      </c>
      <c r="P10299">
        <v>10572</v>
      </c>
      <c r="Q10299" t="str">
        <f t="shared" si="163"/>
        <v>4-Medium C&amp;I</v>
      </c>
    </row>
    <row r="10300" spans="1:17" ht="15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128636.96000000001</v>
      </c>
      <c r="P10300">
        <v>112404</v>
      </c>
      <c r="Q10300" t="str">
        <f t="shared" si="163"/>
        <v>3-Small C&amp;I</v>
      </c>
    </row>
    <row r="10301" spans="1:17" ht="15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20892.720000000001</v>
      </c>
      <c r="P10301">
        <v>23179</v>
      </c>
      <c r="Q10301" t="str">
        <f t="shared" si="163"/>
        <v>4-Medium C&amp;I</v>
      </c>
    </row>
    <row r="10302" spans="1:17" ht="15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23693.610000000001</v>
      </c>
      <c r="P10302">
        <v>25792</v>
      </c>
      <c r="Q10302" t="str">
        <f t="shared" si="163"/>
        <v>3-Small C&amp;I</v>
      </c>
    </row>
    <row r="10303" spans="1:17" ht="15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21198.950000000001</v>
      </c>
      <c r="P10303">
        <v>26131</v>
      </c>
      <c r="Q10303" t="str">
        <f t="shared" si="163"/>
        <v>4-Medium C&amp;I</v>
      </c>
    </row>
    <row r="10304" spans="1:17" ht="15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2336.6100000000001</v>
      </c>
      <c r="P10304">
        <v>2903</v>
      </c>
      <c r="Q10304" t="str">
        <f t="shared" si="163"/>
        <v>5-Large C&amp;I</v>
      </c>
    </row>
    <row r="10305" spans="1:17" ht="15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38072.510000000002</v>
      </c>
      <c r="P10305">
        <v>53463</v>
      </c>
      <c r="Q10305" t="str">
        <f t="shared" si="163"/>
        <v>3-Small C&amp;I</v>
      </c>
    </row>
    <row r="10306" spans="1:17" ht="15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63317.900000000001</v>
      </c>
      <c r="P10306">
        <v>110586</v>
      </c>
      <c r="Q10306" t="str">
        <f t="shared" si="163"/>
        <v>4-Medium C&amp;I</v>
      </c>
    </row>
    <row r="10307" spans="1:17" ht="15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23097.220000000001</v>
      </c>
      <c r="P10307">
        <v>57006</v>
      </c>
      <c r="Q10307" t="str">
        <f t="shared" si="163"/>
        <v>5-Large C&amp;I</v>
      </c>
    </row>
    <row r="10308" spans="1:17" ht="15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ht="15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ht="15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ht="15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ht="15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271295.76000000001</v>
      </c>
      <c r="P10312">
        <v>192705</v>
      </c>
      <c r="Q10312" t="str">
        <f t="shared" si="163"/>
        <v>1-Residential</v>
      </c>
    </row>
    <row r="10313" spans="1:17" ht="15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ht="15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ht="15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649.00999999999999</v>
      </c>
      <c r="P10315">
        <v>384</v>
      </c>
      <c r="Q10315" t="str">
        <f t="shared" si="163"/>
        <v>1-Residential</v>
      </c>
    </row>
    <row r="10316" spans="1:17" ht="15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173252.01000000001</v>
      </c>
      <c r="P10316">
        <v>59495</v>
      </c>
      <c r="Q10316" t="str">
        <f t="shared" si="163"/>
        <v>2-Low Income Residential</v>
      </c>
    </row>
    <row r="10317" spans="1:17" ht="15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ht="15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si="164" ref="Q10318:Q10353">VLOOKUP(TRIM(J10318),S:T,2,FALSE)</f>
        <v>1-Residential</v>
      </c>
    </row>
    <row r="10319" spans="1:17" ht="15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290.23000000000002</v>
      </c>
      <c r="P10319">
        <v>213</v>
      </c>
      <c r="Q10319" t="str">
        <f t="shared" si="164"/>
        <v>2-Low Income Residential</v>
      </c>
    </row>
    <row r="10320" spans="1:17" ht="15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ht="15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53.729999999999997</v>
      </c>
      <c r="P10321">
        <v>23</v>
      </c>
      <c r="Q10321" t="str">
        <f t="shared" si="164"/>
        <v>2-Low Income Residential</v>
      </c>
    </row>
    <row r="10322" spans="1:17" ht="15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ht="15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ht="15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193596.20999999999</v>
      </c>
      <c r="P10324">
        <v>79828</v>
      </c>
      <c r="Q10324" t="str">
        <f t="shared" si="164"/>
        <v>5-Large C&amp;I</v>
      </c>
    </row>
    <row r="10325" spans="1:17" ht="15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ht="15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ht="15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14495.299999999999</v>
      </c>
      <c r="P10327">
        <v>18786</v>
      </c>
      <c r="Q10327" t="str">
        <f t="shared" si="164"/>
        <v>5-Large C&amp;I</v>
      </c>
    </row>
    <row r="10328" spans="1:17" ht="15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ht="15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166722.51000000001</v>
      </c>
      <c r="P10329">
        <v>237758</v>
      </c>
      <c r="Q10329" t="str">
        <f t="shared" si="164"/>
        <v>4-Medium C&amp;I</v>
      </c>
    </row>
    <row r="10330" spans="1:17" ht="15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96778.899999999994</v>
      </c>
      <c r="P10330">
        <v>180293</v>
      </c>
      <c r="Q10330" t="str">
        <f t="shared" si="164"/>
        <v>5-Large C&amp;I</v>
      </c>
    </row>
    <row r="10331" spans="1:17" ht="15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ht="15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99749.210000000006</v>
      </c>
      <c r="P10332">
        <v>183521</v>
      </c>
      <c r="Q10332" t="str">
        <f t="shared" si="164"/>
        <v>4-Medium C&amp;I</v>
      </c>
    </row>
    <row r="10333" spans="1:17" ht="15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ht="15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ht="15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169418.01999999999</v>
      </c>
      <c r="P10335">
        <v>116736</v>
      </c>
      <c r="Q10335" t="str">
        <f t="shared" si="164"/>
        <v>3-Small C&amp;I</v>
      </c>
    </row>
    <row r="10336" spans="1:17" ht="15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75475.339999999997</v>
      </c>
      <c r="P10336">
        <v>70154</v>
      </c>
      <c r="Q10336" t="str">
        <f t="shared" si="164"/>
        <v>4-Medium C&amp;I</v>
      </c>
    </row>
    <row r="10337" spans="1:17" ht="15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26173.650000000001</v>
      </c>
      <c r="P10337">
        <v>28299</v>
      </c>
      <c r="Q10337" t="str">
        <f t="shared" si="164"/>
        <v>5-Large C&amp;I</v>
      </c>
    </row>
    <row r="10338" spans="1:17" ht="15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323454.51000000001</v>
      </c>
      <c r="P10338">
        <v>315718</v>
      </c>
      <c r="Q10338" t="str">
        <f t="shared" si="164"/>
        <v>3-Small C&amp;I</v>
      </c>
    </row>
    <row r="10339" spans="1:17" ht="15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52924.699999999997</v>
      </c>
      <c r="P10339">
        <v>56492</v>
      </c>
      <c r="Q10339" t="str">
        <f t="shared" si="164"/>
        <v>4-Medium C&amp;I</v>
      </c>
    </row>
    <row r="10340" spans="1:17" ht="15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68703.889999999999</v>
      </c>
      <c r="P10340">
        <v>90927</v>
      </c>
      <c r="Q10340" t="str">
        <f t="shared" si="164"/>
        <v>5-Large C&amp;I</v>
      </c>
    </row>
    <row r="10341" spans="1:17" ht="15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44281.339999999997</v>
      </c>
      <c r="P10341">
        <v>55363</v>
      </c>
      <c r="Q10341" t="str">
        <f t="shared" si="164"/>
        <v>3-Small C&amp;I</v>
      </c>
    </row>
    <row r="10342" spans="1:17" ht="15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ht="15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ht="15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94289.809999999998</v>
      </c>
      <c r="P10344">
        <v>153323</v>
      </c>
      <c r="Q10344" t="str">
        <f t="shared" si="164"/>
        <v>3-Small C&amp;I</v>
      </c>
    </row>
    <row r="10345" spans="1:17" ht="15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ht="15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368909.07000000001</v>
      </c>
      <c r="P10346">
        <v>1016334</v>
      </c>
      <c r="Q10346" t="str">
        <f t="shared" si="164"/>
        <v>5-Large C&amp;I</v>
      </c>
    </row>
    <row r="10347" spans="1:17" ht="15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ht="15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ht="15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ht="15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565629.54000000004</v>
      </c>
      <c r="P10350">
        <v>446017</v>
      </c>
      <c r="Q10350" t="str">
        <f t="shared" si="164"/>
        <v>2-Low Income Residential</v>
      </c>
    </row>
    <row r="10351" spans="1:17" ht="15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54800.839999999997</v>
      </c>
      <c r="P10351">
        <v>42370</v>
      </c>
      <c r="Q10351" t="str">
        <f t="shared" si="164"/>
        <v>1-Residential</v>
      </c>
    </row>
    <row r="10352" spans="1:17" ht="15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2945.0100000000002</v>
      </c>
      <c r="P10352">
        <v>4018</v>
      </c>
      <c r="Q10352" t="str">
        <f t="shared" si="164"/>
        <v>2-Low Income Residential</v>
      </c>
    </row>
    <row r="10353" spans="1:17" ht="15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</sheetData>
  <pageMargins left="0.7" right="0.7" top="0.75" bottom="0.75" header="0.3" footer="0.3"/>
  <pageSetup orientation="portrait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roperties xmlns="http://www.imanage.com/work/xmlschema">
  <documentid>RMDOCS!5231363.1</documentid>
  <senderid>ABERGER</senderid>
  <senderemail>ABERGER@RICHMAYLAW.COM</senderemail>
  <lastmodified>2024-07-10T13:39:02.0000000-04:00</lastmodified>
  <database>RMDOCS</database>
</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55766C-E03D-40BA-AA41-3061D3C62E43}">
  <ds:schemaRefs>
    <ds:schemaRef ds:uri="http://www.imanage.com/work/xmlschema"/>
  </ds:schemaRefs>
</ds:datastoreItem>
</file>

<file path=customXml/itemProps3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Glossary</vt:lpstr>
      <vt:lpstr>MECO</vt:lpstr>
      <vt:lpstr>NANT</vt:lpstr>
      <vt:lpstr>BOSTON</vt:lpstr>
      <vt:lpstr>COLONIAL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2024-07-10T18:41:45Z</dcterms:created>
  <dcterms:modified xsi:type="dcterms:W3CDTF">2024-07-10T18:41:44Z</dcterms:modified>
  <cp:category/>
</cp:coreProperties>
</file>